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EF1C16E5-B95F-430F-9163-092E673FACB5}" xr6:coauthVersionLast="47" xr6:coauthVersionMax="47" xr10:uidLastSave="{00000000-0000-0000-0000-000000000000}"/>
  <workbookProtection workbookAlgorithmName="SHA-512" workbookHashValue="zMyi31Kxcp2uMj0Z98Sv4w+ETz91kunnbUNNuUWEVoVKU4KB0Rtn9QxmJhKHCtBtAavxrEg+rlKONeMYc6EVRw==" workbookSaltValue="VHCV5SAfILOTxPEtEJQYCg==" workbookSpinCount="100000" lockStructure="1"/>
  <bookViews>
    <workbookView xWindow="-98" yWindow="-98" windowWidth="20715" windowHeight="13276" firstSheet="7" activeTab="7" xr2:uid="{40F76E19-7E61-4327-BBAD-B6252FD46C14}"/>
  </bookViews>
  <sheets>
    <sheet name="Description" sheetId="8" r:id="rId1"/>
    <sheet name="Output" sheetId="3" r:id="rId2"/>
    <sheet name="HVDC indicative allocations" sheetId="9" r:id="rId3"/>
    <sheet name="CNI indicative allocations" sheetId="10" r:id="rId4"/>
    <sheet name="Indicative covered cost" sheetId="7" r:id="rId5"/>
    <sheet name="Gross AMD" sheetId="1" r:id="rId6"/>
    <sheet name="WRK and EDG-KAW allocations" sheetId="4" r:id="rId7"/>
    <sheet name="Intra-regional allocations" sheetId="2" r:id="rId8"/>
  </sheets>
  <definedNames>
    <definedName name="_xlnm._FilterDatabase" localSheetId="3" hidden="1">'CNI indicative allocations'!$A$1:$E$200</definedName>
    <definedName name="_xlnm._FilterDatabase" localSheetId="5" hidden="1">'Gross AMD'!$A$2:$D$199</definedName>
    <definedName name="_xlnm._FilterDatabase" localSheetId="2" hidden="1">'HVDC indicative allocations'!$A$1:$E$200</definedName>
    <definedName name="_xlnm._FilterDatabase" localSheetId="7" hidden="1">'Intra-regional allocations'!$A$2:$E$200</definedName>
    <definedName name="_xlnm._FilterDatabase" localSheetId="1" hidden="1">Output!$A$1:$L$200</definedName>
    <definedName name="_xlnm._FilterDatabase" localSheetId="6" hidden="1">'WRK and EDG-KAW allocations'!$A$2:$E$202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3" l="1"/>
  <c r="D26" i="3" l="1"/>
  <c r="E26" i="3"/>
  <c r="F26" i="3"/>
  <c r="G26" i="3"/>
  <c r="C4" i="4"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3" i="4"/>
  <c r="I26" i="3" s="1"/>
  <c r="L26" i="3" s="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3" i="1"/>
  <c r="H26" i="3" l="1"/>
  <c r="K26" i="3" s="1"/>
  <c r="J26" i="3" l="1"/>
  <c r="C3" i="3"/>
  <c r="C4" i="3"/>
  <c r="C5" i="3"/>
  <c r="C6" i="3"/>
  <c r="C7" i="3"/>
  <c r="C8" i="3"/>
  <c r="C9" i="3"/>
  <c r="C10" i="3"/>
  <c r="C11" i="3"/>
  <c r="C12" i="3"/>
  <c r="C13" i="3"/>
  <c r="C14" i="3"/>
  <c r="C15" i="3"/>
  <c r="C16" i="3"/>
  <c r="C17" i="3"/>
  <c r="C18" i="3"/>
  <c r="C19" i="3"/>
  <c r="C20" i="3"/>
  <c r="C21" i="3"/>
  <c r="C22" i="3"/>
  <c r="C23" i="3"/>
  <c r="C24" i="3"/>
  <c r="C25"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 i="3"/>
  <c r="I4" i="3" l="1"/>
  <c r="I195" i="3"/>
  <c r="I147" i="3"/>
  <c r="I83" i="3"/>
  <c r="I43" i="3"/>
  <c r="I18" i="3"/>
  <c r="I170" i="3"/>
  <c r="I154" i="3"/>
  <c r="I130" i="3"/>
  <c r="I122" i="3"/>
  <c r="I114" i="3"/>
  <c r="I106" i="3"/>
  <c r="I98" i="3"/>
  <c r="I90" i="3"/>
  <c r="I82" i="3"/>
  <c r="I74" i="3"/>
  <c r="I66" i="3"/>
  <c r="I58" i="3"/>
  <c r="I50" i="3"/>
  <c r="I42" i="3"/>
  <c r="I34" i="3"/>
  <c r="I25" i="3"/>
  <c r="I17" i="3"/>
  <c r="I9" i="3"/>
  <c r="I163" i="3"/>
  <c r="I115" i="3"/>
  <c r="I75" i="3"/>
  <c r="I27" i="3"/>
  <c r="I186" i="3"/>
  <c r="I146" i="3"/>
  <c r="I2" i="3"/>
  <c r="I193" i="3"/>
  <c r="I185" i="3"/>
  <c r="I177" i="3"/>
  <c r="I169" i="3"/>
  <c r="I161" i="3"/>
  <c r="I153" i="3"/>
  <c r="I145" i="3"/>
  <c r="I137" i="3"/>
  <c r="I129" i="3"/>
  <c r="I121" i="3"/>
  <c r="I113" i="3"/>
  <c r="I105" i="3"/>
  <c r="I97" i="3"/>
  <c r="I89" i="3"/>
  <c r="I81" i="3"/>
  <c r="I73" i="3"/>
  <c r="I65" i="3"/>
  <c r="I57" i="3"/>
  <c r="I49" i="3"/>
  <c r="I41" i="3"/>
  <c r="I33" i="3"/>
  <c r="I24" i="3"/>
  <c r="I16" i="3"/>
  <c r="I8" i="3"/>
  <c r="I155" i="3"/>
  <c r="I107" i="3"/>
  <c r="I67" i="3"/>
  <c r="I35" i="3"/>
  <c r="I194" i="3"/>
  <c r="I138" i="3"/>
  <c r="I200" i="3"/>
  <c r="I192" i="3"/>
  <c r="I184" i="3"/>
  <c r="I176" i="3"/>
  <c r="I168" i="3"/>
  <c r="I160" i="3"/>
  <c r="I152" i="3"/>
  <c r="I144" i="3"/>
  <c r="I136" i="3"/>
  <c r="I128" i="3"/>
  <c r="I120" i="3"/>
  <c r="I112" i="3"/>
  <c r="I104" i="3"/>
  <c r="I96" i="3"/>
  <c r="I88" i="3"/>
  <c r="I80" i="3"/>
  <c r="I72" i="3"/>
  <c r="I64" i="3"/>
  <c r="I56" i="3"/>
  <c r="I48" i="3"/>
  <c r="I40" i="3"/>
  <c r="I32" i="3"/>
  <c r="I23" i="3"/>
  <c r="I15" i="3"/>
  <c r="I7" i="3"/>
  <c r="I171" i="3"/>
  <c r="I99" i="3"/>
  <c r="I10" i="3"/>
  <c r="I178" i="3"/>
  <c r="I162" i="3"/>
  <c r="I199" i="3"/>
  <c r="I191" i="3"/>
  <c r="I183" i="3"/>
  <c r="I175" i="3"/>
  <c r="I167" i="3"/>
  <c r="I159" i="3"/>
  <c r="I151" i="3"/>
  <c r="I143" i="3"/>
  <c r="I135" i="3"/>
  <c r="I127" i="3"/>
  <c r="I119" i="3"/>
  <c r="I111" i="3"/>
  <c r="I103" i="3"/>
  <c r="I95" i="3"/>
  <c r="I87" i="3"/>
  <c r="I79" i="3"/>
  <c r="I71" i="3"/>
  <c r="I63" i="3"/>
  <c r="I55" i="3"/>
  <c r="I47" i="3"/>
  <c r="I39" i="3"/>
  <c r="I31" i="3"/>
  <c r="I22" i="3"/>
  <c r="I14" i="3"/>
  <c r="I6" i="3"/>
  <c r="I187" i="3"/>
  <c r="I131" i="3"/>
  <c r="I91" i="3"/>
  <c r="I198" i="3"/>
  <c r="I182" i="3"/>
  <c r="I174" i="3"/>
  <c r="I166" i="3"/>
  <c r="I158" i="3"/>
  <c r="I150" i="3"/>
  <c r="I142" i="3"/>
  <c r="I134" i="3"/>
  <c r="I126" i="3"/>
  <c r="I118" i="3"/>
  <c r="I110" i="3"/>
  <c r="I102" i="3"/>
  <c r="I94" i="3"/>
  <c r="I86" i="3"/>
  <c r="I78" i="3"/>
  <c r="I70" i="3"/>
  <c r="I62" i="3"/>
  <c r="I54" i="3"/>
  <c r="I46" i="3"/>
  <c r="I38" i="3"/>
  <c r="I30" i="3"/>
  <c r="I21" i="3"/>
  <c r="I13" i="3"/>
  <c r="I5" i="3"/>
  <c r="I139" i="3"/>
  <c r="I51" i="3"/>
  <c r="I197" i="3"/>
  <c r="I181" i="3"/>
  <c r="I165" i="3"/>
  <c r="I149" i="3"/>
  <c r="I141" i="3"/>
  <c r="I133" i="3"/>
  <c r="I125" i="3"/>
  <c r="I117" i="3"/>
  <c r="I109" i="3"/>
  <c r="I101" i="3"/>
  <c r="I93" i="3"/>
  <c r="I85" i="3"/>
  <c r="I77" i="3"/>
  <c r="I69" i="3"/>
  <c r="I61" i="3"/>
  <c r="I53" i="3"/>
  <c r="I45" i="3"/>
  <c r="I37" i="3"/>
  <c r="I29" i="3"/>
  <c r="I20" i="3"/>
  <c r="I12" i="3"/>
  <c r="I179" i="3"/>
  <c r="I123" i="3"/>
  <c r="I59" i="3"/>
  <c r="I190" i="3"/>
  <c r="I189" i="3"/>
  <c r="I173" i="3"/>
  <c r="I157" i="3"/>
  <c r="I196" i="3"/>
  <c r="I188" i="3"/>
  <c r="I180" i="3"/>
  <c r="I172" i="3"/>
  <c r="I164" i="3"/>
  <c r="I156" i="3"/>
  <c r="I148" i="3"/>
  <c r="I140" i="3"/>
  <c r="I132" i="3"/>
  <c r="I124" i="3"/>
  <c r="I116" i="3"/>
  <c r="I108" i="3"/>
  <c r="I100" i="3"/>
  <c r="I92" i="3"/>
  <c r="I84" i="3"/>
  <c r="I76" i="3"/>
  <c r="I68" i="3"/>
  <c r="I60" i="3"/>
  <c r="I52" i="3"/>
  <c r="I44" i="3"/>
  <c r="I36" i="3"/>
  <c r="I28" i="3"/>
  <c r="I19" i="3"/>
  <c r="I11" i="3"/>
  <c r="I3" i="3"/>
  <c r="H179" i="3"/>
  <c r="H131" i="3"/>
  <c r="H83" i="3"/>
  <c r="H59" i="3"/>
  <c r="H10" i="3"/>
  <c r="H194" i="3"/>
  <c r="H186" i="3"/>
  <c r="H178" i="3"/>
  <c r="H170" i="3"/>
  <c r="H162" i="3"/>
  <c r="H154" i="3"/>
  <c r="H146" i="3"/>
  <c r="H138" i="3"/>
  <c r="H130" i="3"/>
  <c r="H122" i="3"/>
  <c r="H114" i="3"/>
  <c r="H106" i="3"/>
  <c r="H98" i="3"/>
  <c r="H90" i="3"/>
  <c r="H82" i="3"/>
  <c r="H74" i="3"/>
  <c r="H66" i="3"/>
  <c r="H58" i="3"/>
  <c r="H50" i="3"/>
  <c r="H42" i="3"/>
  <c r="H34" i="3"/>
  <c r="H25" i="3"/>
  <c r="H17" i="3"/>
  <c r="H9" i="3"/>
  <c r="H195" i="3"/>
  <c r="H139" i="3"/>
  <c r="H91" i="3"/>
  <c r="H27" i="3"/>
  <c r="H185" i="3"/>
  <c r="H161" i="3"/>
  <c r="H153" i="3"/>
  <c r="H145" i="3"/>
  <c r="H137" i="3"/>
  <c r="H129" i="3"/>
  <c r="H121" i="3"/>
  <c r="H113" i="3"/>
  <c r="H105" i="3"/>
  <c r="H97" i="3"/>
  <c r="H89" i="3"/>
  <c r="H81" i="3"/>
  <c r="H73" i="3"/>
  <c r="H65" i="3"/>
  <c r="H57" i="3"/>
  <c r="H49" i="3"/>
  <c r="H41" i="3"/>
  <c r="H33" i="3"/>
  <c r="H24" i="3"/>
  <c r="H16" i="3"/>
  <c r="H8" i="3"/>
  <c r="H163" i="3"/>
  <c r="H99" i="3"/>
  <c r="H18" i="3"/>
  <c r="H193" i="3"/>
  <c r="H200" i="3"/>
  <c r="H176" i="3"/>
  <c r="H152" i="3"/>
  <c r="H144" i="3"/>
  <c r="H136" i="3"/>
  <c r="H128" i="3"/>
  <c r="H120" i="3"/>
  <c r="H112" i="3"/>
  <c r="H104" i="3"/>
  <c r="H96" i="3"/>
  <c r="H88" i="3"/>
  <c r="H80" i="3"/>
  <c r="H72" i="3"/>
  <c r="H64" i="3"/>
  <c r="H56" i="3"/>
  <c r="H48" i="3"/>
  <c r="H40" i="3"/>
  <c r="H32" i="3"/>
  <c r="H23" i="3"/>
  <c r="H15" i="3"/>
  <c r="H7" i="3"/>
  <c r="H171" i="3"/>
  <c r="H75" i="3"/>
  <c r="H35" i="3"/>
  <c r="H169" i="3"/>
  <c r="H184" i="3"/>
  <c r="H168" i="3"/>
  <c r="H191" i="3"/>
  <c r="H167" i="3"/>
  <c r="H151" i="3"/>
  <c r="H135" i="3"/>
  <c r="H127" i="3"/>
  <c r="H111" i="3"/>
  <c r="H95" i="3"/>
  <c r="H87" i="3"/>
  <c r="H79" i="3"/>
  <c r="H71" i="3"/>
  <c r="H63" i="3"/>
  <c r="H55" i="3"/>
  <c r="H47" i="3"/>
  <c r="H39" i="3"/>
  <c r="H31" i="3"/>
  <c r="H22" i="3"/>
  <c r="H14" i="3"/>
  <c r="H6" i="3"/>
  <c r="H147" i="3"/>
  <c r="H115" i="3"/>
  <c r="H67" i="3"/>
  <c r="H2" i="3"/>
  <c r="H177" i="3"/>
  <c r="H192" i="3"/>
  <c r="H160" i="3"/>
  <c r="H199" i="3"/>
  <c r="H183" i="3"/>
  <c r="H175" i="3"/>
  <c r="H159" i="3"/>
  <c r="H143" i="3"/>
  <c r="H119" i="3"/>
  <c r="H103" i="3"/>
  <c r="H198" i="3"/>
  <c r="H190" i="3"/>
  <c r="H182" i="3"/>
  <c r="H174" i="3"/>
  <c r="H166" i="3"/>
  <c r="H158" i="3"/>
  <c r="H150" i="3"/>
  <c r="H142" i="3"/>
  <c r="H134" i="3"/>
  <c r="H126" i="3"/>
  <c r="H118" i="3"/>
  <c r="H110" i="3"/>
  <c r="H102" i="3"/>
  <c r="H94" i="3"/>
  <c r="H86" i="3"/>
  <c r="H78" i="3"/>
  <c r="H70" i="3"/>
  <c r="H62" i="3"/>
  <c r="H54" i="3"/>
  <c r="H46" i="3"/>
  <c r="H38" i="3"/>
  <c r="H30" i="3"/>
  <c r="H21" i="3"/>
  <c r="H13" i="3"/>
  <c r="H5" i="3"/>
  <c r="H187" i="3"/>
  <c r="H123" i="3"/>
  <c r="H51" i="3"/>
  <c r="H189" i="3"/>
  <c r="H173" i="3"/>
  <c r="H149" i="3"/>
  <c r="H133" i="3"/>
  <c r="H117" i="3"/>
  <c r="H101" i="3"/>
  <c r="H85" i="3"/>
  <c r="H77" i="3"/>
  <c r="H69" i="3"/>
  <c r="H61" i="3"/>
  <c r="H53" i="3"/>
  <c r="H37" i="3"/>
  <c r="H29" i="3"/>
  <c r="H20" i="3"/>
  <c r="H12" i="3"/>
  <c r="H155" i="3"/>
  <c r="H107" i="3"/>
  <c r="H43" i="3"/>
  <c r="H197" i="3"/>
  <c r="H181" i="3"/>
  <c r="H165" i="3"/>
  <c r="H157" i="3"/>
  <c r="H141" i="3"/>
  <c r="H125" i="3"/>
  <c r="H109" i="3"/>
  <c r="H93" i="3"/>
  <c r="H45" i="3"/>
  <c r="H196" i="3"/>
  <c r="H188" i="3"/>
  <c r="H180" i="3"/>
  <c r="H172" i="3"/>
  <c r="H164" i="3"/>
  <c r="H156" i="3"/>
  <c r="H148" i="3"/>
  <c r="H140" i="3"/>
  <c r="H132" i="3"/>
  <c r="H124" i="3"/>
  <c r="H116" i="3"/>
  <c r="H108" i="3"/>
  <c r="H100" i="3"/>
  <c r="H92" i="3"/>
  <c r="H84" i="3"/>
  <c r="H76" i="3"/>
  <c r="H68" i="3"/>
  <c r="H60" i="3"/>
  <c r="H52" i="3"/>
  <c r="H44" i="3"/>
  <c r="H36" i="3"/>
  <c r="H28" i="3"/>
  <c r="H19" i="3"/>
  <c r="H11" i="3"/>
  <c r="H3" i="3"/>
  <c r="H4" i="3"/>
  <c r="F163" i="3"/>
  <c r="G163" i="3"/>
  <c r="E163" i="3"/>
  <c r="D163" i="3"/>
  <c r="K163" i="3" s="1"/>
  <c r="F123" i="3"/>
  <c r="G123" i="3"/>
  <c r="E123" i="3"/>
  <c r="D123" i="3"/>
  <c r="F91" i="3"/>
  <c r="G91" i="3"/>
  <c r="E91" i="3"/>
  <c r="D91" i="3"/>
  <c r="F59" i="3"/>
  <c r="G59" i="3"/>
  <c r="E59" i="3"/>
  <c r="D59" i="3"/>
  <c r="F10" i="3"/>
  <c r="G10" i="3"/>
  <c r="E10" i="3"/>
  <c r="D10" i="3"/>
  <c r="K10" i="3" s="1"/>
  <c r="F194" i="3"/>
  <c r="G194" i="3"/>
  <c r="D194" i="3"/>
  <c r="E194" i="3"/>
  <c r="F186" i="3"/>
  <c r="G186" i="3"/>
  <c r="D186" i="3"/>
  <c r="E186" i="3"/>
  <c r="G178" i="3"/>
  <c r="F178" i="3"/>
  <c r="D178" i="3"/>
  <c r="E178" i="3"/>
  <c r="G170" i="3"/>
  <c r="F170" i="3"/>
  <c r="D170" i="3"/>
  <c r="E170" i="3"/>
  <c r="L170" i="3" s="1"/>
  <c r="G162" i="3"/>
  <c r="F162" i="3"/>
  <c r="D162" i="3"/>
  <c r="E162" i="3"/>
  <c r="G154" i="3"/>
  <c r="F154" i="3"/>
  <c r="D154" i="3"/>
  <c r="E154" i="3"/>
  <c r="L154" i="3" s="1"/>
  <c r="G146" i="3"/>
  <c r="F146" i="3"/>
  <c r="D146" i="3"/>
  <c r="E146" i="3"/>
  <c r="F138" i="3"/>
  <c r="G138" i="3"/>
  <c r="D138" i="3"/>
  <c r="E138" i="3"/>
  <c r="G130" i="3"/>
  <c r="F130" i="3"/>
  <c r="D130" i="3"/>
  <c r="E130" i="3"/>
  <c r="F122" i="3"/>
  <c r="G122" i="3"/>
  <c r="D122" i="3"/>
  <c r="E122" i="3"/>
  <c r="G114" i="3"/>
  <c r="F114" i="3"/>
  <c r="D114" i="3"/>
  <c r="E114" i="3"/>
  <c r="F106" i="3"/>
  <c r="G106" i="3"/>
  <c r="D106" i="3"/>
  <c r="E106" i="3"/>
  <c r="G98" i="3"/>
  <c r="F98" i="3"/>
  <c r="D98" i="3"/>
  <c r="E98" i="3"/>
  <c r="G90" i="3"/>
  <c r="F90" i="3"/>
  <c r="D90" i="3"/>
  <c r="E90" i="3"/>
  <c r="L90" i="3" s="1"/>
  <c r="F82" i="3"/>
  <c r="G82" i="3"/>
  <c r="D82" i="3"/>
  <c r="E82" i="3"/>
  <c r="G74" i="3"/>
  <c r="F74" i="3"/>
  <c r="D74" i="3"/>
  <c r="E74" i="3"/>
  <c r="L74" i="3" s="1"/>
  <c r="G66" i="3"/>
  <c r="F66" i="3"/>
  <c r="D66" i="3"/>
  <c r="E66" i="3"/>
  <c r="F58" i="3"/>
  <c r="G58" i="3"/>
  <c r="D58" i="3"/>
  <c r="E58" i="3"/>
  <c r="G50" i="3"/>
  <c r="F50" i="3"/>
  <c r="D50" i="3"/>
  <c r="E50" i="3"/>
  <c r="G42" i="3"/>
  <c r="F42" i="3"/>
  <c r="D42" i="3"/>
  <c r="E42" i="3"/>
  <c r="L42" i="3" s="1"/>
  <c r="G34" i="3"/>
  <c r="F34" i="3"/>
  <c r="D34" i="3"/>
  <c r="E34" i="3"/>
  <c r="F25" i="3"/>
  <c r="G25" i="3"/>
  <c r="D25" i="3"/>
  <c r="E25" i="3"/>
  <c r="G17" i="3"/>
  <c r="F17" i="3"/>
  <c r="D17" i="3"/>
  <c r="E17" i="3"/>
  <c r="F9" i="3"/>
  <c r="G9" i="3"/>
  <c r="D9" i="3"/>
  <c r="E9" i="3"/>
  <c r="F155" i="3"/>
  <c r="G155" i="3"/>
  <c r="D155" i="3"/>
  <c r="E155" i="3"/>
  <c r="F107" i="3"/>
  <c r="G107" i="3"/>
  <c r="E107" i="3"/>
  <c r="D107" i="3"/>
  <c r="K107" i="3" s="1"/>
  <c r="F83" i="3"/>
  <c r="G83" i="3"/>
  <c r="E83" i="3"/>
  <c r="D83" i="3"/>
  <c r="F51" i="3"/>
  <c r="G51" i="3"/>
  <c r="E51" i="3"/>
  <c r="D51" i="3"/>
  <c r="K51" i="3" s="1"/>
  <c r="F43" i="3"/>
  <c r="G43" i="3"/>
  <c r="E43" i="3"/>
  <c r="D43" i="3"/>
  <c r="F35" i="3"/>
  <c r="G35" i="3"/>
  <c r="E35" i="3"/>
  <c r="D35" i="3"/>
  <c r="K35" i="3" s="1"/>
  <c r="F27" i="3"/>
  <c r="G27" i="3"/>
  <c r="E27" i="3"/>
  <c r="D27" i="3"/>
  <c r="F18" i="3"/>
  <c r="G18" i="3"/>
  <c r="E18" i="3"/>
  <c r="D18" i="3"/>
  <c r="K18" i="3" s="1"/>
  <c r="F2" i="3"/>
  <c r="G2" i="3"/>
  <c r="D2" i="3"/>
  <c r="E2" i="3"/>
  <c r="G193" i="3"/>
  <c r="F193" i="3"/>
  <c r="D193" i="3"/>
  <c r="E193" i="3"/>
  <c r="L193" i="3" s="1"/>
  <c r="G185" i="3"/>
  <c r="F185" i="3"/>
  <c r="D185" i="3"/>
  <c r="E185" i="3"/>
  <c r="G177" i="3"/>
  <c r="F177" i="3"/>
  <c r="D177" i="3"/>
  <c r="E177" i="3"/>
  <c r="L177" i="3" s="1"/>
  <c r="G169" i="3"/>
  <c r="F169" i="3"/>
  <c r="D169" i="3"/>
  <c r="E169" i="3"/>
  <c r="G161" i="3"/>
  <c r="F161" i="3"/>
  <c r="D161" i="3"/>
  <c r="E161" i="3"/>
  <c r="L161" i="3" s="1"/>
  <c r="G153" i="3"/>
  <c r="F153" i="3"/>
  <c r="D153" i="3"/>
  <c r="E153" i="3"/>
  <c r="G145" i="3"/>
  <c r="F145" i="3"/>
  <c r="D145" i="3"/>
  <c r="E145" i="3"/>
  <c r="L145" i="3" s="1"/>
  <c r="G137" i="3"/>
  <c r="F137" i="3"/>
  <c r="D137" i="3"/>
  <c r="E137" i="3"/>
  <c r="G129" i="3"/>
  <c r="F129" i="3"/>
  <c r="D129" i="3"/>
  <c r="E129" i="3"/>
  <c r="L129" i="3" s="1"/>
  <c r="G121" i="3"/>
  <c r="F121" i="3"/>
  <c r="D121" i="3"/>
  <c r="E121" i="3"/>
  <c r="G113" i="3"/>
  <c r="F113" i="3"/>
  <c r="D113" i="3"/>
  <c r="E113" i="3"/>
  <c r="L113" i="3" s="1"/>
  <c r="G105" i="3"/>
  <c r="F105" i="3"/>
  <c r="D105" i="3"/>
  <c r="E105" i="3"/>
  <c r="G97" i="3"/>
  <c r="F97" i="3"/>
  <c r="D97" i="3"/>
  <c r="E97" i="3"/>
  <c r="L97" i="3" s="1"/>
  <c r="G89" i="3"/>
  <c r="F89" i="3"/>
  <c r="D89" i="3"/>
  <c r="E89" i="3"/>
  <c r="G81" i="3"/>
  <c r="F81" i="3"/>
  <c r="D81" i="3"/>
  <c r="E81" i="3"/>
  <c r="L81" i="3" s="1"/>
  <c r="G73" i="3"/>
  <c r="F73" i="3"/>
  <c r="D73" i="3"/>
  <c r="E73" i="3"/>
  <c r="G65" i="3"/>
  <c r="F65" i="3"/>
  <c r="D65" i="3"/>
  <c r="E65" i="3"/>
  <c r="L65" i="3" s="1"/>
  <c r="G57" i="3"/>
  <c r="F57" i="3"/>
  <c r="D57" i="3"/>
  <c r="E57" i="3"/>
  <c r="G49" i="3"/>
  <c r="F49" i="3"/>
  <c r="D49" i="3"/>
  <c r="E49" i="3"/>
  <c r="L49" i="3" s="1"/>
  <c r="G41" i="3"/>
  <c r="F41" i="3"/>
  <c r="D41" i="3"/>
  <c r="E41" i="3"/>
  <c r="G33" i="3"/>
  <c r="F33" i="3"/>
  <c r="D33" i="3"/>
  <c r="E33" i="3"/>
  <c r="L33" i="3" s="1"/>
  <c r="G24" i="3"/>
  <c r="F24" i="3"/>
  <c r="D24" i="3"/>
  <c r="E24" i="3"/>
  <c r="G16" i="3"/>
  <c r="F16" i="3"/>
  <c r="D16" i="3"/>
  <c r="E16" i="3"/>
  <c r="L16" i="3" s="1"/>
  <c r="G8" i="3"/>
  <c r="F8" i="3"/>
  <c r="D8" i="3"/>
  <c r="E8" i="3"/>
  <c r="F195" i="3"/>
  <c r="G195" i="3"/>
  <c r="E195" i="3"/>
  <c r="D195" i="3"/>
  <c r="K195" i="3" s="1"/>
  <c r="F131" i="3"/>
  <c r="G131" i="3"/>
  <c r="E131" i="3"/>
  <c r="D131" i="3"/>
  <c r="F75" i="3"/>
  <c r="G75" i="3"/>
  <c r="D75" i="3"/>
  <c r="E75" i="3"/>
  <c r="G200" i="3"/>
  <c r="F200" i="3"/>
  <c r="D200" i="3"/>
  <c r="E200" i="3"/>
  <c r="F192" i="3"/>
  <c r="G192" i="3"/>
  <c r="D192" i="3"/>
  <c r="E192" i="3"/>
  <c r="G184" i="3"/>
  <c r="F184" i="3"/>
  <c r="D184" i="3"/>
  <c r="E184" i="3"/>
  <c r="G176" i="3"/>
  <c r="F176" i="3"/>
  <c r="D176" i="3"/>
  <c r="E176" i="3"/>
  <c r="L176" i="3" s="1"/>
  <c r="G168" i="3"/>
  <c r="F168" i="3"/>
  <c r="D168" i="3"/>
  <c r="E168" i="3"/>
  <c r="G160" i="3"/>
  <c r="F160" i="3"/>
  <c r="D160" i="3"/>
  <c r="E160" i="3"/>
  <c r="L160" i="3" s="1"/>
  <c r="G152" i="3"/>
  <c r="F152" i="3"/>
  <c r="D152" i="3"/>
  <c r="E152" i="3"/>
  <c r="F144" i="3"/>
  <c r="G144" i="3"/>
  <c r="D144" i="3"/>
  <c r="E144" i="3"/>
  <c r="G136" i="3"/>
  <c r="F136" i="3"/>
  <c r="D136" i="3"/>
  <c r="E136" i="3"/>
  <c r="G128" i="3"/>
  <c r="F128" i="3"/>
  <c r="D128" i="3"/>
  <c r="E128" i="3"/>
  <c r="L128" i="3" s="1"/>
  <c r="G120" i="3"/>
  <c r="F120" i="3"/>
  <c r="D120" i="3"/>
  <c r="E120" i="3"/>
  <c r="G112" i="3"/>
  <c r="F112" i="3"/>
  <c r="D112" i="3"/>
  <c r="E112" i="3"/>
  <c r="L112" i="3" s="1"/>
  <c r="G104" i="3"/>
  <c r="F104" i="3"/>
  <c r="D104" i="3"/>
  <c r="E104" i="3"/>
  <c r="F96" i="3"/>
  <c r="G96" i="3"/>
  <c r="D96" i="3"/>
  <c r="E96" i="3"/>
  <c r="G88" i="3"/>
  <c r="F88" i="3"/>
  <c r="D88" i="3"/>
  <c r="E88" i="3"/>
  <c r="G80" i="3"/>
  <c r="F80" i="3"/>
  <c r="D80" i="3"/>
  <c r="E80" i="3"/>
  <c r="L80" i="3" s="1"/>
  <c r="G72" i="3"/>
  <c r="F72" i="3"/>
  <c r="D72" i="3"/>
  <c r="E72" i="3"/>
  <c r="G64" i="3"/>
  <c r="F64" i="3"/>
  <c r="D64" i="3"/>
  <c r="E64" i="3"/>
  <c r="L64" i="3" s="1"/>
  <c r="G56" i="3"/>
  <c r="F56" i="3"/>
  <c r="D56" i="3"/>
  <c r="E56" i="3"/>
  <c r="F48" i="3"/>
  <c r="G48" i="3"/>
  <c r="D48" i="3"/>
  <c r="E48" i="3"/>
  <c r="G40" i="3"/>
  <c r="F40" i="3"/>
  <c r="D40" i="3"/>
  <c r="E40" i="3"/>
  <c r="G32" i="3"/>
  <c r="F32" i="3"/>
  <c r="D32" i="3"/>
  <c r="E32" i="3"/>
  <c r="L32" i="3" s="1"/>
  <c r="G23" i="3"/>
  <c r="F23" i="3"/>
  <c r="D23" i="3"/>
  <c r="E23" i="3"/>
  <c r="G15" i="3"/>
  <c r="F15" i="3"/>
  <c r="D15" i="3"/>
  <c r="E15" i="3"/>
  <c r="L15" i="3" s="1"/>
  <c r="G7" i="3"/>
  <c r="F7" i="3"/>
  <c r="D7" i="3"/>
  <c r="E7" i="3"/>
  <c r="F147" i="3"/>
  <c r="G147" i="3"/>
  <c r="E147" i="3"/>
  <c r="D147" i="3"/>
  <c r="K147" i="3" s="1"/>
  <c r="F67" i="3"/>
  <c r="G67" i="3"/>
  <c r="E67" i="3"/>
  <c r="D67" i="3"/>
  <c r="F199" i="3"/>
  <c r="G199" i="3"/>
  <c r="E199" i="3"/>
  <c r="D199" i="3"/>
  <c r="K199" i="3" s="1"/>
  <c r="F191" i="3"/>
  <c r="G191" i="3"/>
  <c r="D191" i="3"/>
  <c r="E191" i="3"/>
  <c r="F183" i="3"/>
  <c r="G183" i="3"/>
  <c r="E183" i="3"/>
  <c r="D183" i="3"/>
  <c r="K183" i="3" s="1"/>
  <c r="F175" i="3"/>
  <c r="G175" i="3"/>
  <c r="E175" i="3"/>
  <c r="D175" i="3"/>
  <c r="F167" i="3"/>
  <c r="G167" i="3"/>
  <c r="E167" i="3"/>
  <c r="D167" i="3"/>
  <c r="K167" i="3" s="1"/>
  <c r="F159" i="3"/>
  <c r="G159" i="3"/>
  <c r="E159" i="3"/>
  <c r="D159" i="3"/>
  <c r="F151" i="3"/>
  <c r="G151" i="3"/>
  <c r="E151" i="3"/>
  <c r="D151" i="3"/>
  <c r="K151" i="3" s="1"/>
  <c r="F143" i="3"/>
  <c r="G143" i="3"/>
  <c r="E143" i="3"/>
  <c r="D143" i="3"/>
  <c r="F135" i="3"/>
  <c r="G135" i="3"/>
  <c r="E135" i="3"/>
  <c r="D135" i="3"/>
  <c r="K135" i="3" s="1"/>
  <c r="F127" i="3"/>
  <c r="G127" i="3"/>
  <c r="E127" i="3"/>
  <c r="D127" i="3"/>
  <c r="F119" i="3"/>
  <c r="G119" i="3"/>
  <c r="E119" i="3"/>
  <c r="D119" i="3"/>
  <c r="F111" i="3"/>
  <c r="G111" i="3"/>
  <c r="E111" i="3"/>
  <c r="D111" i="3"/>
  <c r="F103" i="3"/>
  <c r="G103" i="3"/>
  <c r="D103" i="3"/>
  <c r="E103" i="3"/>
  <c r="F95" i="3"/>
  <c r="G95" i="3"/>
  <c r="E95" i="3"/>
  <c r="D95" i="3"/>
  <c r="F87" i="3"/>
  <c r="G87" i="3"/>
  <c r="E87" i="3"/>
  <c r="D87" i="3"/>
  <c r="K87" i="3" s="1"/>
  <c r="F79" i="3"/>
  <c r="G79" i="3"/>
  <c r="E79" i="3"/>
  <c r="D79" i="3"/>
  <c r="F71" i="3"/>
  <c r="G71" i="3"/>
  <c r="E71" i="3"/>
  <c r="D71" i="3"/>
  <c r="K71" i="3" s="1"/>
  <c r="F63" i="3"/>
  <c r="G63" i="3"/>
  <c r="D63" i="3"/>
  <c r="E63" i="3"/>
  <c r="F55" i="3"/>
  <c r="G55" i="3"/>
  <c r="E55" i="3"/>
  <c r="D55" i="3"/>
  <c r="K55" i="3" s="1"/>
  <c r="F47" i="3"/>
  <c r="G47" i="3"/>
  <c r="D47" i="3"/>
  <c r="E47" i="3"/>
  <c r="F39" i="3"/>
  <c r="G39" i="3"/>
  <c r="E39" i="3"/>
  <c r="D39" i="3"/>
  <c r="K39" i="3" s="1"/>
  <c r="F31" i="3"/>
  <c r="G31" i="3"/>
  <c r="D31" i="3"/>
  <c r="E31" i="3"/>
  <c r="F22" i="3"/>
  <c r="G22" i="3"/>
  <c r="E22" i="3"/>
  <c r="D22" i="3"/>
  <c r="K22" i="3" s="1"/>
  <c r="F14" i="3"/>
  <c r="G14" i="3"/>
  <c r="E14" i="3"/>
  <c r="D14" i="3"/>
  <c r="F6" i="3"/>
  <c r="G6" i="3"/>
  <c r="D6" i="3"/>
  <c r="E6" i="3"/>
  <c r="F179" i="3"/>
  <c r="G179" i="3"/>
  <c r="E179" i="3"/>
  <c r="D179" i="3"/>
  <c r="F115" i="3"/>
  <c r="G115" i="3"/>
  <c r="D115" i="3"/>
  <c r="E115" i="3"/>
  <c r="F198" i="3"/>
  <c r="G198" i="3"/>
  <c r="D198" i="3"/>
  <c r="E198" i="3"/>
  <c r="F190" i="3"/>
  <c r="G190" i="3"/>
  <c r="D190" i="3"/>
  <c r="E190" i="3"/>
  <c r="F182" i="3"/>
  <c r="G182" i="3"/>
  <c r="D182" i="3"/>
  <c r="E182" i="3"/>
  <c r="F174" i="3"/>
  <c r="G174" i="3"/>
  <c r="D174" i="3"/>
  <c r="E174" i="3"/>
  <c r="F166" i="3"/>
  <c r="G166" i="3"/>
  <c r="D166" i="3"/>
  <c r="E166" i="3"/>
  <c r="F158" i="3"/>
  <c r="G158" i="3"/>
  <c r="D158" i="3"/>
  <c r="E158" i="3"/>
  <c r="F150" i="3"/>
  <c r="G150" i="3"/>
  <c r="D150" i="3"/>
  <c r="E150" i="3"/>
  <c r="F142" i="3"/>
  <c r="G142" i="3"/>
  <c r="D142" i="3"/>
  <c r="E142" i="3"/>
  <c r="F134" i="3"/>
  <c r="G134" i="3"/>
  <c r="D134" i="3"/>
  <c r="E134" i="3"/>
  <c r="F126" i="3"/>
  <c r="G126" i="3"/>
  <c r="D126" i="3"/>
  <c r="E126" i="3"/>
  <c r="F118" i="3"/>
  <c r="G118" i="3"/>
  <c r="D118" i="3"/>
  <c r="E118" i="3"/>
  <c r="F110" i="3"/>
  <c r="G110" i="3"/>
  <c r="D110" i="3"/>
  <c r="E110" i="3"/>
  <c r="F102" i="3"/>
  <c r="G102" i="3"/>
  <c r="D102" i="3"/>
  <c r="E102" i="3"/>
  <c r="F94" i="3"/>
  <c r="G94" i="3"/>
  <c r="D94" i="3"/>
  <c r="E94" i="3"/>
  <c r="F86" i="3"/>
  <c r="G86" i="3"/>
  <c r="D86" i="3"/>
  <c r="E86" i="3"/>
  <c r="F78" i="3"/>
  <c r="G78" i="3"/>
  <c r="D78" i="3"/>
  <c r="E78" i="3"/>
  <c r="F70" i="3"/>
  <c r="G70" i="3"/>
  <c r="D70" i="3"/>
  <c r="E70" i="3"/>
  <c r="F62" i="3"/>
  <c r="G62" i="3"/>
  <c r="D62" i="3"/>
  <c r="E62" i="3"/>
  <c r="F54" i="3"/>
  <c r="G54" i="3"/>
  <c r="D54" i="3"/>
  <c r="E54" i="3"/>
  <c r="F46" i="3"/>
  <c r="G46" i="3"/>
  <c r="D46" i="3"/>
  <c r="E46" i="3"/>
  <c r="F38" i="3"/>
  <c r="G38" i="3"/>
  <c r="D38" i="3"/>
  <c r="E38" i="3"/>
  <c r="F30" i="3"/>
  <c r="G30" i="3"/>
  <c r="D30" i="3"/>
  <c r="E30" i="3"/>
  <c r="F21" i="3"/>
  <c r="G21" i="3"/>
  <c r="D21" i="3"/>
  <c r="E21" i="3"/>
  <c r="F13" i="3"/>
  <c r="G13" i="3"/>
  <c r="D13" i="3"/>
  <c r="E13" i="3"/>
  <c r="F5" i="3"/>
  <c r="G5" i="3"/>
  <c r="D5" i="3"/>
  <c r="E5" i="3"/>
  <c r="F187" i="3"/>
  <c r="G187" i="3"/>
  <c r="E187" i="3"/>
  <c r="D187" i="3"/>
  <c r="K187" i="3" s="1"/>
  <c r="F139" i="3"/>
  <c r="G139" i="3"/>
  <c r="D139" i="3"/>
  <c r="E139" i="3"/>
  <c r="F197" i="3"/>
  <c r="G197" i="3"/>
  <c r="D197" i="3"/>
  <c r="E197" i="3"/>
  <c r="F189" i="3"/>
  <c r="G189" i="3"/>
  <c r="D189" i="3"/>
  <c r="E189" i="3"/>
  <c r="F181" i="3"/>
  <c r="G181" i="3"/>
  <c r="D181" i="3"/>
  <c r="E181" i="3"/>
  <c r="F173" i="3"/>
  <c r="G173" i="3"/>
  <c r="D173" i="3"/>
  <c r="E173" i="3"/>
  <c r="F165" i="3"/>
  <c r="G165" i="3"/>
  <c r="D165" i="3"/>
  <c r="E165" i="3"/>
  <c r="F157" i="3"/>
  <c r="G157" i="3"/>
  <c r="D157" i="3"/>
  <c r="E157" i="3"/>
  <c r="F149" i="3"/>
  <c r="G149" i="3"/>
  <c r="D149" i="3"/>
  <c r="E149" i="3"/>
  <c r="F141" i="3"/>
  <c r="G141" i="3"/>
  <c r="D141" i="3"/>
  <c r="E141" i="3"/>
  <c r="F133" i="3"/>
  <c r="G133" i="3"/>
  <c r="D133" i="3"/>
  <c r="E133" i="3"/>
  <c r="F125" i="3"/>
  <c r="G125" i="3"/>
  <c r="D125" i="3"/>
  <c r="E125" i="3"/>
  <c r="F117" i="3"/>
  <c r="G117" i="3"/>
  <c r="D117" i="3"/>
  <c r="E117" i="3"/>
  <c r="F109" i="3"/>
  <c r="G109" i="3"/>
  <c r="D109" i="3"/>
  <c r="E109" i="3"/>
  <c r="F101" i="3"/>
  <c r="G101" i="3"/>
  <c r="D101" i="3"/>
  <c r="E101" i="3"/>
  <c r="F93" i="3"/>
  <c r="G93" i="3"/>
  <c r="D93" i="3"/>
  <c r="E93" i="3"/>
  <c r="F85" i="3"/>
  <c r="G85" i="3"/>
  <c r="D85" i="3"/>
  <c r="E85" i="3"/>
  <c r="F77" i="3"/>
  <c r="G77" i="3"/>
  <c r="D77" i="3"/>
  <c r="E77" i="3"/>
  <c r="F69" i="3"/>
  <c r="G69" i="3"/>
  <c r="D69" i="3"/>
  <c r="E69" i="3"/>
  <c r="F61" i="3"/>
  <c r="G61" i="3"/>
  <c r="D61" i="3"/>
  <c r="E61" i="3"/>
  <c r="F53" i="3"/>
  <c r="G53" i="3"/>
  <c r="D53" i="3"/>
  <c r="E53" i="3"/>
  <c r="F45" i="3"/>
  <c r="G45" i="3"/>
  <c r="D45" i="3"/>
  <c r="E45" i="3"/>
  <c r="F37" i="3"/>
  <c r="G37" i="3"/>
  <c r="D37" i="3"/>
  <c r="E37" i="3"/>
  <c r="F29" i="3"/>
  <c r="G29" i="3"/>
  <c r="D29" i="3"/>
  <c r="E29" i="3"/>
  <c r="F20" i="3"/>
  <c r="G20" i="3"/>
  <c r="D20" i="3"/>
  <c r="E20" i="3"/>
  <c r="F12" i="3"/>
  <c r="G12" i="3"/>
  <c r="D12" i="3"/>
  <c r="E12" i="3"/>
  <c r="F4" i="3"/>
  <c r="G4" i="3"/>
  <c r="D4" i="3"/>
  <c r="E4" i="3"/>
  <c r="F171" i="3"/>
  <c r="G171" i="3"/>
  <c r="D171" i="3"/>
  <c r="E171" i="3"/>
  <c r="F99" i="3"/>
  <c r="G99" i="3"/>
  <c r="E99" i="3"/>
  <c r="D99" i="3"/>
  <c r="K99" i="3" s="1"/>
  <c r="F196" i="3"/>
  <c r="G196" i="3"/>
  <c r="D196" i="3"/>
  <c r="E196" i="3"/>
  <c r="F188" i="3"/>
  <c r="G188" i="3"/>
  <c r="D188" i="3"/>
  <c r="E188" i="3"/>
  <c r="F180" i="3"/>
  <c r="G180" i="3"/>
  <c r="D180" i="3"/>
  <c r="E180" i="3"/>
  <c r="F172" i="3"/>
  <c r="G172" i="3"/>
  <c r="D172" i="3"/>
  <c r="E172" i="3"/>
  <c r="F164" i="3"/>
  <c r="G164" i="3"/>
  <c r="D164" i="3"/>
  <c r="E164" i="3"/>
  <c r="F156" i="3"/>
  <c r="G156" i="3"/>
  <c r="D156" i="3"/>
  <c r="E156" i="3"/>
  <c r="F148" i="3"/>
  <c r="G148" i="3"/>
  <c r="D148" i="3"/>
  <c r="E148" i="3"/>
  <c r="F140" i="3"/>
  <c r="G140" i="3"/>
  <c r="D140" i="3"/>
  <c r="E140" i="3"/>
  <c r="F132" i="3"/>
  <c r="G132" i="3"/>
  <c r="D132" i="3"/>
  <c r="E132" i="3"/>
  <c r="F124" i="3"/>
  <c r="G124" i="3"/>
  <c r="D124" i="3"/>
  <c r="E124" i="3"/>
  <c r="F116" i="3"/>
  <c r="G116" i="3"/>
  <c r="D116" i="3"/>
  <c r="E116" i="3"/>
  <c r="F108" i="3"/>
  <c r="G108" i="3"/>
  <c r="D108" i="3"/>
  <c r="E108" i="3"/>
  <c r="F100" i="3"/>
  <c r="G100" i="3"/>
  <c r="D100" i="3"/>
  <c r="E100" i="3"/>
  <c r="F92" i="3"/>
  <c r="G92" i="3"/>
  <c r="D92" i="3"/>
  <c r="E92" i="3"/>
  <c r="F84" i="3"/>
  <c r="G84" i="3"/>
  <c r="D84" i="3"/>
  <c r="E84" i="3"/>
  <c r="F76" i="3"/>
  <c r="G76" i="3"/>
  <c r="D76" i="3"/>
  <c r="E76" i="3"/>
  <c r="F68" i="3"/>
  <c r="G68" i="3"/>
  <c r="D68" i="3"/>
  <c r="E68" i="3"/>
  <c r="F60" i="3"/>
  <c r="G60" i="3"/>
  <c r="D60" i="3"/>
  <c r="E60" i="3"/>
  <c r="F52" i="3"/>
  <c r="G52" i="3"/>
  <c r="D52" i="3"/>
  <c r="E52" i="3"/>
  <c r="F44" i="3"/>
  <c r="G44" i="3"/>
  <c r="D44" i="3"/>
  <c r="E44" i="3"/>
  <c r="F36" i="3"/>
  <c r="G36" i="3"/>
  <c r="D36" i="3"/>
  <c r="E36" i="3"/>
  <c r="F28" i="3"/>
  <c r="G28" i="3"/>
  <c r="D28" i="3"/>
  <c r="E28" i="3"/>
  <c r="F19" i="3"/>
  <c r="G19" i="3"/>
  <c r="D19" i="3"/>
  <c r="E19" i="3"/>
  <c r="F11" i="3"/>
  <c r="G11" i="3"/>
  <c r="D11" i="3"/>
  <c r="E11" i="3"/>
  <c r="F3" i="3"/>
  <c r="G3" i="3"/>
  <c r="D3" i="3"/>
  <c r="E3" i="3"/>
  <c r="K91" i="3" l="1"/>
  <c r="L3" i="3"/>
  <c r="L19" i="3"/>
  <c r="L36" i="3"/>
  <c r="L52" i="3"/>
  <c r="L68" i="3"/>
  <c r="L84" i="3"/>
  <c r="L100" i="3"/>
  <c r="L116" i="3"/>
  <c r="L132" i="3"/>
  <c r="L148" i="3"/>
  <c r="L164" i="3"/>
  <c r="L180" i="3"/>
  <c r="L196" i="3"/>
  <c r="L12" i="3"/>
  <c r="L29" i="3"/>
  <c r="L45" i="3"/>
  <c r="L61" i="3"/>
  <c r="L77" i="3"/>
  <c r="L93" i="3"/>
  <c r="L109" i="3"/>
  <c r="L125" i="3"/>
  <c r="L141" i="3"/>
  <c r="L157" i="3"/>
  <c r="L173" i="3"/>
  <c r="L139" i="3"/>
  <c r="L21" i="3"/>
  <c r="L54" i="3"/>
  <c r="L86" i="3"/>
  <c r="L118" i="3"/>
  <c r="L150" i="3"/>
  <c r="L182" i="3"/>
  <c r="L198" i="3"/>
  <c r="K179" i="3"/>
  <c r="K14" i="3"/>
  <c r="L31" i="3"/>
  <c r="L63" i="3"/>
  <c r="K79" i="3"/>
  <c r="K111" i="3"/>
  <c r="K127" i="3"/>
  <c r="K175" i="3"/>
  <c r="L191" i="3"/>
  <c r="K67" i="3"/>
  <c r="L7" i="3"/>
  <c r="L23" i="3"/>
  <c r="L40" i="3"/>
  <c r="L56" i="3"/>
  <c r="L72" i="3"/>
  <c r="L88" i="3"/>
  <c r="L104" i="3"/>
  <c r="L120" i="3"/>
  <c r="L136" i="3"/>
  <c r="L152" i="3"/>
  <c r="L168" i="3"/>
  <c r="L184" i="3"/>
  <c r="L200" i="3"/>
  <c r="L24" i="3"/>
  <c r="L57" i="3"/>
  <c r="L89" i="3"/>
  <c r="L121" i="3"/>
  <c r="L153" i="3"/>
  <c r="L185" i="3"/>
  <c r="L155" i="3"/>
  <c r="L34" i="3"/>
  <c r="L66" i="3"/>
  <c r="L98" i="3"/>
  <c r="L130" i="3"/>
  <c r="L146" i="3"/>
  <c r="L178" i="3"/>
  <c r="L194" i="3"/>
  <c r="K119" i="3"/>
  <c r="L47" i="3"/>
  <c r="L8" i="3"/>
  <c r="L162" i="3"/>
  <c r="L171" i="3"/>
  <c r="L189" i="3"/>
  <c r="L102" i="3"/>
  <c r="L134" i="3"/>
  <c r="K95" i="3"/>
  <c r="L17" i="3"/>
  <c r="L114" i="3"/>
  <c r="L5" i="3"/>
  <c r="L38" i="3"/>
  <c r="L70" i="3"/>
  <c r="L166" i="3"/>
  <c r="K143" i="3"/>
  <c r="L41" i="3"/>
  <c r="L73" i="3"/>
  <c r="L105" i="3"/>
  <c r="L137" i="3"/>
  <c r="L169" i="3"/>
  <c r="L2" i="3"/>
  <c r="L50" i="3"/>
  <c r="L82" i="3"/>
  <c r="K36" i="3"/>
  <c r="K68" i="3"/>
  <c r="K100" i="3"/>
  <c r="K132" i="3"/>
  <c r="K164" i="3"/>
  <c r="K196" i="3"/>
  <c r="K171" i="3"/>
  <c r="K12" i="3"/>
  <c r="K45" i="3"/>
  <c r="K61" i="3"/>
  <c r="K77" i="3"/>
  <c r="K93" i="3"/>
  <c r="K125" i="3"/>
  <c r="K141" i="3"/>
  <c r="K157" i="3"/>
  <c r="K173" i="3"/>
  <c r="K139" i="3"/>
  <c r="K21" i="3"/>
  <c r="K54" i="3"/>
  <c r="K86" i="3"/>
  <c r="K118" i="3"/>
  <c r="K150" i="3"/>
  <c r="K182" i="3"/>
  <c r="K31" i="3"/>
  <c r="K47" i="3"/>
  <c r="K63" i="3"/>
  <c r="K191" i="3"/>
  <c r="K155" i="3"/>
  <c r="K82" i="3"/>
  <c r="K194" i="3"/>
  <c r="K3" i="3"/>
  <c r="K19" i="3"/>
  <c r="K52" i="3"/>
  <c r="K84" i="3"/>
  <c r="K116" i="3"/>
  <c r="K148" i="3"/>
  <c r="K180" i="3"/>
  <c r="L11" i="3"/>
  <c r="L44" i="3"/>
  <c r="L76" i="3"/>
  <c r="L108" i="3"/>
  <c r="L140" i="3"/>
  <c r="L172" i="3"/>
  <c r="L28" i="3"/>
  <c r="L60" i="3"/>
  <c r="L92" i="3"/>
  <c r="L124" i="3"/>
  <c r="L156" i="3"/>
  <c r="L188" i="3"/>
  <c r="L179" i="3"/>
  <c r="L14" i="3"/>
  <c r="L79" i="3"/>
  <c r="L95" i="3"/>
  <c r="L111" i="3"/>
  <c r="L127" i="3"/>
  <c r="L143" i="3"/>
  <c r="L159" i="3"/>
  <c r="L175" i="3"/>
  <c r="L67" i="3"/>
  <c r="K7" i="3"/>
  <c r="K23" i="3"/>
  <c r="K40" i="3"/>
  <c r="K56" i="3"/>
  <c r="K72" i="3"/>
  <c r="K88" i="3"/>
  <c r="K104" i="3"/>
  <c r="K120" i="3"/>
  <c r="K136" i="3"/>
  <c r="K152" i="3"/>
  <c r="K168" i="3"/>
  <c r="K184" i="3"/>
  <c r="K200" i="3"/>
  <c r="L131" i="3"/>
  <c r="K8" i="3"/>
  <c r="K24" i="3"/>
  <c r="K41" i="3"/>
  <c r="K57" i="3"/>
  <c r="K73" i="3"/>
  <c r="L27" i="3"/>
  <c r="L43" i="3"/>
  <c r="L83" i="3"/>
  <c r="L59" i="3"/>
  <c r="L123" i="3"/>
  <c r="K159" i="3"/>
  <c r="K27" i="3"/>
  <c r="K43" i="3"/>
  <c r="K131" i="3"/>
  <c r="K5" i="3"/>
  <c r="K102" i="3"/>
  <c r="K134" i="3"/>
  <c r="K123" i="3"/>
  <c r="K29" i="3"/>
  <c r="K109" i="3"/>
  <c r="K189" i="3"/>
  <c r="K166" i="3"/>
  <c r="K198" i="3"/>
  <c r="K83" i="3"/>
  <c r="K59" i="3"/>
  <c r="K38" i="3"/>
  <c r="K70" i="3"/>
  <c r="L4" i="3"/>
  <c r="L37" i="3"/>
  <c r="L69" i="3"/>
  <c r="L101" i="3"/>
  <c r="L133" i="3"/>
  <c r="L165" i="3"/>
  <c r="L181" i="3"/>
  <c r="L197" i="3"/>
  <c r="L30" i="3"/>
  <c r="L46" i="3"/>
  <c r="L78" i="3"/>
  <c r="L126" i="3"/>
  <c r="L142" i="3"/>
  <c r="L190" i="3"/>
  <c r="L115" i="3"/>
  <c r="L103" i="3"/>
  <c r="L96" i="3"/>
  <c r="L106" i="3"/>
  <c r="L138" i="3"/>
  <c r="L20" i="3"/>
  <c r="L53" i="3"/>
  <c r="L85" i="3"/>
  <c r="L117" i="3"/>
  <c r="L149" i="3"/>
  <c r="L13" i="3"/>
  <c r="L62" i="3"/>
  <c r="L94" i="3"/>
  <c r="L110" i="3"/>
  <c r="L158" i="3"/>
  <c r="L174" i="3"/>
  <c r="L6" i="3"/>
  <c r="L48" i="3"/>
  <c r="L144" i="3"/>
  <c r="L192" i="3"/>
  <c r="L75" i="3"/>
  <c r="L9" i="3"/>
  <c r="L25" i="3"/>
  <c r="L58" i="3"/>
  <c r="L122" i="3"/>
  <c r="L186" i="3"/>
  <c r="K11" i="3"/>
  <c r="K28" i="3"/>
  <c r="K44" i="3"/>
  <c r="K60" i="3"/>
  <c r="K76" i="3"/>
  <c r="K92" i="3"/>
  <c r="K108" i="3"/>
  <c r="K124" i="3"/>
  <c r="K140" i="3"/>
  <c r="K156" i="3"/>
  <c r="K172" i="3"/>
  <c r="K188" i="3"/>
  <c r="L99" i="3"/>
  <c r="K4" i="3"/>
  <c r="K89" i="3"/>
  <c r="K105" i="3"/>
  <c r="K121" i="3"/>
  <c r="K137" i="3"/>
  <c r="K153" i="3"/>
  <c r="K169" i="3"/>
  <c r="K185" i="3"/>
  <c r="K2" i="3"/>
  <c r="K17" i="3"/>
  <c r="K34" i="3"/>
  <c r="K50" i="3"/>
  <c r="K66" i="3"/>
  <c r="K98" i="3"/>
  <c r="K114" i="3"/>
  <c r="K130" i="3"/>
  <c r="K146" i="3"/>
  <c r="K162" i="3"/>
  <c r="K178" i="3"/>
  <c r="K20" i="3"/>
  <c r="K37" i="3"/>
  <c r="K53" i="3"/>
  <c r="K69" i="3"/>
  <c r="K85" i="3"/>
  <c r="K101" i="3"/>
  <c r="K117" i="3"/>
  <c r="K133" i="3"/>
  <c r="K149" i="3"/>
  <c r="K165" i="3"/>
  <c r="K181" i="3"/>
  <c r="K197" i="3"/>
  <c r="L187" i="3"/>
  <c r="K13" i="3"/>
  <c r="K30" i="3"/>
  <c r="K46" i="3"/>
  <c r="K62" i="3"/>
  <c r="K78" i="3"/>
  <c r="K94" i="3"/>
  <c r="K110" i="3"/>
  <c r="K126" i="3"/>
  <c r="K142" i="3"/>
  <c r="K158" i="3"/>
  <c r="K174" i="3"/>
  <c r="K190" i="3"/>
  <c r="K115" i="3"/>
  <c r="K6" i="3"/>
  <c r="L22" i="3"/>
  <c r="L39" i="3"/>
  <c r="L55" i="3"/>
  <c r="L71" i="3"/>
  <c r="L87" i="3"/>
  <c r="K103" i="3"/>
  <c r="L119" i="3"/>
  <c r="L135" i="3"/>
  <c r="L151" i="3"/>
  <c r="L167" i="3"/>
  <c r="L183" i="3"/>
  <c r="L199" i="3"/>
  <c r="L147" i="3"/>
  <c r="K15" i="3"/>
  <c r="K32" i="3"/>
  <c r="K48" i="3"/>
  <c r="K64" i="3"/>
  <c r="K80" i="3"/>
  <c r="K96" i="3"/>
  <c r="K112" i="3"/>
  <c r="K128" i="3"/>
  <c r="K144" i="3"/>
  <c r="K160" i="3"/>
  <c r="K176" i="3"/>
  <c r="K192" i="3"/>
  <c r="K75" i="3"/>
  <c r="L195" i="3"/>
  <c r="K16" i="3"/>
  <c r="K33" i="3"/>
  <c r="K49" i="3"/>
  <c r="K65" i="3"/>
  <c r="K81" i="3"/>
  <c r="K97" i="3"/>
  <c r="K113" i="3"/>
  <c r="K129" i="3"/>
  <c r="K145" i="3"/>
  <c r="K161" i="3"/>
  <c r="K177" i="3"/>
  <c r="K193" i="3"/>
  <c r="L18" i="3"/>
  <c r="L35" i="3"/>
  <c r="L51" i="3"/>
  <c r="L107" i="3"/>
  <c r="K9" i="3"/>
  <c r="K25" i="3"/>
  <c r="K42" i="3"/>
  <c r="K58" i="3"/>
  <c r="K74" i="3"/>
  <c r="K90" i="3"/>
  <c r="K106" i="3"/>
  <c r="K122" i="3"/>
  <c r="K138" i="3"/>
  <c r="K154" i="3"/>
  <c r="K170" i="3"/>
  <c r="K186" i="3"/>
  <c r="L10" i="3"/>
  <c r="L91" i="3"/>
  <c r="L163" i="3"/>
  <c r="J79" i="3"/>
  <c r="J127" i="3"/>
  <c r="J175" i="3"/>
  <c r="J67" i="3"/>
  <c r="J83" i="3"/>
  <c r="J123" i="3"/>
  <c r="J3" i="3"/>
  <c r="J19" i="3"/>
  <c r="J36" i="3"/>
  <c r="J52" i="3"/>
  <c r="J68" i="3"/>
  <c r="J84" i="3"/>
  <c r="J100" i="3"/>
  <c r="J116" i="3"/>
  <c r="J132" i="3"/>
  <c r="J148" i="3"/>
  <c r="J164" i="3"/>
  <c r="J180" i="3"/>
  <c r="J196" i="3"/>
  <c r="J171" i="3"/>
  <c r="J12" i="3"/>
  <c r="J29" i="3"/>
  <c r="J45" i="3"/>
  <c r="J61" i="3"/>
  <c r="J77" i="3"/>
  <c r="J93" i="3"/>
  <c r="J109" i="3"/>
  <c r="J125" i="3"/>
  <c r="J141" i="3"/>
  <c r="J157" i="3"/>
  <c r="J173" i="3"/>
  <c r="J189" i="3"/>
  <c r="J139" i="3"/>
  <c r="J5" i="3"/>
  <c r="J21" i="3"/>
  <c r="J38" i="3"/>
  <c r="J54" i="3"/>
  <c r="J70" i="3"/>
  <c r="J86" i="3"/>
  <c r="J102" i="3"/>
  <c r="J118" i="3"/>
  <c r="J134" i="3"/>
  <c r="J150" i="3"/>
  <c r="J166" i="3"/>
  <c r="J182" i="3"/>
  <c r="J198" i="3"/>
  <c r="J31" i="3"/>
  <c r="J47" i="3"/>
  <c r="J63" i="3"/>
  <c r="J191" i="3"/>
  <c r="J7" i="3"/>
  <c r="J23" i="3"/>
  <c r="J40" i="3"/>
  <c r="J56" i="3"/>
  <c r="J72" i="3"/>
  <c r="J88" i="3"/>
  <c r="J104" i="3"/>
  <c r="J120" i="3"/>
  <c r="J136" i="3"/>
  <c r="J152" i="3"/>
  <c r="J168" i="3"/>
  <c r="J184" i="3"/>
  <c r="J200" i="3"/>
  <c r="J8" i="3"/>
  <c r="J24" i="3"/>
  <c r="J41" i="3"/>
  <c r="J57" i="3"/>
  <c r="J73" i="3"/>
  <c r="J89" i="3"/>
  <c r="J105" i="3"/>
  <c r="J121" i="3"/>
  <c r="J137" i="3"/>
  <c r="J153" i="3"/>
  <c r="J169" i="3"/>
  <c r="J185" i="3"/>
  <c r="J2" i="3"/>
  <c r="J155" i="3"/>
  <c r="J17" i="3"/>
  <c r="J34" i="3"/>
  <c r="J50" i="3"/>
  <c r="J66" i="3"/>
  <c r="J82" i="3"/>
  <c r="J98" i="3"/>
  <c r="J114" i="3"/>
  <c r="J130" i="3"/>
  <c r="J146" i="3"/>
  <c r="J162" i="3"/>
  <c r="J178" i="3"/>
  <c r="J194" i="3"/>
  <c r="J179" i="3"/>
  <c r="J14" i="3"/>
  <c r="J111" i="3"/>
  <c r="J159" i="3"/>
  <c r="J59" i="3"/>
  <c r="J99" i="3"/>
  <c r="J187" i="3"/>
  <c r="J22" i="3"/>
  <c r="J39" i="3"/>
  <c r="J55" i="3"/>
  <c r="J71" i="3"/>
  <c r="J87" i="3"/>
  <c r="J119" i="3"/>
  <c r="J135" i="3"/>
  <c r="J151" i="3"/>
  <c r="J167" i="3"/>
  <c r="J183" i="3"/>
  <c r="J199" i="3"/>
  <c r="J147" i="3"/>
  <c r="J195" i="3"/>
  <c r="J18" i="3"/>
  <c r="J35" i="3"/>
  <c r="J51" i="3"/>
  <c r="J107" i="3"/>
  <c r="J10" i="3"/>
  <c r="J91" i="3"/>
  <c r="J163" i="3"/>
  <c r="J95" i="3"/>
  <c r="J143" i="3"/>
  <c r="J131" i="3"/>
  <c r="J27" i="3"/>
  <c r="J43" i="3"/>
  <c r="J11" i="3"/>
  <c r="J28" i="3"/>
  <c r="J44" i="3"/>
  <c r="J60" i="3"/>
  <c r="J76" i="3"/>
  <c r="J92" i="3"/>
  <c r="J108" i="3"/>
  <c r="J124" i="3"/>
  <c r="J140" i="3"/>
  <c r="J156" i="3"/>
  <c r="J172" i="3"/>
  <c r="J188" i="3"/>
  <c r="J4" i="3"/>
  <c r="J20" i="3"/>
  <c r="J37" i="3"/>
  <c r="J53" i="3"/>
  <c r="J69" i="3"/>
  <c r="J85" i="3"/>
  <c r="J101" i="3"/>
  <c r="J117" i="3"/>
  <c r="J133" i="3"/>
  <c r="J149" i="3"/>
  <c r="J165" i="3"/>
  <c r="J181" i="3"/>
  <c r="J197" i="3"/>
  <c r="J13" i="3"/>
  <c r="J30" i="3"/>
  <c r="J46" i="3"/>
  <c r="J62" i="3"/>
  <c r="J78" i="3"/>
  <c r="J94" i="3"/>
  <c r="J110" i="3"/>
  <c r="J126" i="3"/>
  <c r="J142" i="3"/>
  <c r="J158" i="3"/>
  <c r="J174" i="3"/>
  <c r="J190" i="3"/>
  <c r="J115" i="3"/>
  <c r="J6" i="3"/>
  <c r="J103" i="3"/>
  <c r="J15" i="3"/>
  <c r="J32" i="3"/>
  <c r="J48" i="3"/>
  <c r="J64" i="3"/>
  <c r="J80" i="3"/>
  <c r="J96" i="3"/>
  <c r="J112" i="3"/>
  <c r="J128" i="3"/>
  <c r="J144" i="3"/>
  <c r="J160" i="3"/>
  <c r="J176" i="3"/>
  <c r="J192" i="3"/>
  <c r="J75" i="3"/>
  <c r="J16" i="3"/>
  <c r="J33" i="3"/>
  <c r="J49" i="3"/>
  <c r="J65" i="3"/>
  <c r="J81" i="3"/>
  <c r="J97" i="3"/>
  <c r="J113" i="3"/>
  <c r="J129" i="3"/>
  <c r="J145" i="3"/>
  <c r="J161" i="3"/>
  <c r="J177" i="3"/>
  <c r="J193" i="3"/>
  <c r="J9" i="3"/>
  <c r="J25" i="3"/>
  <c r="J42" i="3"/>
  <c r="J58" i="3"/>
  <c r="J74" i="3"/>
  <c r="J90" i="3"/>
  <c r="J106" i="3"/>
  <c r="J122" i="3"/>
  <c r="J138" i="3"/>
  <c r="J154" i="3"/>
  <c r="J170" i="3"/>
  <c r="J1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tc={2F73E86D-527C-4658-8FEF-739DDC826FB5}</author>
  </authors>
  <commentList>
    <comment ref="D26" authorId="0" shapeId="0" xr:uid="{2F73E86D-527C-4658-8FEF-739DDC826FB5}">
      <text>
        <t>[Threaded comment]
Your version of Excel allows you to read this threaded comment; however, any edits to it will get removed if the file is opened in a newer version of Excel. Learn more: https://go.microsoft.com/fwlink/?linkid=870924
Comment:
    Because of the Te Rapa disconnection, charges for CTCT and TWH will be calculated as part of finalising the BBI allocations following any decision by the ComCom to approve the MCP.</t>
      </text>
    </comment>
  </commentList>
</comments>
</file>

<file path=xl/sharedStrings.xml><?xml version="1.0" encoding="utf-8"?>
<sst xmlns="http://schemas.openxmlformats.org/spreadsheetml/2006/main" count="3036" uniqueCount="462">
  <si>
    <t>Transpower</t>
  </si>
  <si>
    <t>NZGP1 proposal</t>
  </si>
  <si>
    <t>Indicative charges</t>
  </si>
  <si>
    <t>Model description</t>
  </si>
  <si>
    <t/>
  </si>
  <si>
    <t xml:space="preserve">This model provides indicative charges for the NZGP1 proposal, consistent with the requirements of 7.5.1(1)(c) of the Capex IM. Input worksheets and cells are coloured blue, output worksheets and cells are coloured green.
</t>
  </si>
  <si>
    <t>It should be read alongside attachment F of the proposal, which explains how the covered costs and allocations were determined for each benefit-based investment (BBI).</t>
  </si>
  <si>
    <t>As explained in attachment F, the indicative covered costs and allocations set out in this spreadsheet are not the proposed or the final covered costs or allocations for the BBIs comprised in the preferred NZGP1 option.</t>
  </si>
  <si>
    <t>Transpower cannot, and does not, accept any liability for the accuracy or completeness of the information in this spreadheet or the consequences of your or others’ reliance on it.</t>
  </si>
  <si>
    <t xml:space="preserve">We recommend you review the TPM itself and seek independent expert advice before relying on anything in this spreadsheet.  </t>
  </si>
  <si>
    <t>*NB. Because of the recent Te Rapa disconnection, charges for CTCT and TWH will be calculated as part of finalising the BBI allocations following any decision by the ComCom to approve the MCP.</t>
  </si>
  <si>
    <t>Customer Code</t>
  </si>
  <si>
    <t>Location Code</t>
  </si>
  <si>
    <t>Connection ID</t>
  </si>
  <si>
    <t>HVDC - charge for regional demand group in 33/34 ($k)</t>
  </si>
  <si>
    <t>HVDC - charge for regional supply group in 33/34 ($k)</t>
  </si>
  <si>
    <t>CNI - charge for regional demand group in 33/34 ($k)</t>
  </si>
  <si>
    <t>CNI - charge for regional supply group in 33/34 ($k)</t>
  </si>
  <si>
    <t>Wairakei Ring and Edgecumbe-Kawerau charge for regional demand group in 33/34 ($k)</t>
  </si>
  <si>
    <t>Wairakei Ring and Edgecumbe-Kawerau charge for regional supply group in 33/34 ($k)</t>
  </si>
  <si>
    <t>Indicative charge per kW of demand ($/kW) - clause 7.5.1 (1) (c) (i)</t>
  </si>
  <si>
    <t>Indicative charge per kWh of energy supplied (c/kWh) - clause 7.5.1 (1) (c) (ii)</t>
  </si>
  <si>
    <t>Indicative charge per kWh of generation (c/kWh)</t>
  </si>
  <si>
    <t>SOU2</t>
  </si>
  <si>
    <t>MAT</t>
  </si>
  <si>
    <t>KWGL</t>
  </si>
  <si>
    <t>KAW</t>
  </si>
  <si>
    <t>CHHE</t>
  </si>
  <si>
    <t>TRUG</t>
  </si>
  <si>
    <t>BWK</t>
  </si>
  <si>
    <t>HWA</t>
  </si>
  <si>
    <t>WPOW</t>
  </si>
  <si>
    <t>KUM</t>
  </si>
  <si>
    <t>ALPE</t>
  </si>
  <si>
    <t>ABY</t>
  </si>
  <si>
    <t>BPD</t>
  </si>
  <si>
    <t>STU</t>
  </si>
  <si>
    <t>TIM</t>
  </si>
  <si>
    <t>TKA</t>
  </si>
  <si>
    <t>TMK</t>
  </si>
  <si>
    <t>TWZ</t>
  </si>
  <si>
    <t>BUEL</t>
  </si>
  <si>
    <t>ORO</t>
  </si>
  <si>
    <t>CHBP</t>
  </si>
  <si>
    <t>WPW</t>
  </si>
  <si>
    <t>COUP</t>
  </si>
  <si>
    <t>BOB</t>
  </si>
  <si>
    <t>GLN</t>
  </si>
  <si>
    <t>CTCT</t>
  </si>
  <si>
    <t>CYD</t>
  </si>
  <si>
    <t>OKI</t>
  </si>
  <si>
    <t>PPI</t>
  </si>
  <si>
    <t>ROX</t>
  </si>
  <si>
    <t>SFD</t>
  </si>
  <si>
    <t>THI</t>
  </si>
  <si>
    <t>TWH</t>
  </si>
  <si>
    <t>WHI</t>
  </si>
  <si>
    <t>WRK</t>
  </si>
  <si>
    <t>DUNE</t>
  </si>
  <si>
    <t>CML</t>
  </si>
  <si>
    <t>FKN</t>
  </si>
  <si>
    <t>HWB</t>
  </si>
  <si>
    <t>SDN</t>
  </si>
  <si>
    <t>EASH</t>
  </si>
  <si>
    <t>ASB</t>
  </si>
  <si>
    <t>EAST</t>
  </si>
  <si>
    <t>TUI</t>
  </si>
  <si>
    <t>POWN</t>
  </si>
  <si>
    <t>GENE</t>
  </si>
  <si>
    <t>HLY</t>
  </si>
  <si>
    <t>RPO</t>
  </si>
  <si>
    <t>TKB</t>
  </si>
  <si>
    <t>TKU</t>
  </si>
  <si>
    <t>HORO</t>
  </si>
  <si>
    <t>MHO</t>
  </si>
  <si>
    <t>PRM</t>
  </si>
  <si>
    <t>HRZE</t>
  </si>
  <si>
    <t>EDG</t>
  </si>
  <si>
    <t>WAI</t>
  </si>
  <si>
    <t>KIWI</t>
  </si>
  <si>
    <t>KUPE</t>
  </si>
  <si>
    <t>MARL</t>
  </si>
  <si>
    <t>BLN</t>
  </si>
  <si>
    <t>MELT</t>
  </si>
  <si>
    <t>WDV</t>
  </si>
  <si>
    <t>MELW</t>
  </si>
  <si>
    <t>WWD</t>
  </si>
  <si>
    <t>MERI</t>
  </si>
  <si>
    <t>AVI</t>
  </si>
  <si>
    <t>BEN</t>
  </si>
  <si>
    <t>MAN</t>
  </si>
  <si>
    <t>OHA</t>
  </si>
  <si>
    <t>OHB</t>
  </si>
  <si>
    <t>OHC</t>
  </si>
  <si>
    <t>WTK</t>
  </si>
  <si>
    <t>METH</t>
  </si>
  <si>
    <t>MNI</t>
  </si>
  <si>
    <t>MPOW</t>
  </si>
  <si>
    <t>ASY</t>
  </si>
  <si>
    <t>CUL</t>
  </si>
  <si>
    <t>KAI</t>
  </si>
  <si>
    <t>SBK</t>
  </si>
  <si>
    <t>WPR</t>
  </si>
  <si>
    <t>MRPL</t>
  </si>
  <si>
    <t>ARA</t>
  </si>
  <si>
    <t>ARI</t>
  </si>
  <si>
    <t>ATI</t>
  </si>
  <si>
    <t>KPO</t>
  </si>
  <si>
    <t>MTI</t>
  </si>
  <si>
    <t>NTRG</t>
  </si>
  <si>
    <t>NAP</t>
  </si>
  <si>
    <t>OHK</t>
  </si>
  <si>
    <t>SCGL</t>
  </si>
  <si>
    <t>SWN</t>
  </si>
  <si>
    <t>WKM</t>
  </si>
  <si>
    <t>WPA</t>
  </si>
  <si>
    <t>NAPA</t>
  </si>
  <si>
    <t>NELS</t>
  </si>
  <si>
    <t>STK</t>
  </si>
  <si>
    <t>NPOW</t>
  </si>
  <si>
    <t>BRB</t>
  </si>
  <si>
    <t>MPE</t>
  </si>
  <si>
    <t>MTO</t>
  </si>
  <si>
    <t>NZAS</t>
  </si>
  <si>
    <t>TWI</t>
  </si>
  <si>
    <t>NZST</t>
  </si>
  <si>
    <t>ORON</t>
  </si>
  <si>
    <t>APS</t>
  </si>
  <si>
    <t>BRY</t>
  </si>
  <si>
    <t>CLH</t>
  </si>
  <si>
    <t>COL</t>
  </si>
  <si>
    <t>HOR</t>
  </si>
  <si>
    <t>ISL</t>
  </si>
  <si>
    <t>KBY</t>
  </si>
  <si>
    <t>BAL</t>
  </si>
  <si>
    <t>NSY</t>
  </si>
  <si>
    <t>PANP</t>
  </si>
  <si>
    <t>POCO</t>
  </si>
  <si>
    <t>BPE</t>
  </si>
  <si>
    <t>BRK</t>
  </si>
  <si>
    <t>CST</t>
  </si>
  <si>
    <t>GYT</t>
  </si>
  <si>
    <t>HIN</t>
  </si>
  <si>
    <t>HUI</t>
  </si>
  <si>
    <t>KIN</t>
  </si>
  <si>
    <t>KMO</t>
  </si>
  <si>
    <t>KPU</t>
  </si>
  <si>
    <t>LTN</t>
  </si>
  <si>
    <t>MGM</t>
  </si>
  <si>
    <t>MST</t>
  </si>
  <si>
    <t>MTM</t>
  </si>
  <si>
    <t>MTN</t>
  </si>
  <si>
    <t>MTR</t>
  </si>
  <si>
    <t>OKN</t>
  </si>
  <si>
    <t>OPK</t>
  </si>
  <si>
    <t>PAO</t>
  </si>
  <si>
    <t>TGA</t>
  </si>
  <si>
    <t>TMI</t>
  </si>
  <si>
    <t>WGN</t>
  </si>
  <si>
    <t>WHU</t>
  </si>
  <si>
    <t>WKO</t>
  </si>
  <si>
    <t>WVY</t>
  </si>
  <si>
    <t>EDN</t>
  </si>
  <si>
    <t>GOR</t>
  </si>
  <si>
    <t>INV</t>
  </si>
  <si>
    <t>NMA</t>
  </si>
  <si>
    <t>RAYN</t>
  </si>
  <si>
    <t>BDE</t>
  </si>
  <si>
    <t>SCAN</t>
  </si>
  <si>
    <t>DVK</t>
  </si>
  <si>
    <t>SHPK</t>
  </si>
  <si>
    <t>PEN</t>
  </si>
  <si>
    <t>SOLE</t>
  </si>
  <si>
    <t>TARW</t>
  </si>
  <si>
    <t>TWC</t>
  </si>
  <si>
    <t>TASM</t>
  </si>
  <si>
    <t>KIK</t>
  </si>
  <si>
    <t>MCH</t>
  </si>
  <si>
    <t>TBOP</t>
  </si>
  <si>
    <t>KPA</t>
  </si>
  <si>
    <t>MKE</t>
  </si>
  <si>
    <t>TOPE</t>
  </si>
  <si>
    <t>KOE</t>
  </si>
  <si>
    <t>TRNZ</t>
  </si>
  <si>
    <t>HAM</t>
  </si>
  <si>
    <t>TMN</t>
  </si>
  <si>
    <t>TNG</t>
  </si>
  <si>
    <t>ARG</t>
  </si>
  <si>
    <t>UNET</t>
  </si>
  <si>
    <t>CPK</t>
  </si>
  <si>
    <t>GFD</t>
  </si>
  <si>
    <t>HAY</t>
  </si>
  <si>
    <t>KWA</t>
  </si>
  <si>
    <t>MLG</t>
  </si>
  <si>
    <t>PNI</t>
  </si>
  <si>
    <t>TKR</t>
  </si>
  <si>
    <t>UHT</t>
  </si>
  <si>
    <t>WIL</t>
  </si>
  <si>
    <t>UNIS</t>
  </si>
  <si>
    <t>FHL</t>
  </si>
  <si>
    <t>OWH</t>
  </si>
  <si>
    <t>RDF</t>
  </si>
  <si>
    <t>ROT</t>
  </si>
  <si>
    <t>TRK</t>
  </si>
  <si>
    <t>WTU</t>
  </si>
  <si>
    <t>VECT</t>
  </si>
  <si>
    <t>ALB</t>
  </si>
  <si>
    <t>HEN</t>
  </si>
  <si>
    <t>HEP</t>
  </si>
  <si>
    <t>HOB</t>
  </si>
  <si>
    <t>LFD</t>
  </si>
  <si>
    <t>MNG</t>
  </si>
  <si>
    <t>OTA</t>
  </si>
  <si>
    <t>PAK</t>
  </si>
  <si>
    <t>ROS</t>
  </si>
  <si>
    <t>SVL</t>
  </si>
  <si>
    <t>TAK</t>
  </si>
  <si>
    <t>WEL</t>
  </si>
  <si>
    <t>WIR</t>
  </si>
  <si>
    <t>WRD</t>
  </si>
  <si>
    <t>WAIP</t>
  </si>
  <si>
    <t>CBG</t>
  </si>
  <si>
    <t>TMU</t>
  </si>
  <si>
    <t>WATA</t>
  </si>
  <si>
    <t>BPT</t>
  </si>
  <si>
    <t>OAM</t>
  </si>
  <si>
    <t>WELE</t>
  </si>
  <si>
    <t>WNST</t>
  </si>
  <si>
    <t>ATU</t>
  </si>
  <si>
    <t>DOB</t>
  </si>
  <si>
    <t>GYM</t>
  </si>
  <si>
    <t>HKK</t>
  </si>
  <si>
    <t>OTI</t>
  </si>
  <si>
    <t>RFN</t>
  </si>
  <si>
    <t>WTOM</t>
  </si>
  <si>
    <t>HTI</t>
  </si>
  <si>
    <t>NPK</t>
  </si>
  <si>
    <t>ONG</t>
  </si>
  <si>
    <t>OMVP</t>
  </si>
  <si>
    <t>JRD</t>
  </si>
  <si>
    <t>MSVP</t>
  </si>
  <si>
    <t>WAV1</t>
  </si>
  <si>
    <t>Customer Alias</t>
  </si>
  <si>
    <t>Allocation - regional demand group</t>
  </si>
  <si>
    <t>Allocation - regional supply group</t>
  </si>
  <si>
    <t>ALPEABY</t>
  </si>
  <si>
    <t>ALPEBPD</t>
  </si>
  <si>
    <t>ALPESTU</t>
  </si>
  <si>
    <t>ALPETIM</t>
  </si>
  <si>
    <t>ALPETKA</t>
  </si>
  <si>
    <t>ALPETMK</t>
  </si>
  <si>
    <t>ALPETWZ</t>
  </si>
  <si>
    <t>BUELORO</t>
  </si>
  <si>
    <t>CHBPWPW</t>
  </si>
  <si>
    <t>COUPBOB</t>
  </si>
  <si>
    <t>COUPGLN</t>
  </si>
  <si>
    <t>CTCTCYD</t>
  </si>
  <si>
    <t>CTCTOKI</t>
  </si>
  <si>
    <t>CTCTPPI</t>
  </si>
  <si>
    <t>CTCTROX</t>
  </si>
  <si>
    <t>CTCTSFD</t>
  </si>
  <si>
    <t>CTCTTHI</t>
  </si>
  <si>
    <t>CTCTTWH</t>
  </si>
  <si>
    <t>CTCTWHI</t>
  </si>
  <si>
    <t>CTCTWRK</t>
  </si>
  <si>
    <t>DUNECML</t>
  </si>
  <si>
    <t>DUNECYD</t>
  </si>
  <si>
    <t>DUNEFKN</t>
  </si>
  <si>
    <t>DUNEHWB</t>
  </si>
  <si>
    <t>DUNESDN</t>
  </si>
  <si>
    <t>EASHASB</t>
  </si>
  <si>
    <t>EASTTUI</t>
  </si>
  <si>
    <t>GENEHLY</t>
  </si>
  <si>
    <t>GENERPO</t>
  </si>
  <si>
    <t>GENETKA</t>
  </si>
  <si>
    <t>GENETKB</t>
  </si>
  <si>
    <t>GENETKU</t>
  </si>
  <si>
    <t>GENETUI</t>
  </si>
  <si>
    <t>HOROMHO</t>
  </si>
  <si>
    <t>HOROPRM</t>
  </si>
  <si>
    <t>HRZEEDG</t>
  </si>
  <si>
    <t>HRZEKAW</t>
  </si>
  <si>
    <t>HRZEWAI</t>
  </si>
  <si>
    <t>KIWIHWA</t>
  </si>
  <si>
    <t>KUPEHWA</t>
  </si>
  <si>
    <t>KWGLKAW</t>
  </si>
  <si>
    <t>MARLBLN</t>
  </si>
  <si>
    <t>MELTWDV</t>
  </si>
  <si>
    <t>MELWWWD</t>
  </si>
  <si>
    <t>MERIAVI</t>
  </si>
  <si>
    <t>MERIBEN</t>
  </si>
  <si>
    <t>MERIMAN</t>
  </si>
  <si>
    <t>MERIOHA</t>
  </si>
  <si>
    <t>MERIOHB</t>
  </si>
  <si>
    <t>MERIOHC</t>
  </si>
  <si>
    <t>MERITWZ</t>
  </si>
  <si>
    <t>MERIWTK</t>
  </si>
  <si>
    <t>METHMNI</t>
  </si>
  <si>
    <t>MPOWASY</t>
  </si>
  <si>
    <t>MPOWCUL</t>
  </si>
  <si>
    <t>MPOWKAI</t>
  </si>
  <si>
    <t>MPOWSBK</t>
  </si>
  <si>
    <t>MPOWWPR</t>
  </si>
  <si>
    <t>MRPLARA</t>
  </si>
  <si>
    <t>MRPLARI</t>
  </si>
  <si>
    <t>MRPLATI</t>
  </si>
  <si>
    <t>MRPLKPO</t>
  </si>
  <si>
    <t>MRPLMTI</t>
  </si>
  <si>
    <t>MRPLOHK</t>
  </si>
  <si>
    <t>MRPLWKM</t>
  </si>
  <si>
    <t>MRPLWPA</t>
  </si>
  <si>
    <t>MSVPLTN</t>
  </si>
  <si>
    <t>NAPANAP</t>
  </si>
  <si>
    <t>NELSSTK</t>
  </si>
  <si>
    <t>NPOWBRB</t>
  </si>
  <si>
    <t>NPOWMPE</t>
  </si>
  <si>
    <t>NPOWMTO</t>
  </si>
  <si>
    <t>NTRGNAP</t>
  </si>
  <si>
    <t>NZASTWI</t>
  </si>
  <si>
    <t>NZSTGLN</t>
  </si>
  <si>
    <t>OMVPMNI</t>
  </si>
  <si>
    <t>ORONAPS</t>
  </si>
  <si>
    <t>ORONBRY</t>
  </si>
  <si>
    <t>ORONCLH</t>
  </si>
  <si>
    <t>ORONCOL</t>
  </si>
  <si>
    <t>ORONHOR</t>
  </si>
  <si>
    <t>ORONISL</t>
  </si>
  <si>
    <t>ORONKBY</t>
  </si>
  <si>
    <t>PANPWHI</t>
  </si>
  <si>
    <t>POCOBPE</t>
  </si>
  <si>
    <t>POCOBRK</t>
  </si>
  <si>
    <t>POCOCST</t>
  </si>
  <si>
    <t>POCOGYT</t>
  </si>
  <si>
    <t>POCOHIN</t>
  </si>
  <si>
    <t>POCOHUI</t>
  </si>
  <si>
    <t>POCOHWA</t>
  </si>
  <si>
    <t>POCOKIN</t>
  </si>
  <si>
    <t>POCOKMO</t>
  </si>
  <si>
    <t>POCOKPU</t>
  </si>
  <si>
    <t>POCOLTN</t>
  </si>
  <si>
    <t>POCOMGM</t>
  </si>
  <si>
    <t>POCOMST</t>
  </si>
  <si>
    <t>POCOMTM</t>
  </si>
  <si>
    <t>POCOMTN</t>
  </si>
  <si>
    <t>POCOMTR</t>
  </si>
  <si>
    <t>POCOOKN</t>
  </si>
  <si>
    <t>POCOOPK</t>
  </si>
  <si>
    <t>POCOPAO</t>
  </si>
  <si>
    <t>POCOSFD</t>
  </si>
  <si>
    <t>POCOTGA</t>
  </si>
  <si>
    <t>POCOTMI</t>
  </si>
  <si>
    <t>POCOWGN</t>
  </si>
  <si>
    <t>POCOWHU</t>
  </si>
  <si>
    <t>POCOWKO</t>
  </si>
  <si>
    <t>POCOWVY</t>
  </si>
  <si>
    <t>POWNBAL</t>
  </si>
  <si>
    <t>POWNEDN</t>
  </si>
  <si>
    <t>POWNFKN</t>
  </si>
  <si>
    <t>POWNGOR</t>
  </si>
  <si>
    <t>POWNHWB</t>
  </si>
  <si>
    <t>POWNINV</t>
  </si>
  <si>
    <t>POWNNMA</t>
  </si>
  <si>
    <t>POWNNSY</t>
  </si>
  <si>
    <t>RAYNBDE</t>
  </si>
  <si>
    <t>SCANDVK</t>
  </si>
  <si>
    <t>SCANWDV</t>
  </si>
  <si>
    <t>SCGLSWN</t>
  </si>
  <si>
    <t>SHPKPEN</t>
  </si>
  <si>
    <t>CHHEKAW</t>
  </si>
  <si>
    <t>SOLEBDE</t>
  </si>
  <si>
    <t>SOU2MAT</t>
  </si>
  <si>
    <t>TARWTWC</t>
  </si>
  <si>
    <t>TASMKIK</t>
  </si>
  <si>
    <t>TASMMCH</t>
  </si>
  <si>
    <t>TASMSTK</t>
  </si>
  <si>
    <t>TBOPJRD</t>
  </si>
  <si>
    <t>TBOPKPA</t>
  </si>
  <si>
    <t>TBOPMKE</t>
  </si>
  <si>
    <t>TOPEKOE</t>
  </si>
  <si>
    <t>TRNZBPE</t>
  </si>
  <si>
    <t>TRNZHAM</t>
  </si>
  <si>
    <t>TRNZPEN</t>
  </si>
  <si>
    <t>TRNZSWN</t>
  </si>
  <si>
    <t>TRNZTMN</t>
  </si>
  <si>
    <t>TRNZTNG</t>
  </si>
  <si>
    <t>TRUGARG</t>
  </si>
  <si>
    <t>TRUGBWK</t>
  </si>
  <si>
    <t>TRUGCOL</t>
  </si>
  <si>
    <t>TRUGHWA</t>
  </si>
  <si>
    <t>TRUGMAT</t>
  </si>
  <si>
    <t>UNETCPK</t>
  </si>
  <si>
    <t>UNETGFD</t>
  </si>
  <si>
    <t>UNETHAY</t>
  </si>
  <si>
    <t>UNETKWA</t>
  </si>
  <si>
    <t>UNETMLG</t>
  </si>
  <si>
    <t>UNETPNI</t>
  </si>
  <si>
    <t>UNETTKR</t>
  </si>
  <si>
    <t>UNETUHT</t>
  </si>
  <si>
    <t>UNETWIL</t>
  </si>
  <si>
    <t>UNISFHL</t>
  </si>
  <si>
    <t>UNISOWH</t>
  </si>
  <si>
    <t>UNISRDF</t>
  </si>
  <si>
    <t>UNISROT</t>
  </si>
  <si>
    <t>UNISTRK</t>
  </si>
  <si>
    <t>UNISWRK</t>
  </si>
  <si>
    <t>UNISWTU</t>
  </si>
  <si>
    <t>VECTALB</t>
  </si>
  <si>
    <t>VECTHEN</t>
  </si>
  <si>
    <t>VECTHEP</t>
  </si>
  <si>
    <t>VECTHOB</t>
  </si>
  <si>
    <t>VECTLFD</t>
  </si>
  <si>
    <t>VECTMNG</t>
  </si>
  <si>
    <t>VECTOTA</t>
  </si>
  <si>
    <t>VECTPAK</t>
  </si>
  <si>
    <t>VECTPEN</t>
  </si>
  <si>
    <t>VECTROS</t>
  </si>
  <si>
    <t>VECTSVL</t>
  </si>
  <si>
    <t>VECTTAK</t>
  </si>
  <si>
    <t>VECTWEL</t>
  </si>
  <si>
    <t>VECTWIR</t>
  </si>
  <si>
    <t>VECTWRD</t>
  </si>
  <si>
    <t>WAIPCBG</t>
  </si>
  <si>
    <t>WAIPTMU</t>
  </si>
  <si>
    <t>WATABPT</t>
  </si>
  <si>
    <t>WATAOAM</t>
  </si>
  <si>
    <t>WATATWZ</t>
  </si>
  <si>
    <t>WATAWTK</t>
  </si>
  <si>
    <t>WAV1WVY</t>
  </si>
  <si>
    <t>WELEHAM</t>
  </si>
  <si>
    <t>WELEHLY</t>
  </si>
  <si>
    <t>WELETWH</t>
  </si>
  <si>
    <t>WNSTTNG</t>
  </si>
  <si>
    <t>WPOWATU</t>
  </si>
  <si>
    <t>WPOWDOB</t>
  </si>
  <si>
    <t>WPOWGYM</t>
  </si>
  <si>
    <t>WPOWHKK</t>
  </si>
  <si>
    <t>WPOWKUM</t>
  </si>
  <si>
    <t>WPOWOTI</t>
  </si>
  <si>
    <t>WPOWRFN</t>
  </si>
  <si>
    <t>WTOMHTI</t>
  </si>
  <si>
    <t>WTOMNPK</t>
  </si>
  <si>
    <t>WTOMOKN</t>
  </si>
  <si>
    <t>WTOMONG</t>
  </si>
  <si>
    <t>WTOMTKU</t>
  </si>
  <si>
    <t>HVDC covered cost in 2033/34 pricing year ($m)</t>
  </si>
  <si>
    <t>CNI covered cost in 2033/34 pricing year ($m)</t>
  </si>
  <si>
    <t>Wairakei Ring covered cost in 2033/34 pricing year ($m)</t>
  </si>
  <si>
    <t>Source:</t>
  </si>
  <si>
    <t>Indicative Pricing Model - 2023/24</t>
  </si>
  <si>
    <t>Anytime maximum demand (residual) (AMDR) (kW)</t>
  </si>
  <si>
    <t>WPT</t>
  </si>
  <si>
    <t>NPL</t>
  </si>
  <si>
    <t>MER</t>
  </si>
  <si>
    <t>Simple BBI customer and regional allocations model, LNI_HV investment region</t>
  </si>
  <si>
    <t>Customer</t>
  </si>
  <si>
    <t>Location</t>
  </si>
  <si>
    <t>Injection allocation</t>
  </si>
  <si>
    <t>Offtake allocation</t>
  </si>
  <si>
    <t>SKOG</t>
  </si>
  <si>
    <t>Post Processing Models for HVDC Reactive Support BBIs</t>
  </si>
  <si>
    <t>Annual Offtake IRA (kWh)</t>
  </si>
  <si>
    <t>Annual Injection IRA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</si>
</sst>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0_-;\(#,##0.0\)_-;_-* &quot;-&quot;_-;_-@_-"/>
    <numFmt numFmtId="165" formatCode="_-* #,##0_-;\(#,##0\)_-;_-* &quot;-&quot;_-;_-@_-"/>
    <numFmt numFmtId="166" formatCode="0_ ;\-0\ "/>
    <numFmt numFmtId="167" formatCode="_-* #,##0_-;\-* #,##0_-;_-* &quot;-&quot;??_-;_-@_-"/>
    <numFmt numFmtId="168" formatCode="0.0%"/>
  </numFmts>
  <fonts count="1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5"/>
      <color theme="3"/>
      <name val="Calibri"/>
      <family val="2"/>
      <scheme val="minor"/>
    </font>
    <font>
      <b/>
      <sz val="12"/>
      <color theme="1"/>
      <name val="Calibri"/>
      <family val="2"/>
      <scheme val="minor"/>
    </font>
    <font>
      <b/>
      <sz val="11"/>
      <name val="Calibri"/>
      <family val="2"/>
      <scheme val="minor"/>
    </font>
    <font>
      <sz val="11"/>
      <name val="Calibri"/>
      <family val="2"/>
      <scheme val="minor"/>
    </font>
    <font>
      <b/>
      <sz val="22"/>
      <color rgb="FF587987"/>
      <name val="Arial"/>
      <family val="2"/>
    </font>
    <font>
      <sz val="22"/>
      <color rgb="FF587987"/>
      <name val="Arial"/>
      <family val="2"/>
    </font>
    <font>
      <u/>
      <sz val="11"/>
      <color theme="10"/>
      <name val="Calibri"/>
      <family val="2"/>
      <scheme val="minor"/>
    </font>
    <font>
      <sz val="8"/>
      <name val="Calibri"/>
      <family val="2"/>
      <scheme val="minor"/>
    </font>
    <font>
      <sz val="15"/>
      <color theme="3"/>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DEEFF"/>
        <bgColor indexed="64"/>
      </patternFill>
    </fill>
    <fill>
      <patternFill patternType="solid">
        <fgColor rgb="FFC5FFDF"/>
        <bgColor indexed="64"/>
      </patternFill>
    </fill>
    <fill>
      <patternFill patternType="solid">
        <fgColor rgb="FFFFFF00"/>
        <bgColor indexed="64"/>
      </patternFill>
    </fill>
  </fills>
  <borders count="3">
    <border>
      <left/>
      <right/>
      <top/>
      <bottom/>
      <diagonal/>
    </border>
    <border>
      <left/>
      <right/>
      <top/>
      <bottom style="thick">
        <color theme="4"/>
      </bottom>
      <diagonal/>
    </border>
    <border>
      <left/>
      <right/>
      <top style="thick">
        <color theme="4" tint="0.499984740745262"/>
      </top>
      <bottom/>
      <diagonal/>
    </border>
  </borders>
  <cellStyleXfs count="10">
    <xf numFmtId="0" fontId="0" fillId="0" borderId="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4" fillId="0" borderId="1" applyNumberFormat="0" applyFill="0" applyAlignment="0" applyProtection="0"/>
    <xf numFmtId="41" fontId="1" fillId="0" borderId="0" applyFont="0" applyFill="0" applyBorder="0" applyAlignment="0" applyProtection="0"/>
    <xf numFmtId="0" fontId="10" fillId="0" borderId="0" applyNumberFormat="0" applyFill="0" applyBorder="0" applyAlignment="0" applyProtection="0"/>
  </cellStyleXfs>
  <cellXfs count="28">
    <xf numFmtId="0" fontId="0" fillId="0" borderId="0" xfId="0"/>
    <xf numFmtId="0" fontId="3" fillId="0" borderId="0" xfId="0" applyFont="1"/>
    <xf numFmtId="0" fontId="0" fillId="2" borderId="0" xfId="0" applyFill="1"/>
    <xf numFmtId="0" fontId="8" fillId="2" borderId="0" xfId="0" applyFont="1" applyFill="1" applyAlignment="1">
      <alignment vertical="top"/>
    </xf>
    <xf numFmtId="0" fontId="4" fillId="2" borderId="1" xfId="7" applyFill="1"/>
    <xf numFmtId="0" fontId="5" fillId="2" borderId="0" xfId="0" applyFont="1" applyFill="1"/>
    <xf numFmtId="0" fontId="7" fillId="2" borderId="0" xfId="0" applyFont="1" applyFill="1" applyAlignment="1">
      <alignment vertical="top" wrapText="1"/>
    </xf>
    <xf numFmtId="0" fontId="7" fillId="2" borderId="0" xfId="0" applyFont="1" applyFill="1"/>
    <xf numFmtId="0" fontId="0" fillId="0" borderId="2" xfId="0" applyBorder="1" applyAlignment="1">
      <alignment vertical="top" wrapText="1"/>
    </xf>
    <xf numFmtId="0" fontId="6" fillId="0" borderId="0" xfId="2" applyFont="1" applyFill="1" applyBorder="1"/>
    <xf numFmtId="0" fontId="10" fillId="0" borderId="0" xfId="9"/>
    <xf numFmtId="0" fontId="7" fillId="3" borderId="0" xfId="0" applyFont="1" applyFill="1"/>
    <xf numFmtId="165" fontId="7" fillId="3" borderId="0" xfId="3" applyNumberFormat="1" applyFont="1" applyFill="1" applyBorder="1"/>
    <xf numFmtId="0" fontId="0" fillId="3" borderId="0" xfId="0" applyFill="1"/>
    <xf numFmtId="167" fontId="0" fillId="3" borderId="0" xfId="4" applyNumberFormat="1" applyFont="1" applyFill="1"/>
    <xf numFmtId="10" fontId="0" fillId="3" borderId="0" xfId="1" applyNumberFormat="1" applyFont="1" applyFill="1"/>
    <xf numFmtId="17" fontId="9" fillId="2" borderId="0" xfId="0" quotePrefix="1" applyNumberFormat="1" applyFont="1" applyFill="1" applyAlignment="1">
      <alignment vertical="top"/>
    </xf>
    <xf numFmtId="166" fontId="7" fillId="2" borderId="0" xfId="5" applyNumberFormat="1" applyFont="1" applyFill="1" applyBorder="1"/>
    <xf numFmtId="0" fontId="12" fillId="2" borderId="1" xfId="7" applyFont="1" applyFill="1"/>
    <xf numFmtId="0" fontId="3" fillId="0" borderId="0" xfId="0" applyFont="1" applyAlignment="1">
      <alignment vertical="top" wrapText="1"/>
    </xf>
    <xf numFmtId="0" fontId="0" fillId="2" borderId="2" xfId="0" applyFill="1" applyBorder="1" applyAlignment="1">
      <alignment vertical="top"/>
    </xf>
    <xf numFmtId="44" fontId="0" fillId="4" borderId="0" xfId="6" applyFont="1" applyFill="1"/>
    <xf numFmtId="44" fontId="0" fillId="4" borderId="0" xfId="0" applyNumberFormat="1" applyFill="1"/>
    <xf numFmtId="168" fontId="0" fillId="3" borderId="0" xfId="1" applyNumberFormat="1" applyFont="1" applyFill="1"/>
    <xf numFmtId="43" fontId="0" fillId="4" borderId="0" xfId="0" applyNumberFormat="1" applyFill="1"/>
    <xf numFmtId="44" fontId="0" fillId="5" borderId="0" xfId="6" applyFont="1" applyFill="1"/>
    <xf numFmtId="43" fontId="0" fillId="5" borderId="0" xfId="0" applyNumberFormat="1" applyFill="1"/>
    <xf numFmtId="44" fontId="0" fillId="5" borderId="0" xfId="0" applyNumberFormat="1" applyFill="1"/>
  </cellXfs>
  <cellStyles count="10">
    <cellStyle name="Comma" xfId="4" builtinId="3"/>
    <cellStyle name="Comma [0]" xfId="5" builtinId="6"/>
    <cellStyle name="Comma [0] 2" xfId="8" xr:uid="{768A7682-3016-47AE-8C4E-5C61B3BC42D9}"/>
    <cellStyle name="Comma [1]" xfId="3" xr:uid="{79BA2371-1A80-43D2-8044-A200A57B6E55}"/>
    <cellStyle name="Currency" xfId="6" builtinId="4"/>
    <cellStyle name="Heading 1" xfId="7" builtinId="16"/>
    <cellStyle name="Heading 4" xfId="2" builtinId="19"/>
    <cellStyle name="Hyperlink" xfId="9" builtinId="8"/>
    <cellStyle name="Normal" xfId="0" builtinId="0"/>
    <cellStyle name="Percent" xfId="1" builtinId="5"/>
  </cellStyles>
  <dxfs count="0"/>
  <tableStyles count="0" defaultTableStyle="TableStyleMedium2" defaultPivotStyle="PivotStyleLight16"/>
  <colors>
    <mruColors>
      <color rgb="FFBDEEFF"/>
      <color rgb="FFC5F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ustomXml" Target="../customXml/item1.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customXml" Target="../customXml/item4.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customXml" Target="../customXml/item3.xml" Id="rId1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Id14" /><Relationship Type="http://schemas.openxmlformats.org/officeDocument/2006/relationships/customXml" Target="/customXML/item5.xml" Id="imanage.xml" /></Relationships>
</file>

<file path=xl/drawings/drawing1.xml><?xml version="1.0" encoding="utf-8"?>
<xdr:wsDr xmlns:xdr="http://schemas.openxmlformats.org/drawingml/2006/spreadsheetDrawing" xmlns:a="http://schemas.openxmlformats.org/drawingml/2006/main">
  <xdr:twoCellAnchor>
    <xdr:from>
      <xdr:col>0</xdr:col>
      <xdr:colOff>336177</xdr:colOff>
      <xdr:row>13</xdr:row>
      <xdr:rowOff>160058</xdr:rowOff>
    </xdr:from>
    <xdr:to>
      <xdr:col>20</xdr:col>
      <xdr:colOff>437029</xdr:colOff>
      <xdr:row>29</xdr:row>
      <xdr:rowOff>0</xdr:rowOff>
    </xdr:to>
    <xdr:sp macro="" textlink="">
      <xdr:nvSpPr>
        <xdr:cNvPr id="2" name="TextBox 1">
          <a:extLst>
            <a:ext uri="{FF2B5EF4-FFF2-40B4-BE49-F238E27FC236}">
              <a16:creationId xmlns:a16="http://schemas.microsoft.com/office/drawing/2014/main" id="{EEF74D45-6F55-BA84-84FC-92413FEB3942}"/>
            </a:ext>
          </a:extLst>
        </xdr:cNvPr>
        <xdr:cNvSpPr txBox="1"/>
      </xdr:nvSpPr>
      <xdr:spPr>
        <a:xfrm>
          <a:off x="336177" y="3331323"/>
          <a:ext cx="13032440" cy="2887942"/>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solidFill>
                <a:schemeClr val="bg1"/>
              </a:solidFill>
              <a:effectLst/>
              <a:latin typeface="+mn-lt"/>
              <a:ea typeface="+mn-ea"/>
              <a:cs typeface="+mn-cs"/>
            </a:rPr>
            <a:t>Proposed starting allocations and indicative BBCs: CNI and HVDC Reactive Support projects</a:t>
          </a:r>
        </a:p>
        <a:p>
          <a:r>
            <a:rPr lang="en-NZ" sz="1400">
              <a:solidFill>
                <a:schemeClr val="bg1"/>
              </a:solidFill>
              <a:effectLst/>
              <a:latin typeface="+mn-lt"/>
              <a:ea typeface="+mn-ea"/>
              <a:cs typeface="+mn-cs"/>
            </a:rPr>
            <a:t>Transpower’s Grid Pricing team recently consulted on its proposal to treat the CNI, HVDC Reactive Support and Wairakei components of the NZGP1.1 as separate BBIs, and proposed starting BBI customer allocations (starting allocations) for the CNI and HVDC Reactive Support BBIs, calculated under the TPM.  The NZGP1.1 BBI allocations consultation package is available on our </a:t>
          </a:r>
          <a:r>
            <a:rPr lang="en-NZ" sz="1400" u="sng">
              <a:solidFill>
                <a:schemeClr val="bg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TPM current consultations webpage</a:t>
          </a:r>
          <a:r>
            <a:rPr lang="en-NZ" sz="1400">
              <a:solidFill>
                <a:schemeClr val="bg1"/>
              </a:solidFill>
              <a:effectLst/>
              <a:latin typeface="+mn-lt"/>
              <a:ea typeface="+mn-ea"/>
              <a:cs typeface="+mn-cs"/>
            </a:rPr>
            <a:t>.  The starting allocations and covered cost for the CNI and HVDC Reactive Support BBIs will be used to calculate each investment’s BBCs.</a:t>
          </a:r>
        </a:p>
        <a:p>
          <a:pPr marL="0" marR="0" lvl="0" indent="0" defTabSz="914400" eaLnBrk="1" fontAlgn="auto" latinLnBrk="0" hangingPunct="1">
            <a:lnSpc>
              <a:spcPct val="100000"/>
            </a:lnSpc>
            <a:spcBef>
              <a:spcPts val="0"/>
            </a:spcBef>
            <a:spcAft>
              <a:spcPts val="0"/>
            </a:spcAft>
            <a:buClrTx/>
            <a:buSzTx/>
            <a:buFontTx/>
            <a:buNone/>
            <a:tabLst/>
            <a:defRPr/>
          </a:pPr>
          <a:r>
            <a:rPr lang="en-NZ" sz="1400">
              <a:solidFill>
                <a:schemeClr val="bg1"/>
              </a:solidFill>
              <a:effectLst/>
              <a:latin typeface="+mn-lt"/>
              <a:ea typeface="+mn-ea"/>
              <a:cs typeface="+mn-cs"/>
            </a:rPr>
            <a:t>Proposed starting allocations and corresponding indicative BBCs for each benefitting customer are in section 6 of the consultation paper.</a:t>
          </a:r>
        </a:p>
        <a:p>
          <a:pPr marL="0" marR="0" lvl="0" indent="0" defTabSz="914400" eaLnBrk="1" fontAlgn="auto" latinLnBrk="0" hangingPunct="1">
            <a:lnSpc>
              <a:spcPct val="100000"/>
            </a:lnSpc>
            <a:spcBef>
              <a:spcPts val="0"/>
            </a:spcBef>
            <a:spcAft>
              <a:spcPts val="0"/>
            </a:spcAft>
            <a:buClrTx/>
            <a:buSzTx/>
            <a:buFontTx/>
            <a:buNone/>
            <a:tabLst/>
            <a:defRPr/>
          </a:pPr>
          <a:endParaRPr lang="en-NZ" sz="140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800" b="1">
              <a:solidFill>
                <a:schemeClr val="bg1"/>
              </a:solidFill>
              <a:effectLst/>
              <a:latin typeface="+mn-lt"/>
              <a:ea typeface="+mn-ea"/>
              <a:cs typeface="+mn-cs"/>
            </a:rPr>
            <a:t>Indicative starting allocations and BBCs: Wairakei project</a:t>
          </a:r>
        </a:p>
        <a:p>
          <a:r>
            <a:rPr lang="en-NZ" sz="1400">
              <a:solidFill>
                <a:schemeClr val="bg1"/>
              </a:solidFill>
              <a:effectLst/>
              <a:latin typeface="+mn-lt"/>
              <a:ea typeface="+mn-ea"/>
              <a:cs typeface="+mn-cs"/>
            </a:rPr>
            <a:t>The Commission’s draft decision on Transpower’s Capex IM is to raise the base capex threshold to $30m, which would result in the BBC simple method applying to the Wairakei BBI.  Consequently, we have paused our work on the Wairakei starting allocations pending the Commission’s final decision on the Capex IM (expected December 2023).</a:t>
          </a:r>
        </a:p>
        <a:p>
          <a:r>
            <a:rPr lang="en-NZ" sz="1400">
              <a:solidFill>
                <a:schemeClr val="bg1"/>
              </a:solidFill>
              <a:effectLst/>
              <a:latin typeface="+mn-lt"/>
              <a:ea typeface="+mn-ea"/>
              <a:cs typeface="+mn-cs"/>
            </a:rPr>
            <a:t>We have calculated indicative starting allocations and BBCs for the Wairakei project on the assumption the simple method will apply.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6" dT="2023-09-21T05:00:11.97" personId="{00000000-0000-0000-0000-000000000000}" id="{2F73E86D-527C-4658-8FEF-739DDC826FB5}">
    <text>Because of the Te Rapa disconnection, charges for CTCT and TWH will be calculated as part of finalising the BBI allocations following any decision by the ComCom to approve the MCP.</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static.transpower.co.nz/public/uncontrolled_docs/TPM%20Consultation%20NZGP%20phase%201%20starting%20BBI%20customer%20allocations%20%28Post%20Processing%20Model%20-%20HVDC%20Reactive%20Support%201%29.xlsx?VersionId=9ki.xzcj5c1NBvwwqDnGyQ0E41tNr7P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6B67-3686-44AA-92A1-0E3A525CB593}">
  <dimension ref="A1:S37"/>
  <sheetViews>
    <sheetView zoomScale="85" zoomScaleNormal="85" workbookViewId="0">
      <selection activeCell="A38" sqref="A38"/>
    </sheetView>
  </sheetViews>
  <sheetFormatPr defaultRowHeight="14.25" x14ac:dyDescent="0.45"/>
  <cols>
    <col min="1" max="1" width="21.3984375" customWidth="1"/>
  </cols>
  <sheetData>
    <row r="1" spans="1:19" ht="27.75" x14ac:dyDescent="0.45">
      <c r="A1" s="3" t="s">
        <v>0</v>
      </c>
      <c r="B1" s="2"/>
      <c r="C1" s="2"/>
    </row>
    <row r="2" spans="1:19" ht="27.75" x14ac:dyDescent="0.45">
      <c r="A2" s="3" t="s">
        <v>1</v>
      </c>
      <c r="B2" s="2"/>
      <c r="C2" s="2"/>
    </row>
    <row r="3" spans="1:19" ht="27.75" x14ac:dyDescent="0.45">
      <c r="A3" s="3" t="s">
        <v>2</v>
      </c>
      <c r="B3" s="2"/>
      <c r="C3" s="2"/>
    </row>
    <row r="4" spans="1:19" ht="27.4" x14ac:dyDescent="0.45">
      <c r="A4" s="16">
        <v>45170</v>
      </c>
      <c r="B4" s="2"/>
      <c r="C4" s="2"/>
    </row>
    <row r="7" spans="1:19" ht="19.899999999999999" thickBot="1" x14ac:dyDescent="0.65">
      <c r="A7" s="4" t="s">
        <v>3</v>
      </c>
      <c r="B7" s="5" t="s">
        <v>4</v>
      </c>
      <c r="C7" s="4"/>
      <c r="D7" s="4"/>
      <c r="E7" s="4"/>
      <c r="F7" s="4"/>
      <c r="G7" s="4"/>
      <c r="H7" s="4"/>
      <c r="I7" s="4"/>
      <c r="J7" s="4"/>
      <c r="K7" s="4"/>
      <c r="L7" s="4"/>
      <c r="M7" s="18"/>
      <c r="N7" s="18"/>
      <c r="O7" s="18"/>
      <c r="P7" s="18"/>
      <c r="Q7" s="18"/>
      <c r="R7" s="18"/>
      <c r="S7" s="18"/>
    </row>
    <row r="8" spans="1:19" ht="15" customHeight="1" thickTop="1" x14ac:dyDescent="0.45">
      <c r="A8" s="20" t="s">
        <v>5</v>
      </c>
      <c r="B8" s="8"/>
      <c r="C8" s="8"/>
      <c r="D8" s="8"/>
      <c r="E8" s="8"/>
      <c r="F8" s="8"/>
      <c r="G8" s="8"/>
      <c r="H8" s="8"/>
      <c r="I8" s="8"/>
      <c r="J8" s="8"/>
      <c r="K8" s="8"/>
      <c r="L8" s="17"/>
      <c r="M8" s="17"/>
      <c r="N8" s="17"/>
      <c r="O8" s="17"/>
      <c r="P8" s="17"/>
      <c r="Q8" s="17"/>
      <c r="R8" s="17"/>
      <c r="S8" s="17"/>
    </row>
    <row r="9" spans="1:19" x14ac:dyDescent="0.45">
      <c r="A9" s="2" t="s">
        <v>6</v>
      </c>
      <c r="B9" s="2"/>
      <c r="C9" s="6"/>
      <c r="D9" s="7"/>
      <c r="E9" s="7"/>
      <c r="F9" s="7"/>
      <c r="G9" s="7"/>
      <c r="H9" s="17"/>
      <c r="I9" s="17"/>
      <c r="J9" s="17"/>
      <c r="K9" s="17"/>
      <c r="L9" s="17"/>
      <c r="M9" s="17"/>
      <c r="N9" s="17"/>
      <c r="O9" s="17"/>
      <c r="P9" s="17"/>
      <c r="Q9" s="17"/>
      <c r="R9" s="17"/>
      <c r="S9" s="17"/>
    </row>
    <row r="10" spans="1:19" x14ac:dyDescent="0.45">
      <c r="A10" s="2" t="s">
        <v>7</v>
      </c>
      <c r="B10" s="2"/>
      <c r="C10" s="6"/>
      <c r="D10" s="7"/>
      <c r="E10" s="7"/>
      <c r="F10" s="7"/>
      <c r="G10" s="7"/>
      <c r="H10" s="17"/>
      <c r="I10" s="17"/>
      <c r="J10" s="17"/>
      <c r="K10" s="17"/>
      <c r="L10" s="17"/>
      <c r="M10" s="17"/>
      <c r="N10" s="17"/>
      <c r="O10" s="17"/>
      <c r="P10" s="17"/>
      <c r="Q10" s="17"/>
      <c r="R10" s="17"/>
      <c r="S10" s="17"/>
    </row>
    <row r="11" spans="1:19" ht="15" customHeight="1" x14ac:dyDescent="0.45">
      <c r="A11" s="2" t="s">
        <v>8</v>
      </c>
      <c r="B11" s="2"/>
      <c r="C11" s="6"/>
      <c r="D11" s="7"/>
      <c r="E11" s="7"/>
      <c r="F11" s="7"/>
      <c r="G11" s="7"/>
      <c r="H11" s="17"/>
      <c r="I11" s="17"/>
      <c r="J11" s="17"/>
      <c r="K11" s="17"/>
      <c r="L11" s="17"/>
      <c r="M11" s="17"/>
      <c r="N11" s="17"/>
      <c r="O11" s="17"/>
      <c r="P11" s="17"/>
      <c r="Q11" s="17"/>
      <c r="R11" s="17"/>
      <c r="S11" s="17"/>
    </row>
    <row r="12" spans="1:19" x14ac:dyDescent="0.45">
      <c r="A12" s="2" t="s">
        <v>9</v>
      </c>
      <c r="B12" s="2"/>
      <c r="C12" s="6"/>
      <c r="D12" s="7"/>
      <c r="E12" s="7"/>
      <c r="F12" s="7"/>
      <c r="G12" s="7"/>
      <c r="H12" s="17"/>
      <c r="I12" s="17"/>
      <c r="J12" s="17"/>
      <c r="K12" s="17"/>
      <c r="L12" s="17"/>
      <c r="M12" s="17"/>
      <c r="N12" s="17"/>
      <c r="O12" s="17"/>
      <c r="P12" s="17"/>
      <c r="Q12" s="17"/>
      <c r="R12" s="17"/>
      <c r="S12" s="17"/>
    </row>
    <row r="37" spans="1:1" x14ac:dyDescent="0.45">
      <c r="A37" t="s">
        <v>10</v>
      </c>
    </row>
  </sheetData>
  <sheetProtection algorithmName="SHA-512" hashValue="SYvTslPUUqu8LT3wW6H2lh9lPVnmxj7St4jh2gAPRSqcoBccf+I8ZT5YI3+UWFdA4Kkp1ERYwT4hReBEDRIDzQ==" saltValue="yVO41/Q9FSyOtlKJ9Xp1G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56221-BB8B-48C5-8F3D-A14709960347}">
  <sheetPr>
    <tabColor rgb="FF00B050"/>
  </sheetPr>
  <dimension ref="A1:L200"/>
  <sheetViews>
    <sheetView topLeftCell="A15" zoomScaleNormal="100" workbookViewId="0">
      <selection activeCell="D26" sqref="D26"/>
    </sheetView>
  </sheetViews>
  <sheetFormatPr defaultRowHeight="14.25" x14ac:dyDescent="0.45"/>
  <cols>
    <col min="1" max="1" width="14.3984375" bestFit="1" customWidth="1"/>
    <col min="2" max="2" width="13.59765625" bestFit="1" customWidth="1"/>
    <col min="3" max="3" width="13.59765625" customWidth="1"/>
    <col min="4" max="4" width="28" customWidth="1"/>
    <col min="5" max="5" width="24.3984375" customWidth="1"/>
    <col min="6" max="7" width="35.59765625" customWidth="1"/>
    <col min="8" max="9" width="42.1328125" customWidth="1"/>
    <col min="10" max="10" width="35.59765625" customWidth="1"/>
    <col min="11" max="12" width="36.86328125" customWidth="1"/>
  </cols>
  <sheetData>
    <row r="1" spans="1:12" ht="30" customHeight="1" x14ac:dyDescent="0.45">
      <c r="A1" s="19" t="s">
        <v>11</v>
      </c>
      <c r="B1" s="19" t="s">
        <v>12</v>
      </c>
      <c r="C1" s="19" t="s">
        <v>13</v>
      </c>
      <c r="D1" s="19" t="s">
        <v>14</v>
      </c>
      <c r="E1" s="19" t="s">
        <v>15</v>
      </c>
      <c r="F1" s="19" t="s">
        <v>16</v>
      </c>
      <c r="G1" s="19" t="s">
        <v>17</v>
      </c>
      <c r="H1" s="19" t="s">
        <v>18</v>
      </c>
      <c r="I1" s="19" t="s">
        <v>19</v>
      </c>
      <c r="J1" s="19" t="s">
        <v>20</v>
      </c>
      <c r="K1" s="19" t="s">
        <v>21</v>
      </c>
      <c r="L1" s="19" t="s">
        <v>22</v>
      </c>
    </row>
    <row r="2" spans="1:12" x14ac:dyDescent="0.45">
      <c r="A2" t="s">
        <v>23</v>
      </c>
      <c r="B2" t="s">
        <v>24</v>
      </c>
      <c r="C2" t="str">
        <f>A2&amp;B2</f>
        <v>SOU2MAT</v>
      </c>
      <c r="D2" s="21">
        <f>VLOOKUP(C2,'HVDC indicative allocations'!$A$2:$E$200,4,0)*'Indicative covered cost'!$B$1*1000</f>
        <v>0</v>
      </c>
      <c r="E2" s="21">
        <f>VLOOKUP(C2,'HVDC indicative allocations'!$A$2:$E$200,5,0)*'Indicative covered cost'!$B$1*1000</f>
        <v>0</v>
      </c>
      <c r="F2" s="21">
        <f>VLOOKUP(C2,'CNI indicative allocations'!$A$2:$E$200,4,0)*'Indicative covered cost'!$B$2*1000</f>
        <v>0</v>
      </c>
      <c r="G2" s="21">
        <f>VLOOKUP(C2,'CNI indicative allocations'!$A$2:$E$200,5,0)*'Indicative covered cost'!$B$2*1000</f>
        <v>0</v>
      </c>
      <c r="H2" s="21">
        <f>VLOOKUP(C2,'WRK and EDG-KAW allocations'!$C:$E,3,0)*('Indicative covered cost'!$B$3)*1000</f>
        <v>5.5708799999999994E-3</v>
      </c>
      <c r="I2" s="21">
        <f>VLOOKUP(C2,'WRK and EDG-KAW allocations'!$C:$E,2,0)*('Indicative covered cost'!$B$3)*1000</f>
        <v>0.28739591999999997</v>
      </c>
      <c r="J2" s="22">
        <f>IFERROR((D2+F2+H2)*10^3/VLOOKUP(C2,'Gross AMD'!$C$3:$D$199,2,0),0)</f>
        <v>0</v>
      </c>
      <c r="K2" s="24">
        <f>IFERROR((D2+F2+H2)*10^5/VLOOKUP(C2,'Intra-regional allocations'!$A$3:$E$200,4,0),0)</f>
        <v>1.0965923608128381E-3</v>
      </c>
      <c r="L2" s="24">
        <f>IFERROR((E2+G2+I2)*10^5/VLOOKUP(C2,'Intra-regional allocations'!$A$3:$E$200,5,0),0)</f>
        <v>3.0123973924519242E-4</v>
      </c>
    </row>
    <row r="3" spans="1:12" x14ac:dyDescent="0.45">
      <c r="A3" t="s">
        <v>25</v>
      </c>
      <c r="B3" t="s">
        <v>26</v>
      </c>
      <c r="C3" t="str">
        <f t="shared" ref="C3:C67" si="0">A3&amp;B3</f>
        <v>KWGLKAW</v>
      </c>
      <c r="D3" s="21">
        <f>VLOOKUP(C3,'HVDC indicative allocations'!$A$2:$E$200,4,0)*'Indicative covered cost'!$B$1*1000</f>
        <v>0</v>
      </c>
      <c r="E3" s="21">
        <f>VLOOKUP(C3,'HVDC indicative allocations'!$A$2:$E$200,5,0)*'Indicative covered cost'!$B$1*1000</f>
        <v>0</v>
      </c>
      <c r="F3" s="21">
        <f>VLOOKUP(C3,'CNI indicative allocations'!$A$2:$E$200,4,0)*'Indicative covered cost'!$B$2*1000</f>
        <v>0</v>
      </c>
      <c r="G3" s="21">
        <f>VLOOKUP(C3,'CNI indicative allocations'!$A$2:$E$200,5,0)*'Indicative covered cost'!$B$2*1000</f>
        <v>0</v>
      </c>
      <c r="H3" s="21">
        <f>VLOOKUP(C3,'WRK and EDG-KAW allocations'!$C:$E,3,0)*('Indicative covered cost'!$B$3)*1000</f>
        <v>1.5972E-3</v>
      </c>
      <c r="I3" s="21">
        <f>VLOOKUP(C3,'WRK and EDG-KAW allocations'!$C:$E,2,0)*('Indicative covered cost'!$B$3)*1000</f>
        <v>2.5017964799999999</v>
      </c>
      <c r="J3" s="22">
        <f>IFERROR((D3+F3+H3)*10^3/VLOOKUP(C3,'Gross AMD'!$C$3:$D$199,2,0),0)</f>
        <v>0</v>
      </c>
      <c r="K3" s="24">
        <f>IFERROR((D3+F3+H3)*10^5/VLOOKUP(C3,'Intra-regional allocations'!$A$3:$E$200,4,0),0)</f>
        <v>7.6435974104035619E-4</v>
      </c>
      <c r="L3" s="24">
        <f>IFERROR((E3+G3+I3)*10^5/VLOOKUP(C3,'Intra-regional allocations'!$A$3:$E$200,5,0),0)</f>
        <v>2.8489371913483858E-4</v>
      </c>
    </row>
    <row r="4" spans="1:12" x14ac:dyDescent="0.45">
      <c r="A4" t="s">
        <v>27</v>
      </c>
      <c r="B4" t="s">
        <v>26</v>
      </c>
      <c r="C4" t="str">
        <f t="shared" si="0"/>
        <v>CHHEKAW</v>
      </c>
      <c r="D4" s="21">
        <f>VLOOKUP(C4,'HVDC indicative allocations'!$A$2:$E$200,4,0)*'Indicative covered cost'!$B$1*1000</f>
        <v>0</v>
      </c>
      <c r="E4" s="21">
        <f>VLOOKUP(C4,'HVDC indicative allocations'!$A$2:$E$200,5,0)*'Indicative covered cost'!$B$1*1000</f>
        <v>0</v>
      </c>
      <c r="F4" s="21">
        <f>VLOOKUP(C4,'CNI indicative allocations'!$A$2:$E$200,4,0)*'Indicative covered cost'!$B$2*1000</f>
        <v>0</v>
      </c>
      <c r="G4" s="21">
        <f>VLOOKUP(C4,'CNI indicative allocations'!$A$2:$E$200,5,0)*'Indicative covered cost'!$B$2*1000</f>
        <v>0</v>
      </c>
      <c r="H4" s="21">
        <f>VLOOKUP(C4,'WRK and EDG-KAW allocations'!$C:$E,3,0)*('Indicative covered cost'!$B$3)*1000</f>
        <v>0.53634335999999994</v>
      </c>
      <c r="I4" s="21">
        <f>VLOOKUP(C4,'WRK and EDG-KAW allocations'!$C:$E,2,0)*('Indicative covered cost'!$B$3)*1000</f>
        <v>0.60568775999999991</v>
      </c>
      <c r="J4" s="22">
        <f>IFERROR((D4+F4+H4)*10^3/VLOOKUP(C4,'Gross AMD'!$C$3:$D$199,2,0),0)</f>
        <v>0</v>
      </c>
      <c r="K4" s="24">
        <f>IFERROR((D4+F4+H4)*10^5/VLOOKUP(C4,'Intra-regional allocations'!$A$3:$E$200,4,0),0)</f>
        <v>9.2006903793547272E-4</v>
      </c>
      <c r="L4" s="24">
        <f>IFERROR((E4+G4+I4)*10^5/VLOOKUP(C4,'Intra-regional allocations'!$A$3:$E$200,5,0),0)</f>
        <v>2.8182125128573476E-4</v>
      </c>
    </row>
    <row r="5" spans="1:12" x14ac:dyDescent="0.45">
      <c r="A5" t="s">
        <v>28</v>
      </c>
      <c r="B5" t="s">
        <v>29</v>
      </c>
      <c r="C5" t="str">
        <f t="shared" si="0"/>
        <v>TRUGBWK</v>
      </c>
      <c r="D5" s="21">
        <f>VLOOKUP(C5,'HVDC indicative allocations'!$A$2:$E$200,4,0)*'Indicative covered cost'!$B$1*1000</f>
        <v>0</v>
      </c>
      <c r="E5" s="21">
        <f>VLOOKUP(C5,'HVDC indicative allocations'!$A$2:$E$200,5,0)*'Indicative covered cost'!$B$1*1000</f>
        <v>33.490428466821001</v>
      </c>
      <c r="F5" s="21">
        <f>VLOOKUP(C5,'CNI indicative allocations'!$A$2:$E$200,4,0)*'Indicative covered cost'!$B$2*1000</f>
        <v>0</v>
      </c>
      <c r="G5" s="21">
        <f>VLOOKUP(C5,'CNI indicative allocations'!$A$2:$E$200,5,0)*'Indicative covered cost'!$B$2*1000</f>
        <v>52.824046129095322</v>
      </c>
      <c r="H5" s="21">
        <f>VLOOKUP(C5,'WRK and EDG-KAW allocations'!$C:$E,3,0)*('Indicative covered cost'!$B$3)*1000</f>
        <v>2.1600000000000001E-6</v>
      </c>
      <c r="I5" s="21">
        <f>VLOOKUP(C5,'WRK and EDG-KAW allocations'!$C:$E,2,0)*('Indicative covered cost'!$B$3)*1000</f>
        <v>2.5691519999999999E-2</v>
      </c>
      <c r="J5" s="22">
        <f>IFERROR((D5+F5+H5)*10^3/VLOOKUP(C5,'Gross AMD'!$C$3:$D$199,2,0),0)</f>
        <v>5.7877813504823152E-5</v>
      </c>
      <c r="K5" s="24">
        <f>IFERROR((D5+F5+H5)*10^5/VLOOKUP(C5,'Intra-regional allocations'!$A$3:$E$200,4,0),0)</f>
        <v>1.5642539015823587E-5</v>
      </c>
      <c r="L5" s="24">
        <f>IFERROR((E5+G5+I5)*10^5/VLOOKUP(C5,'Intra-regional allocations'!$A$3:$E$200,5,0),0)</f>
        <v>8.4642777936429228E-2</v>
      </c>
    </row>
    <row r="6" spans="1:12" x14ac:dyDescent="0.45">
      <c r="A6" t="s">
        <v>28</v>
      </c>
      <c r="B6" t="s">
        <v>30</v>
      </c>
      <c r="C6" t="str">
        <f t="shared" si="0"/>
        <v>TRUGHWA</v>
      </c>
      <c r="D6" s="21">
        <f>VLOOKUP(C6,'HVDC indicative allocations'!$A$2:$E$200,4,0)*'Indicative covered cost'!$B$1*1000</f>
        <v>0</v>
      </c>
      <c r="E6" s="21">
        <f>VLOOKUP(C6,'HVDC indicative allocations'!$A$2:$E$200,5,0)*'Indicative covered cost'!$B$1*1000</f>
        <v>0</v>
      </c>
      <c r="F6" s="21">
        <f>VLOOKUP(C6,'CNI indicative allocations'!$A$2:$E$200,4,0)*'Indicative covered cost'!$B$2*1000</f>
        <v>0</v>
      </c>
      <c r="G6" s="21">
        <f>VLOOKUP(C6,'CNI indicative allocations'!$A$2:$E$200,5,0)*'Indicative covered cost'!$B$2*1000</f>
        <v>63.789089352476182</v>
      </c>
      <c r="H6" s="21">
        <f>VLOOKUP(C6,'WRK and EDG-KAW allocations'!$C:$E,3,0)*('Indicative covered cost'!$B$3)*1000</f>
        <v>1.5047999999999998E-4</v>
      </c>
      <c r="I6" s="21">
        <f>VLOOKUP(C6,'WRK and EDG-KAW allocations'!$C:$E,2,0)*('Indicative covered cost'!$B$3)*1000</f>
        <v>0.14714856000000001</v>
      </c>
      <c r="J6" s="22">
        <f>IFERROR((D6+F6+H6)*10^3/VLOOKUP(C6,'Gross AMD'!$C$3:$D$199,2,0),0)</f>
        <v>5.3858267716535421E-3</v>
      </c>
      <c r="K6" s="24">
        <f>IFERROR((D6+F6+H6)*10^5/VLOOKUP(C6,'Intra-regional allocations'!$A$3:$E$200,4,0),0)</f>
        <v>2.5771536221955811E-3</v>
      </c>
      <c r="L6" s="24">
        <f>IFERROR((E6+G6+I6)*10^5/VLOOKUP(C6,'Intra-regional allocations'!$A$3:$E$200,5,0),0)</f>
        <v>6.2290754017434405E-2</v>
      </c>
    </row>
    <row r="7" spans="1:12" x14ac:dyDescent="0.45">
      <c r="A7" t="s">
        <v>28</v>
      </c>
      <c r="B7" t="s">
        <v>24</v>
      </c>
      <c r="C7" t="str">
        <f t="shared" si="0"/>
        <v>TRUGMAT</v>
      </c>
      <c r="D7" s="21">
        <f>VLOOKUP(C7,'HVDC indicative allocations'!$A$2:$E$200,4,0)*'Indicative covered cost'!$B$1*1000</f>
        <v>0</v>
      </c>
      <c r="E7" s="21">
        <f>VLOOKUP(C7,'HVDC indicative allocations'!$A$2:$E$200,5,0)*'Indicative covered cost'!$B$1*1000</f>
        <v>0</v>
      </c>
      <c r="F7" s="21">
        <f>VLOOKUP(C7,'CNI indicative allocations'!$A$2:$E$200,4,0)*'Indicative covered cost'!$B$2*1000</f>
        <v>0</v>
      </c>
      <c r="G7" s="21">
        <f>VLOOKUP(C7,'CNI indicative allocations'!$A$2:$E$200,5,0)*'Indicative covered cost'!$B$2*1000</f>
        <v>0</v>
      </c>
      <c r="H7" s="21">
        <f>VLOOKUP(C7,'WRK and EDG-KAW allocations'!$C:$E,3,0)*('Indicative covered cost'!$B$3)*1000</f>
        <v>0</v>
      </c>
      <c r="I7" s="21">
        <f>VLOOKUP(C7,'WRK and EDG-KAW allocations'!$C:$E,2,0)*('Indicative covered cost'!$B$3)*1000</f>
        <v>0.82362215999999999</v>
      </c>
      <c r="J7" s="22">
        <f>IFERROR((D7+F7+H7)*10^3/VLOOKUP(C7,'Gross AMD'!$C$3:$D$199,2,0),0)</f>
        <v>0</v>
      </c>
      <c r="K7" s="24">
        <f>IFERROR((D7+F7+H7)*10^5/VLOOKUP(C7,'Intra-regional allocations'!$A$3:$E$200,4,0),0)</f>
        <v>0</v>
      </c>
      <c r="L7" s="24">
        <f>IFERROR((E7+G7+I7)*10^5/VLOOKUP(C7,'Intra-regional allocations'!$A$3:$E$200,5,0),0)</f>
        <v>3.0243702241054512E-4</v>
      </c>
    </row>
    <row r="8" spans="1:12" x14ac:dyDescent="0.45">
      <c r="A8" t="s">
        <v>31</v>
      </c>
      <c r="B8" t="s">
        <v>32</v>
      </c>
      <c r="C8" t="str">
        <f t="shared" si="0"/>
        <v>WPOWKUM</v>
      </c>
      <c r="D8" s="21">
        <f>VLOOKUP(C8,'HVDC indicative allocations'!$A$2:$E$200,4,0)*'Indicative covered cost'!$B$1*1000</f>
        <v>0</v>
      </c>
      <c r="E8" s="21">
        <f>VLOOKUP(C8,'HVDC indicative allocations'!$A$2:$E$200,5,0)*'Indicative covered cost'!$B$1*1000</f>
        <v>11.691918180156195</v>
      </c>
      <c r="F8" s="21">
        <f>VLOOKUP(C8,'CNI indicative allocations'!$A$2:$E$200,4,0)*'Indicative covered cost'!$B$2*1000</f>
        <v>0</v>
      </c>
      <c r="G8" s="21">
        <f>VLOOKUP(C8,'CNI indicative allocations'!$A$2:$E$200,5,0)*'Indicative covered cost'!$B$2*1000</f>
        <v>18.441520564541314</v>
      </c>
      <c r="H8" s="21">
        <f>VLOOKUP(C8,'WRK and EDG-KAW allocations'!$C:$E,3,0)*('Indicative covered cost'!$B$3)*1000</f>
        <v>5.5442400000000006E-3</v>
      </c>
      <c r="I8" s="21">
        <f>VLOOKUP(C8,'WRK and EDG-KAW allocations'!$C:$E,2,0)*('Indicative covered cost'!$B$3)*1000</f>
        <v>0</v>
      </c>
      <c r="J8" s="22">
        <f>IFERROR((D8+F8+H8)*10^3/VLOOKUP(C8,'Gross AMD'!$C$3:$D$199,2,0),0)</f>
        <v>3.2678726150690506E-3</v>
      </c>
      <c r="K8" s="24">
        <f>IFERROR((D8+F8+H8)*10^5/VLOOKUP(C8,'Intra-regional allocations'!$A$3:$E$200,4,0),0)</f>
        <v>2.8880834832529671E-4</v>
      </c>
      <c r="L8" s="24">
        <f>IFERROR((E8+G8+I8)*10^5/VLOOKUP(C8,'Intra-regional allocations'!$A$3:$E$200,5,0),0)</f>
        <v>8.4617591494011601E-2</v>
      </c>
    </row>
    <row r="9" spans="1:12" x14ac:dyDescent="0.45">
      <c r="A9" t="s">
        <v>33</v>
      </c>
      <c r="B9" t="s">
        <v>34</v>
      </c>
      <c r="C9" t="str">
        <f t="shared" si="0"/>
        <v>ALPEABY</v>
      </c>
      <c r="D9" s="21">
        <f>VLOOKUP(C9,'HVDC indicative allocations'!$A$2:$E$200,4,0)*'Indicative covered cost'!$B$1*1000</f>
        <v>0</v>
      </c>
      <c r="E9" s="21">
        <f>VLOOKUP(C9,'HVDC indicative allocations'!$A$2:$E$200,5,0)*'Indicative covered cost'!$B$1*1000</f>
        <v>5.4695274916942331</v>
      </c>
      <c r="F9" s="21">
        <f>VLOOKUP(C9,'CNI indicative allocations'!$A$2:$E$200,4,0)*'Indicative covered cost'!$B$2*1000</f>
        <v>0</v>
      </c>
      <c r="G9" s="21">
        <f>VLOOKUP(C9,'CNI indicative allocations'!$A$2:$E$200,5,0)*'Indicative covered cost'!$B$2*1000</f>
        <v>8.6270192933436842</v>
      </c>
      <c r="H9" s="21">
        <f>VLOOKUP(C9,'WRK and EDG-KAW allocations'!$C:$E,3,0)*('Indicative covered cost'!$B$3)*1000</f>
        <v>2.8070399999999999E-2</v>
      </c>
      <c r="I9" s="21">
        <f>VLOOKUP(C9,'WRK and EDG-KAW allocations'!$C:$E,2,0)*('Indicative covered cost'!$B$3)*1000</f>
        <v>0</v>
      </c>
      <c r="J9" s="22">
        <f>IFERROR((D9+F9+H9)*10^3/VLOOKUP(C9,'Gross AMD'!$C$3:$D$199,2,0),0)</f>
        <v>6.1427630441585491E-3</v>
      </c>
      <c r="K9" s="24">
        <f>IFERROR((D9+F9+H9)*10^5/VLOOKUP(C9,'Intra-regional allocations'!$A$3:$E$200,4,0),0)</f>
        <v>2.8451471036653039E-4</v>
      </c>
      <c r="L9" s="24">
        <f>IFERROR((E9+G9+I9)*10^5/VLOOKUP(C9,'Intra-regional allocations'!$A$3:$E$200,5,0),0)</f>
        <v>8.4617591494011601E-2</v>
      </c>
    </row>
    <row r="10" spans="1:12" x14ac:dyDescent="0.45">
      <c r="A10" t="s">
        <v>33</v>
      </c>
      <c r="B10" t="s">
        <v>35</v>
      </c>
      <c r="C10" t="str">
        <f t="shared" si="0"/>
        <v>ALPEBPD</v>
      </c>
      <c r="D10" s="21">
        <f>VLOOKUP(C10,'HVDC indicative allocations'!$A$2:$E$200,4,0)*'Indicative covered cost'!$B$1*1000</f>
        <v>0</v>
      </c>
      <c r="E10" s="21">
        <f>VLOOKUP(C10,'HVDC indicative allocations'!$A$2:$E$200,5,0)*'Indicative covered cost'!$B$1*1000</f>
        <v>0</v>
      </c>
      <c r="F10" s="21">
        <f>VLOOKUP(C10,'CNI indicative allocations'!$A$2:$E$200,4,0)*'Indicative covered cost'!$B$2*1000</f>
        <v>0</v>
      </c>
      <c r="G10" s="21">
        <f>VLOOKUP(C10,'CNI indicative allocations'!$A$2:$E$200,5,0)*'Indicative covered cost'!$B$2*1000</f>
        <v>0</v>
      </c>
      <c r="H10" s="21">
        <f>VLOOKUP(C10,'WRK and EDG-KAW allocations'!$C:$E,3,0)*('Indicative covered cost'!$B$3)*1000</f>
        <v>0.14916839999999998</v>
      </c>
      <c r="I10" s="21">
        <f>VLOOKUP(C10,'WRK and EDG-KAW allocations'!$C:$E,2,0)*('Indicative covered cost'!$B$3)*1000</f>
        <v>0</v>
      </c>
      <c r="J10" s="22">
        <f>IFERROR((D10+F10+H10)*10^3/VLOOKUP(C10,'Gross AMD'!$C$3:$D$199,2,0),0)</f>
        <v>1.6823914870100206E-2</v>
      </c>
      <c r="K10" s="24">
        <f>IFERROR((D10+F10+H10)*10^5/VLOOKUP(C10,'Intra-regional allocations'!$A$3:$E$200,4,0),0)</f>
        <v>2.9877559737864133E-4</v>
      </c>
      <c r="L10" s="24">
        <f>IFERROR((E10+G10+I10)*10^5/VLOOKUP(C10,'Intra-regional allocations'!$A$3:$E$200,5,0),0)</f>
        <v>0</v>
      </c>
    </row>
    <row r="11" spans="1:12" x14ac:dyDescent="0.45">
      <c r="A11" t="s">
        <v>33</v>
      </c>
      <c r="B11" t="s">
        <v>36</v>
      </c>
      <c r="C11" t="str">
        <f t="shared" si="0"/>
        <v>ALPESTU</v>
      </c>
      <c r="D11" s="21">
        <f>VLOOKUP(C11,'HVDC indicative allocations'!$A$2:$E$200,4,0)*'Indicative covered cost'!$B$1*1000</f>
        <v>0</v>
      </c>
      <c r="E11" s="21">
        <f>VLOOKUP(C11,'HVDC indicative allocations'!$A$2:$E$200,5,0)*'Indicative covered cost'!$B$1*1000</f>
        <v>0</v>
      </c>
      <c r="F11" s="21">
        <f>VLOOKUP(C11,'CNI indicative allocations'!$A$2:$E$200,4,0)*'Indicative covered cost'!$B$2*1000</f>
        <v>0</v>
      </c>
      <c r="G11" s="21">
        <f>VLOOKUP(C11,'CNI indicative allocations'!$A$2:$E$200,5,0)*'Indicative covered cost'!$B$2*1000</f>
        <v>0</v>
      </c>
      <c r="H11" s="21">
        <f>VLOOKUP(C11,'WRK and EDG-KAW allocations'!$C:$E,3,0)*('Indicative covered cost'!$B$3)*1000</f>
        <v>0.19640904000000001</v>
      </c>
      <c r="I11" s="21">
        <f>VLOOKUP(C11,'WRK and EDG-KAW allocations'!$C:$E,2,0)*('Indicative covered cost'!$B$3)*1000</f>
        <v>0</v>
      </c>
      <c r="J11" s="22">
        <f>IFERROR((D11+F11+H11)*10^3/VLOOKUP(C11,'Gross AMD'!$C$3:$D$199,2,0),0)</f>
        <v>1.6100130991981456E-2</v>
      </c>
      <c r="K11" s="24">
        <f>IFERROR((D11+F11+H11)*10^5/VLOOKUP(C11,'Intra-regional allocations'!$A$3:$E$200,4,0),0)</f>
        <v>3.0532484563111683E-4</v>
      </c>
      <c r="L11" s="24">
        <f>IFERROR((E11+G11+I11)*10^5/VLOOKUP(C11,'Intra-regional allocations'!$A$3:$E$200,5,0),0)</f>
        <v>0</v>
      </c>
    </row>
    <row r="12" spans="1:12" x14ac:dyDescent="0.45">
      <c r="A12" t="s">
        <v>33</v>
      </c>
      <c r="B12" t="s">
        <v>37</v>
      </c>
      <c r="C12" t="str">
        <f t="shared" si="0"/>
        <v>ALPETIM</v>
      </c>
      <c r="D12" s="21">
        <f>VLOOKUP(C12,'HVDC indicative allocations'!$A$2:$E$200,4,0)*'Indicative covered cost'!$B$1*1000</f>
        <v>0</v>
      </c>
      <c r="E12" s="21">
        <f>VLOOKUP(C12,'HVDC indicative allocations'!$A$2:$E$200,5,0)*'Indicative covered cost'!$B$1*1000</f>
        <v>0</v>
      </c>
      <c r="F12" s="21">
        <f>VLOOKUP(C12,'CNI indicative allocations'!$A$2:$E$200,4,0)*'Indicative covered cost'!$B$2*1000</f>
        <v>0</v>
      </c>
      <c r="G12" s="21">
        <f>VLOOKUP(C12,'CNI indicative allocations'!$A$2:$E$200,5,0)*'Indicative covered cost'!$B$2*1000</f>
        <v>0</v>
      </c>
      <c r="H12" s="21">
        <f>VLOOKUP(C12,'WRK and EDG-KAW allocations'!$C:$E,3,0)*('Indicative covered cost'!$B$3)*1000</f>
        <v>0.96015072000000001</v>
      </c>
      <c r="I12" s="21">
        <f>VLOOKUP(C12,'WRK and EDG-KAW allocations'!$C:$E,2,0)*('Indicative covered cost'!$B$3)*1000</f>
        <v>0</v>
      </c>
      <c r="J12" s="22">
        <f>IFERROR((D12+F12+H12)*10^3/VLOOKUP(C12,'Gross AMD'!$C$3:$D$199,2,0),0)</f>
        <v>1.3555364335702938E-2</v>
      </c>
      <c r="K12" s="24">
        <f>IFERROR((D12+F12+H12)*10^5/VLOOKUP(C12,'Intra-regional allocations'!$A$3:$E$200,4,0),0)</f>
        <v>2.6445287008984976E-4</v>
      </c>
      <c r="L12" s="24">
        <f>IFERROR((E12+G12+I12)*10^5/VLOOKUP(C12,'Intra-regional allocations'!$A$3:$E$200,5,0),0)</f>
        <v>0</v>
      </c>
    </row>
    <row r="13" spans="1:12" x14ac:dyDescent="0.45">
      <c r="A13" t="s">
        <v>33</v>
      </c>
      <c r="B13" t="s">
        <v>38</v>
      </c>
      <c r="C13" t="str">
        <f t="shared" si="0"/>
        <v>ALPETKA</v>
      </c>
      <c r="D13" s="21">
        <f>VLOOKUP(C13,'HVDC indicative allocations'!$A$2:$E$200,4,0)*'Indicative covered cost'!$B$1*1000</f>
        <v>0</v>
      </c>
      <c r="E13" s="21">
        <f>VLOOKUP(C13,'HVDC indicative allocations'!$A$2:$E$200,5,0)*'Indicative covered cost'!$B$1*1000</f>
        <v>0</v>
      </c>
      <c r="F13" s="21">
        <f>VLOOKUP(C13,'CNI indicative allocations'!$A$2:$E$200,4,0)*'Indicative covered cost'!$B$2*1000</f>
        <v>0</v>
      </c>
      <c r="G13" s="21">
        <f>VLOOKUP(C13,'CNI indicative allocations'!$A$2:$E$200,5,0)*'Indicative covered cost'!$B$2*1000</f>
        <v>0</v>
      </c>
      <c r="H13" s="21">
        <f>VLOOKUP(C13,'WRK and EDG-KAW allocations'!$C:$E,3,0)*('Indicative covered cost'!$B$3)*1000</f>
        <v>5.3456400000000001E-2</v>
      </c>
      <c r="I13" s="21">
        <f>VLOOKUP(C13,'WRK and EDG-KAW allocations'!$C:$E,2,0)*('Indicative covered cost'!$B$3)*1000</f>
        <v>0</v>
      </c>
      <c r="J13" s="22">
        <f>IFERROR((D13+F13+H13)*10^3/VLOOKUP(C13,'Gross AMD'!$C$3:$D$199,2,0),0)</f>
        <v>1.3238893167864918E-2</v>
      </c>
      <c r="K13" s="24">
        <f>IFERROR((D13+F13+H13)*10^5/VLOOKUP(C13,'Intra-regional allocations'!$A$3:$E$200,4,0),0)</f>
        <v>2.7003539156692695E-4</v>
      </c>
      <c r="L13" s="24">
        <f>IFERROR((E13+G13+I13)*10^5/VLOOKUP(C13,'Intra-regional allocations'!$A$3:$E$200,5,0),0)</f>
        <v>0</v>
      </c>
    </row>
    <row r="14" spans="1:12" x14ac:dyDescent="0.45">
      <c r="A14" t="s">
        <v>33</v>
      </c>
      <c r="B14" t="s">
        <v>39</v>
      </c>
      <c r="C14" t="str">
        <f t="shared" si="0"/>
        <v>ALPETMK</v>
      </c>
      <c r="D14" s="21">
        <f>VLOOKUP(C14,'HVDC indicative allocations'!$A$2:$E$200,4,0)*'Indicative covered cost'!$B$1*1000</f>
        <v>0</v>
      </c>
      <c r="E14" s="21">
        <f>VLOOKUP(C14,'HVDC indicative allocations'!$A$2:$E$200,5,0)*'Indicative covered cost'!$B$1*1000</f>
        <v>0</v>
      </c>
      <c r="F14" s="21">
        <f>VLOOKUP(C14,'CNI indicative allocations'!$A$2:$E$200,4,0)*'Indicative covered cost'!$B$2*1000</f>
        <v>0</v>
      </c>
      <c r="G14" s="21">
        <f>VLOOKUP(C14,'CNI indicative allocations'!$A$2:$E$200,5,0)*'Indicative covered cost'!$B$2*1000</f>
        <v>0</v>
      </c>
      <c r="H14" s="21">
        <f>VLOOKUP(C14,'WRK and EDG-KAW allocations'!$C:$E,3,0)*('Indicative covered cost'!$B$3)*1000</f>
        <v>0.75881783999999997</v>
      </c>
      <c r="I14" s="21">
        <f>VLOOKUP(C14,'WRK and EDG-KAW allocations'!$C:$E,2,0)*('Indicative covered cost'!$B$3)*1000</f>
        <v>0</v>
      </c>
      <c r="J14" s="22">
        <f>IFERROR((D14+F14+H14)*10^3/VLOOKUP(C14,'Gross AMD'!$C$3:$D$199,2,0),0)</f>
        <v>1.3704944608979379E-2</v>
      </c>
      <c r="K14" s="24">
        <f>IFERROR((D14+F14+H14)*10^5/VLOOKUP(C14,'Intra-regional allocations'!$A$3:$E$200,4,0),0)</f>
        <v>2.6436732628250102E-4</v>
      </c>
      <c r="L14" s="24">
        <f>IFERROR((E14+G14+I14)*10^5/VLOOKUP(C14,'Intra-regional allocations'!$A$3:$E$200,5,0),0)</f>
        <v>0</v>
      </c>
    </row>
    <row r="15" spans="1:12" x14ac:dyDescent="0.45">
      <c r="A15" t="s">
        <v>33</v>
      </c>
      <c r="B15" t="s">
        <v>40</v>
      </c>
      <c r="C15" t="str">
        <f t="shared" si="0"/>
        <v>ALPETWZ</v>
      </c>
      <c r="D15" s="21">
        <f>VLOOKUP(C15,'HVDC indicative allocations'!$A$2:$E$200,4,0)*'Indicative covered cost'!$B$1*1000</f>
        <v>0</v>
      </c>
      <c r="E15" s="21">
        <f>VLOOKUP(C15,'HVDC indicative allocations'!$A$2:$E$200,5,0)*'Indicative covered cost'!$B$1*1000</f>
        <v>0</v>
      </c>
      <c r="F15" s="21">
        <f>VLOOKUP(C15,'CNI indicative allocations'!$A$2:$E$200,4,0)*'Indicative covered cost'!$B$2*1000</f>
        <v>0</v>
      </c>
      <c r="G15" s="21">
        <f>VLOOKUP(C15,'CNI indicative allocations'!$A$2:$E$200,5,0)*'Indicative covered cost'!$B$2*1000</f>
        <v>0</v>
      </c>
      <c r="H15" s="21">
        <f>VLOOKUP(C15,'WRK and EDG-KAW allocations'!$C:$E,3,0)*('Indicative covered cost'!$B$3)*1000</f>
        <v>4.7927520000000001E-2</v>
      </c>
      <c r="I15" s="21">
        <f>VLOOKUP(C15,'WRK and EDG-KAW allocations'!$C:$E,2,0)*('Indicative covered cost'!$B$3)*1000</f>
        <v>0</v>
      </c>
      <c r="J15" s="22">
        <f>IFERROR((D15+F15+H15)*10^3/VLOOKUP(C15,'Gross AMD'!$C$3:$D$199,2,0),0)</f>
        <v>1.59605179028133E-2</v>
      </c>
      <c r="K15" s="24">
        <f>IFERROR((D15+F15+H15)*10^5/VLOOKUP(C15,'Intra-regional allocations'!$A$3:$E$200,4,0),0)</f>
        <v>3.083957491150489E-4</v>
      </c>
      <c r="L15" s="24">
        <f>IFERROR((E15+G15+I15)*10^5/VLOOKUP(C15,'Intra-regional allocations'!$A$3:$E$200,5,0),0)</f>
        <v>0</v>
      </c>
    </row>
    <row r="16" spans="1:12" x14ac:dyDescent="0.45">
      <c r="A16" t="s">
        <v>41</v>
      </c>
      <c r="B16" t="s">
        <v>42</v>
      </c>
      <c r="C16" t="str">
        <f t="shared" si="0"/>
        <v>BUELORO</v>
      </c>
      <c r="D16" s="21">
        <f>VLOOKUP(C16,'HVDC indicative allocations'!$A$2:$E$200,4,0)*'Indicative covered cost'!$B$1*1000</f>
        <v>0</v>
      </c>
      <c r="E16" s="21">
        <f>VLOOKUP(C16,'HVDC indicative allocations'!$A$2:$E$200,5,0)*'Indicative covered cost'!$B$1*1000</f>
        <v>0</v>
      </c>
      <c r="F16" s="21">
        <f>VLOOKUP(C16,'CNI indicative allocations'!$A$2:$E$200,4,0)*'Indicative covered cost'!$B$2*1000</f>
        <v>0</v>
      </c>
      <c r="G16" s="21">
        <f>VLOOKUP(C16,'CNI indicative allocations'!$A$2:$E$200,5,0)*'Indicative covered cost'!$B$2*1000</f>
        <v>0</v>
      </c>
      <c r="H16" s="21">
        <f>VLOOKUP(C16,'WRK and EDG-KAW allocations'!$C:$E,3,0)*('Indicative covered cost'!$B$3)*1000</f>
        <v>9.3306719999999996E-2</v>
      </c>
      <c r="I16" s="21">
        <f>VLOOKUP(C16,'WRK and EDG-KAW allocations'!$C:$E,2,0)*('Indicative covered cost'!$B$3)*1000</f>
        <v>0</v>
      </c>
      <c r="J16" s="22">
        <f>IFERROR((D16+F16+H16)*10^3/VLOOKUP(C16,'Gross AMD'!$C$3:$D$199,2,0),0)</f>
        <v>8.8216620970029309E-3</v>
      </c>
      <c r="K16" s="24">
        <f>IFERROR((D16+F16+H16)*10^5/VLOOKUP(C16,'Intra-regional allocations'!$A$3:$E$200,4,0),0)</f>
        <v>2.5635359315172757E-4</v>
      </c>
      <c r="L16" s="24">
        <f>IFERROR((E16+G16+I16)*10^5/VLOOKUP(C16,'Intra-regional allocations'!$A$3:$E$200,5,0),0)</f>
        <v>0</v>
      </c>
    </row>
    <row r="17" spans="1:12" x14ac:dyDescent="0.45">
      <c r="A17" t="s">
        <v>43</v>
      </c>
      <c r="B17" t="s">
        <v>44</v>
      </c>
      <c r="C17" t="str">
        <f t="shared" si="0"/>
        <v>CHBPWPW</v>
      </c>
      <c r="D17" s="21">
        <f>VLOOKUP(C17,'HVDC indicative allocations'!$A$2:$E$200,4,0)*'Indicative covered cost'!$B$1*1000</f>
        <v>41.716274924668049</v>
      </c>
      <c r="E17" s="21">
        <f>VLOOKUP(C17,'HVDC indicative allocations'!$A$2:$E$200,5,0)*'Indicative covered cost'!$B$1*1000</f>
        <v>0</v>
      </c>
      <c r="F17" s="21">
        <f>VLOOKUP(C17,'CNI indicative allocations'!$A$2:$E$200,4,0)*'Indicative covered cost'!$B$2*1000</f>
        <v>0</v>
      </c>
      <c r="G17" s="21">
        <f>VLOOKUP(C17,'CNI indicative allocations'!$A$2:$E$200,5,0)*'Indicative covered cost'!$B$2*1000</f>
        <v>0</v>
      </c>
      <c r="H17" s="21">
        <f>VLOOKUP(C17,'WRK and EDG-KAW allocations'!$C:$E,3,0)*('Indicative covered cost'!$B$3)*1000</f>
        <v>3.8527917600000001</v>
      </c>
      <c r="I17" s="21">
        <f>VLOOKUP(C17,'WRK and EDG-KAW allocations'!$C:$E,2,0)*('Indicative covered cost'!$B$3)*1000</f>
        <v>0</v>
      </c>
      <c r="J17" s="22">
        <f>IFERROR((D17+F17+H17)*10^3/VLOOKUP(C17,'Gross AMD'!$C$3:$D$199,2,0),0)</f>
        <v>2.2015105408313471</v>
      </c>
      <c r="K17" s="24">
        <f>IFERROR((D17+F17+H17)*10^5/VLOOKUP(C17,'Intra-regional allocations'!$A$3:$E$200,4,0),0)</f>
        <v>3.8307714515168539E-2</v>
      </c>
      <c r="L17" s="24">
        <f>IFERROR((E17+G17+I17)*10^5/VLOOKUP(C17,'Intra-regional allocations'!$A$3:$E$200,5,0),0)</f>
        <v>0</v>
      </c>
    </row>
    <row r="18" spans="1:12" x14ac:dyDescent="0.45">
      <c r="A18" t="s">
        <v>45</v>
      </c>
      <c r="B18" t="s">
        <v>46</v>
      </c>
      <c r="C18" t="str">
        <f t="shared" si="0"/>
        <v>COUPBOB</v>
      </c>
      <c r="D18" s="21">
        <f>VLOOKUP(C18,'HVDC indicative allocations'!$A$2:$E$200,4,0)*'Indicative covered cost'!$B$1*1000</f>
        <v>154.32080034057861</v>
      </c>
      <c r="E18" s="21">
        <f>VLOOKUP(C18,'HVDC indicative allocations'!$A$2:$E$200,5,0)*'Indicative covered cost'!$B$1*1000</f>
        <v>0</v>
      </c>
      <c r="F18" s="21">
        <f>VLOOKUP(C18,'CNI indicative allocations'!$A$2:$E$200,4,0)*'Indicative covered cost'!$B$2*1000</f>
        <v>376.04105967367832</v>
      </c>
      <c r="G18" s="21">
        <f>VLOOKUP(C18,'CNI indicative allocations'!$A$2:$E$200,5,0)*'Indicative covered cost'!$B$2*1000</f>
        <v>0</v>
      </c>
      <c r="H18" s="21">
        <f>VLOOKUP(C18,'WRK and EDG-KAW allocations'!$C:$E,3,0)*('Indicative covered cost'!$B$3)*1000</f>
        <v>19.62133704</v>
      </c>
      <c r="I18" s="21">
        <f>VLOOKUP(C18,'WRK and EDG-KAW allocations'!$C:$E,2,0)*('Indicative covered cost'!$B$3)*1000</f>
        <v>0</v>
      </c>
      <c r="J18" s="22">
        <f>IFERROR((D18+F18+H18)*10^3/VLOOKUP(C18,'Gross AMD'!$C$3:$D$199,2,0),0)</f>
        <v>5.7681199177824505</v>
      </c>
      <c r="K18" s="24">
        <f>IFERROR((D18+F18+H18)*10^5/VLOOKUP(C18,'Intra-regional allocations'!$A$3:$E$200,4,0),0)</f>
        <v>0.12498174490500998</v>
      </c>
      <c r="L18" s="24">
        <f>IFERROR((E18+G18+I18)*10^5/VLOOKUP(C18,'Intra-regional allocations'!$A$3:$E$200,5,0),0)</f>
        <v>0</v>
      </c>
    </row>
    <row r="19" spans="1:12" x14ac:dyDescent="0.45">
      <c r="A19" t="s">
        <v>45</v>
      </c>
      <c r="B19" t="s">
        <v>47</v>
      </c>
      <c r="C19" t="str">
        <f t="shared" si="0"/>
        <v>COUPGLN</v>
      </c>
      <c r="D19" s="21">
        <f>VLOOKUP(C19,'HVDC indicative allocations'!$A$2:$E$200,4,0)*'Indicative covered cost'!$B$1*1000</f>
        <v>57.686262396828702</v>
      </c>
      <c r="E19" s="21">
        <f>VLOOKUP(C19,'HVDC indicative allocations'!$A$2:$E$200,5,0)*'Indicative covered cost'!$B$1*1000</f>
        <v>0</v>
      </c>
      <c r="F19" s="21">
        <f>VLOOKUP(C19,'CNI indicative allocations'!$A$2:$E$200,4,0)*'Indicative covered cost'!$B$2*1000</f>
        <v>140.56694361643559</v>
      </c>
      <c r="G19" s="21">
        <f>VLOOKUP(C19,'CNI indicative allocations'!$A$2:$E$200,5,0)*'Indicative covered cost'!$B$2*1000</f>
        <v>0</v>
      </c>
      <c r="H19" s="21">
        <f>VLOOKUP(C19,'WRK and EDG-KAW allocations'!$C:$E,3,0)*('Indicative covered cost'!$B$3)*1000</f>
        <v>11.685358320000001</v>
      </c>
      <c r="I19" s="21">
        <f>VLOOKUP(C19,'WRK and EDG-KAW allocations'!$C:$E,2,0)*('Indicative covered cost'!$B$3)*1000</f>
        <v>0</v>
      </c>
      <c r="J19" s="22">
        <f>IFERROR((D19+F19+H19)*10^3/VLOOKUP(C19,'Gross AMD'!$C$3:$D$199,2,0),0)</f>
        <v>6.132776791375619</v>
      </c>
      <c r="K19" s="24">
        <f>IFERROR((D19+F19+H19)*10^5/VLOOKUP(C19,'Intra-regional allocations'!$A$3:$E$200,4,0),0)</f>
        <v>0.12762667393188287</v>
      </c>
      <c r="L19" s="24">
        <f>IFERROR((E19+G19+I19)*10^5/VLOOKUP(C19,'Intra-regional allocations'!$A$3:$E$200,5,0),0)</f>
        <v>0</v>
      </c>
    </row>
    <row r="20" spans="1:12" x14ac:dyDescent="0.45">
      <c r="A20" t="s">
        <v>48</v>
      </c>
      <c r="B20" t="s">
        <v>49</v>
      </c>
      <c r="C20" t="str">
        <f t="shared" si="0"/>
        <v>CTCTCYD</v>
      </c>
      <c r="D20" s="21">
        <f>VLOOKUP(C20,'HVDC indicative allocations'!$A$2:$E$200,4,0)*'Indicative covered cost'!$B$1*1000</f>
        <v>0</v>
      </c>
      <c r="E20" s="21">
        <f>VLOOKUP(C20,'HVDC indicative allocations'!$A$2:$E$200,5,0)*'Indicative covered cost'!$B$1*1000</f>
        <v>698.91314706982394</v>
      </c>
      <c r="F20" s="21">
        <f>VLOOKUP(C20,'CNI indicative allocations'!$A$2:$E$200,4,0)*'Indicative covered cost'!$B$2*1000</f>
        <v>0</v>
      </c>
      <c r="G20" s="21">
        <f>VLOOKUP(C20,'CNI indicative allocations'!$A$2:$E$200,5,0)*'Indicative covered cost'!$B$2*1000</f>
        <v>1102.387219608841</v>
      </c>
      <c r="H20" s="21">
        <f>VLOOKUP(C20,'WRK and EDG-KAW allocations'!$C:$E,3,0)*('Indicative covered cost'!$B$3)*1000</f>
        <v>2.9688000000000002E-4</v>
      </c>
      <c r="I20" s="21">
        <f>VLOOKUP(C20,'WRK and EDG-KAW allocations'!$C:$E,2,0)*('Indicative covered cost'!$B$3)*1000</f>
        <v>9.3984052799999986</v>
      </c>
      <c r="J20" s="22">
        <f>IFERROR((D20+F20+H20)*10^3/VLOOKUP(C20,'Gross AMD'!$C$3:$D$199,2,0),0)</f>
        <v>4.5980144655938802E-5</v>
      </c>
      <c r="K20" s="24">
        <f>IFERROR((D20+F20+H20)*10^5/VLOOKUP(C20,'Intra-regional allocations'!$A$3:$E$200,4,0),0)</f>
        <v>1.1639313026480144E-4</v>
      </c>
      <c r="L20" s="24">
        <f>IFERROR((E20+G20+I20)*10^5/VLOOKUP(C20,'Intra-regional allocations'!$A$3:$E$200,5,0),0)</f>
        <v>8.5059089443709213E-2</v>
      </c>
    </row>
    <row r="21" spans="1:12" x14ac:dyDescent="0.45">
      <c r="A21" t="s">
        <v>48</v>
      </c>
      <c r="B21" t="s">
        <v>50</v>
      </c>
      <c r="C21" t="str">
        <f t="shared" si="0"/>
        <v>CTCTOKI</v>
      </c>
      <c r="D21" s="21">
        <f>VLOOKUP(C21,'HVDC indicative allocations'!$A$2:$E$200,4,0)*'Indicative covered cost'!$B$1*1000</f>
        <v>0</v>
      </c>
      <c r="E21" s="21">
        <f>VLOOKUP(C21,'HVDC indicative allocations'!$A$2:$E$200,5,0)*'Indicative covered cost'!$B$1*1000</f>
        <v>0</v>
      </c>
      <c r="F21" s="21">
        <f>VLOOKUP(C21,'CNI indicative allocations'!$A$2:$E$200,4,0)*'Indicative covered cost'!$B$2*1000</f>
        <v>0</v>
      </c>
      <c r="G21" s="21">
        <f>VLOOKUP(C21,'CNI indicative allocations'!$A$2:$E$200,5,0)*'Indicative covered cost'!$B$2*1000</f>
        <v>0</v>
      </c>
      <c r="H21" s="21">
        <f>VLOOKUP(C21,'WRK and EDG-KAW allocations'!$C:$E,3,0)*('Indicative covered cost'!$B$3)*1000</f>
        <v>3.6739680000000004E-2</v>
      </c>
      <c r="I21" s="21">
        <f>VLOOKUP(C21,'WRK and EDG-KAW allocations'!$C:$E,2,0)*('Indicative covered cost'!$B$3)*1000</f>
        <v>14.951687999999999</v>
      </c>
      <c r="J21" s="22">
        <f>IFERROR((D21+F21+H21)*10^3/VLOOKUP(C21,'Gross AMD'!$C$3:$D$199,2,0),0)</f>
        <v>6.5462787092635824E-2</v>
      </c>
      <c r="K21" s="24">
        <f>IFERROR((D21+F21+H21)*10^5/VLOOKUP(C21,'Intra-regional allocations'!$A$3:$E$200,4,0),0)</f>
        <v>6.9710371187242104E-3</v>
      </c>
      <c r="L21" s="24">
        <f>IFERROR((E21+G21+I21)*10^5/VLOOKUP(C21,'Intra-regional allocations'!$A$3:$E$200,5,0),0)</f>
        <v>4.8329390676722719E-3</v>
      </c>
    </row>
    <row r="22" spans="1:12" x14ac:dyDescent="0.45">
      <c r="A22" t="s">
        <v>48</v>
      </c>
      <c r="B22" t="s">
        <v>51</v>
      </c>
      <c r="C22" t="str">
        <f t="shared" si="0"/>
        <v>CTCTPPI</v>
      </c>
      <c r="D22" s="21">
        <f>VLOOKUP(C22,'HVDC indicative allocations'!$A$2:$E$200,4,0)*'Indicative covered cost'!$B$1*1000</f>
        <v>0</v>
      </c>
      <c r="E22" s="21">
        <f>VLOOKUP(C22,'HVDC indicative allocations'!$A$2:$E$200,5,0)*'Indicative covered cost'!$B$1*1000</f>
        <v>0</v>
      </c>
      <c r="F22" s="21">
        <f>VLOOKUP(C22,'CNI indicative allocations'!$A$2:$E$200,4,0)*'Indicative covered cost'!$B$2*1000</f>
        <v>0</v>
      </c>
      <c r="G22" s="21">
        <f>VLOOKUP(C22,'CNI indicative allocations'!$A$2:$E$200,5,0)*'Indicative covered cost'!$B$2*1000</f>
        <v>0</v>
      </c>
      <c r="H22" s="21">
        <f>VLOOKUP(C22,'WRK and EDG-KAW allocations'!$C:$E,3,0)*('Indicative covered cost'!$B$3)*1000</f>
        <v>6.3415199999999998E-3</v>
      </c>
      <c r="I22" s="21">
        <f>VLOOKUP(C22,'WRK and EDG-KAW allocations'!$C:$E,2,0)*('Indicative covered cost'!$B$3)*1000</f>
        <v>17.74211064</v>
      </c>
      <c r="J22" s="22">
        <f>IFERROR((D22+F22+H22)*10^3/VLOOKUP(C22,'Gross AMD'!$C$3:$D$199,2,0),0)</f>
        <v>2.8512746729013983E-2</v>
      </c>
      <c r="K22" s="24">
        <f>IFERROR((D22+F22+H22)*10^5/VLOOKUP(C22,'Intra-regional allocations'!$A$3:$E$200,4,0),0)</f>
        <v>7.9759320422296068E-3</v>
      </c>
      <c r="L22" s="24">
        <f>IFERROR((E22+G22+I22)*10^5/VLOOKUP(C22,'Intra-regional allocations'!$A$3:$E$200,5,0),0)</f>
        <v>4.971216853524872E-3</v>
      </c>
    </row>
    <row r="23" spans="1:12" x14ac:dyDescent="0.45">
      <c r="A23" t="s">
        <v>48</v>
      </c>
      <c r="B23" t="s">
        <v>52</v>
      </c>
      <c r="C23" t="str">
        <f t="shared" si="0"/>
        <v>CTCTROX</v>
      </c>
      <c r="D23" s="21">
        <f>VLOOKUP(C23,'HVDC indicative allocations'!$A$2:$E$200,4,0)*'Indicative covered cost'!$B$1*1000</f>
        <v>0</v>
      </c>
      <c r="E23" s="21">
        <f>VLOOKUP(C23,'HVDC indicative allocations'!$A$2:$E$200,5,0)*'Indicative covered cost'!$B$1*1000</f>
        <v>568.13328402685147</v>
      </c>
      <c r="F23" s="21">
        <f>VLOOKUP(C23,'CNI indicative allocations'!$A$2:$E$200,4,0)*'Indicative covered cost'!$B$2*1000</f>
        <v>0</v>
      </c>
      <c r="G23" s="21">
        <f>VLOOKUP(C23,'CNI indicative allocations'!$A$2:$E$200,5,0)*'Indicative covered cost'!$B$2*1000</f>
        <v>896.10972975878326</v>
      </c>
      <c r="H23" s="21">
        <f>VLOOKUP(C23,'WRK and EDG-KAW allocations'!$C:$E,3,0)*('Indicative covered cost'!$B$3)*1000</f>
        <v>0</v>
      </c>
      <c r="I23" s="21">
        <f>VLOOKUP(C23,'WRK and EDG-KAW allocations'!$C:$E,2,0)*('Indicative covered cost'!$B$3)*1000</f>
        <v>0.3483348</v>
      </c>
      <c r="J23" s="22">
        <f>IFERROR((D23+F23+H23)*10^3/VLOOKUP(C23,'Gross AMD'!$C$3:$D$199,2,0),0)</f>
        <v>0</v>
      </c>
      <c r="K23" s="24">
        <f>IFERROR((D23+F23+H23)*10^5/VLOOKUP(C23,'Intra-regional allocations'!$A$3:$E$200,4,0),0)</f>
        <v>0</v>
      </c>
      <c r="L23" s="24">
        <f>IFERROR((E23+G23+I23)*10^5/VLOOKUP(C23,'Intra-regional allocations'!$A$3:$E$200,5,0),0)</f>
        <v>8.4637721521289899E-2</v>
      </c>
    </row>
    <row r="24" spans="1:12" x14ac:dyDescent="0.45">
      <c r="A24" t="s">
        <v>48</v>
      </c>
      <c r="B24" t="s">
        <v>53</v>
      </c>
      <c r="C24" t="str">
        <f t="shared" si="0"/>
        <v>CTCTSFD</v>
      </c>
      <c r="D24" s="21">
        <f>VLOOKUP(C24,'HVDC indicative allocations'!$A$2:$E$200,4,0)*'Indicative covered cost'!$B$1*1000</f>
        <v>0</v>
      </c>
      <c r="E24" s="21">
        <f>VLOOKUP(C24,'HVDC indicative allocations'!$A$2:$E$200,5,0)*'Indicative covered cost'!$B$1*1000</f>
        <v>0</v>
      </c>
      <c r="F24" s="21">
        <f>VLOOKUP(C24,'CNI indicative allocations'!$A$2:$E$200,4,0)*'Indicative covered cost'!$B$2*1000</f>
        <v>0</v>
      </c>
      <c r="G24" s="21">
        <f>VLOOKUP(C24,'CNI indicative allocations'!$A$2:$E$200,5,0)*'Indicative covered cost'!$B$2*1000</f>
        <v>23.388520522397013</v>
      </c>
      <c r="H24" s="21">
        <f>VLOOKUP(C24,'WRK and EDG-KAW allocations'!$C:$E,3,0)*('Indicative covered cost'!$B$3)*1000</f>
        <v>0.23406335999999997</v>
      </c>
      <c r="I24" s="21">
        <f>VLOOKUP(C24,'WRK and EDG-KAW allocations'!$C:$E,2,0)*('Indicative covered cost'!$B$3)*1000</f>
        <v>64.755782639999993</v>
      </c>
      <c r="J24" s="22">
        <f>IFERROR((D24+F24+H24)*10^3/VLOOKUP(C24,'Gross AMD'!$C$3:$D$199,2,0),0)</f>
        <v>2.5827082627602558E-2</v>
      </c>
      <c r="K24" s="24">
        <f>IFERROR((D24+F24+H24)*10^5/VLOOKUP(C24,'Intra-regional allocations'!$A$3:$E$200,4,0),0)</f>
        <v>7.5486251418047847E-3</v>
      </c>
      <c r="L24" s="24">
        <f>IFERROR((E24+G24+I24)*10^5/VLOOKUP(C24,'Intra-regional allocations'!$A$3:$E$200,5,0),0)</f>
        <v>7.5432101614820819E-3</v>
      </c>
    </row>
    <row r="25" spans="1:12" x14ac:dyDescent="0.45">
      <c r="A25" t="s">
        <v>48</v>
      </c>
      <c r="B25" t="s">
        <v>54</v>
      </c>
      <c r="C25" t="str">
        <f t="shared" si="0"/>
        <v>CTCTTHI</v>
      </c>
      <c r="D25" s="21">
        <f>VLOOKUP(C25,'HVDC indicative allocations'!$A$2:$E$200,4,0)*'Indicative covered cost'!$B$1*1000</f>
        <v>0</v>
      </c>
      <c r="E25" s="21">
        <f>VLOOKUP(C25,'HVDC indicative allocations'!$A$2:$E$200,5,0)*'Indicative covered cost'!$B$1*1000</f>
        <v>0</v>
      </c>
      <c r="F25" s="21">
        <f>VLOOKUP(C25,'CNI indicative allocations'!$A$2:$E$200,4,0)*'Indicative covered cost'!$B$2*1000</f>
        <v>0</v>
      </c>
      <c r="G25" s="21">
        <f>VLOOKUP(C25,'CNI indicative allocations'!$A$2:$E$200,5,0)*'Indicative covered cost'!$B$2*1000</f>
        <v>0</v>
      </c>
      <c r="H25" s="21">
        <f>VLOOKUP(C25,'WRK and EDG-KAW allocations'!$C:$E,3,0)*('Indicative covered cost'!$B$3)*1000</f>
        <v>2.4194879999999995E-2</v>
      </c>
      <c r="I25" s="21">
        <f>VLOOKUP(C25,'WRK and EDG-KAW allocations'!$C:$E,2,0)*('Indicative covered cost'!$B$3)*1000</f>
        <v>62.833503360000002</v>
      </c>
      <c r="J25" s="22">
        <f>IFERROR((D25+F25+H25)*10^3/VLOOKUP(C25,'Gross AMD'!$C$3:$D$199,2,0),0)</f>
        <v>2.3172730842535745E-2</v>
      </c>
      <c r="K25" s="24">
        <f>IFERROR((D25+F25+H25)*10^5/VLOOKUP(C25,'Intra-regional allocations'!$A$3:$E$200,4,0),0)</f>
        <v>3.6473117242169423E-2</v>
      </c>
      <c r="L25" s="24">
        <f>IFERROR((E25+G25+I25)*10^5/VLOOKUP(C25,'Intra-regional allocations'!$A$3:$E$200,5,0),0)</f>
        <v>4.6338586744658107E-3</v>
      </c>
    </row>
    <row r="26" spans="1:12" x14ac:dyDescent="0.45">
      <c r="A26" t="s">
        <v>48</v>
      </c>
      <c r="B26" t="s">
        <v>55</v>
      </c>
      <c r="C26" t="str">
        <f t="shared" ref="C26" si="1">A26&amp;B26</f>
        <v>CTCTTWH</v>
      </c>
      <c r="D26" s="25">
        <f>VLOOKUP(C26,'HVDC indicative allocations'!$A$2:$E$200,4,0)*'Indicative covered cost'!$B$1*1000</f>
        <v>0</v>
      </c>
      <c r="E26" s="25">
        <f>VLOOKUP(C26,'HVDC indicative allocations'!$A$2:$E$200,5,0)*'Indicative covered cost'!$B$1*1000</f>
        <v>0</v>
      </c>
      <c r="F26" s="25">
        <f>VLOOKUP(C26,'CNI indicative allocations'!$A$2:$E$200,4,0)*'Indicative covered cost'!$B$2*1000</f>
        <v>0</v>
      </c>
      <c r="G26" s="25">
        <f>VLOOKUP(C26,'CNI indicative allocations'!$A$2:$E$200,5,0)*'Indicative covered cost'!$B$2*1000</f>
        <v>0</v>
      </c>
      <c r="H26" s="25">
        <f>VLOOKUP(C26,'WRK and EDG-KAW allocations'!$C:$E,3,0)*('Indicative covered cost'!$B$3)*1000</f>
        <v>0</v>
      </c>
      <c r="I26" s="25">
        <f>VLOOKUP(C26,'WRK and EDG-KAW allocations'!$C:$E,2,0)*('Indicative covered cost'!$B$3)*1000</f>
        <v>1.63141632</v>
      </c>
      <c r="J26" s="27">
        <f>IFERROR((D26+F26+H26)*10^3/VLOOKUP(C26,'Gross AMD'!$C$3:$D$199,2,0),0)</f>
        <v>0</v>
      </c>
      <c r="K26" s="26">
        <f>IFERROR((D26+F26+H26)*10^5/VLOOKUP(C26,'Intra-regional allocations'!$A$3:$E$200,4,0),0)</f>
        <v>0</v>
      </c>
      <c r="L26" s="26">
        <f>IFERROR((E26+G26+I26)*10^5/VLOOKUP(C26,'Intra-regional allocations'!$A$3:$E$200,5,0),0)</f>
        <v>0</v>
      </c>
    </row>
    <row r="27" spans="1:12" x14ac:dyDescent="0.45">
      <c r="A27" t="s">
        <v>48</v>
      </c>
      <c r="B27" t="s">
        <v>56</v>
      </c>
      <c r="C27" t="str">
        <f t="shared" si="0"/>
        <v>CTCTWHI</v>
      </c>
      <c r="D27" s="21">
        <f>VLOOKUP(C27,'HVDC indicative allocations'!$A$2:$E$200,4,0)*'Indicative covered cost'!$B$1*1000</f>
        <v>0.47903169929283768</v>
      </c>
      <c r="E27" s="21">
        <f>VLOOKUP(C27,'HVDC indicative allocations'!$A$2:$E$200,5,0)*'Indicative covered cost'!$B$1*1000</f>
        <v>0</v>
      </c>
      <c r="F27" s="21">
        <f>VLOOKUP(C27,'CNI indicative allocations'!$A$2:$E$200,4,0)*'Indicative covered cost'!$B$2*1000</f>
        <v>1.167280025905846</v>
      </c>
      <c r="G27" s="21">
        <f>VLOOKUP(C27,'CNI indicative allocations'!$A$2:$E$200,5,0)*'Indicative covered cost'!$B$2*1000</f>
        <v>0</v>
      </c>
      <c r="H27" s="21">
        <f>VLOOKUP(C27,'WRK and EDG-KAW allocations'!$C:$E,3,0)*('Indicative covered cost'!$B$3)*1000</f>
        <v>0.11162279999999999</v>
      </c>
      <c r="I27" s="21">
        <f>VLOOKUP(C27,'WRK and EDG-KAW allocations'!$C:$E,2,0)*('Indicative covered cost'!$B$3)*1000</f>
        <v>9.1893599999999988E-3</v>
      </c>
      <c r="J27" s="22">
        <f>IFERROR((D27+F27+H27)*10^3/VLOOKUP(C27,'Gross AMD'!$C$3:$D$199,2,0),0)</f>
        <v>0.39099358444123061</v>
      </c>
      <c r="K27" s="24">
        <f>IFERROR((D27+F27+H27)*10^5/VLOOKUP(C27,'Intra-regional allocations'!$A$3:$E$200,4,0),0)</f>
        <v>0.1286945251543245</v>
      </c>
      <c r="L27" s="24">
        <f>IFERROR((E27+G27+I27)*10^5/VLOOKUP(C27,'Intra-regional allocations'!$A$3:$E$200,5,0),0)</f>
        <v>1.3471772398857912E-4</v>
      </c>
    </row>
    <row r="28" spans="1:12" x14ac:dyDescent="0.45">
      <c r="A28" t="s">
        <v>48</v>
      </c>
      <c r="B28" t="s">
        <v>57</v>
      </c>
      <c r="C28" t="str">
        <f t="shared" si="0"/>
        <v>CTCTWRK</v>
      </c>
      <c r="D28" s="21">
        <f>VLOOKUP(C28,'HVDC indicative allocations'!$A$2:$E$200,4,0)*'Indicative covered cost'!$B$1*1000</f>
        <v>0</v>
      </c>
      <c r="E28" s="21">
        <f>VLOOKUP(C28,'HVDC indicative allocations'!$A$2:$E$200,5,0)*'Indicative covered cost'!$B$1*1000</f>
        <v>0</v>
      </c>
      <c r="F28" s="21">
        <f>VLOOKUP(C28,'CNI indicative allocations'!$A$2:$E$200,4,0)*'Indicative covered cost'!$B$2*1000</f>
        <v>0</v>
      </c>
      <c r="G28" s="21">
        <f>VLOOKUP(C28,'CNI indicative allocations'!$A$2:$E$200,5,0)*'Indicative covered cost'!$B$2*1000</f>
        <v>0</v>
      </c>
      <c r="H28" s="21">
        <f>VLOOKUP(C28,'WRK and EDG-KAW allocations'!$C:$E,3,0)*('Indicative covered cost'!$B$3)*1000</f>
        <v>2.4688800000000001E-3</v>
      </c>
      <c r="I28" s="21">
        <f>VLOOKUP(C28,'WRK and EDG-KAW allocations'!$C:$E,2,0)*('Indicative covered cost'!$B$3)*1000</f>
        <v>50.377437120000003</v>
      </c>
      <c r="J28" s="22">
        <f>IFERROR((D28+F28+H28)*10^3/VLOOKUP(C28,'Gross AMD'!$C$3:$D$199,2,0),0)</f>
        <v>2.0336738056013177E-2</v>
      </c>
      <c r="K28" s="24">
        <f>IFERROR((D28+F28+H28)*10^5/VLOOKUP(C28,'Intra-regional allocations'!$A$3:$E$200,4,0),0)</f>
        <v>8.0873171338910772E-3</v>
      </c>
      <c r="L28" s="24">
        <f>IFERROR((E28+G28+I28)*10^5/VLOOKUP(C28,'Intra-regional allocations'!$A$3:$E$200,5,0),0)</f>
        <v>4.8106614647000639E-3</v>
      </c>
    </row>
    <row r="29" spans="1:12" x14ac:dyDescent="0.45">
      <c r="A29" t="s">
        <v>58</v>
      </c>
      <c r="B29" t="s">
        <v>59</v>
      </c>
      <c r="C29" t="str">
        <f t="shared" si="0"/>
        <v>DUNECML</v>
      </c>
      <c r="D29" s="21">
        <f>VLOOKUP(C29,'HVDC indicative allocations'!$A$2:$E$200,4,0)*'Indicative covered cost'!$B$1*1000</f>
        <v>0</v>
      </c>
      <c r="E29" s="21">
        <f>VLOOKUP(C29,'HVDC indicative allocations'!$A$2:$E$200,5,0)*'Indicative covered cost'!$B$1*1000</f>
        <v>0</v>
      </c>
      <c r="F29" s="21">
        <f>VLOOKUP(C29,'CNI indicative allocations'!$A$2:$E$200,4,0)*'Indicative covered cost'!$B$2*1000</f>
        <v>0</v>
      </c>
      <c r="G29" s="21">
        <f>VLOOKUP(C29,'CNI indicative allocations'!$A$2:$E$200,5,0)*'Indicative covered cost'!$B$2*1000</f>
        <v>0</v>
      </c>
      <c r="H29" s="21">
        <f>VLOOKUP(C29,'WRK and EDG-KAW allocations'!$C:$E,3,0)*('Indicative covered cost'!$B$3)*1000</f>
        <v>0.54162096000000004</v>
      </c>
      <c r="I29" s="21">
        <f>VLOOKUP(C29,'WRK and EDG-KAW allocations'!$C:$E,2,0)*('Indicative covered cost'!$B$3)*1000</f>
        <v>0</v>
      </c>
      <c r="J29" s="22">
        <f>IFERROR((D29+F29+H29)*10^3/VLOOKUP(C29,'Gross AMD'!$C$3:$D$199,2,0),0)</f>
        <v>1.2067738030597306E-2</v>
      </c>
      <c r="K29" s="24">
        <f>IFERROR((D29+F29+H29)*10^5/VLOOKUP(C29,'Intra-regional allocations'!$A$3:$E$200,4,0),0)</f>
        <v>3.0091615355651318E-4</v>
      </c>
      <c r="L29" s="24">
        <f>IFERROR((E29+G29+I29)*10^5/VLOOKUP(C29,'Intra-regional allocations'!$A$3:$E$200,5,0),0)</f>
        <v>0</v>
      </c>
    </row>
    <row r="30" spans="1:12" x14ac:dyDescent="0.45">
      <c r="A30" t="s">
        <v>58</v>
      </c>
      <c r="B30" t="s">
        <v>49</v>
      </c>
      <c r="C30" t="str">
        <f t="shared" si="0"/>
        <v>DUNECYD</v>
      </c>
      <c r="D30" s="21">
        <f>VLOOKUP(C30,'HVDC indicative allocations'!$A$2:$E$200,4,0)*'Indicative covered cost'!$B$1*1000</f>
        <v>0</v>
      </c>
      <c r="E30" s="21">
        <f>VLOOKUP(C30,'HVDC indicative allocations'!$A$2:$E$200,5,0)*'Indicative covered cost'!$B$1*1000</f>
        <v>14.67009701838983</v>
      </c>
      <c r="F30" s="21">
        <f>VLOOKUP(C30,'CNI indicative allocations'!$A$2:$E$200,4,0)*'Indicative covered cost'!$B$2*1000</f>
        <v>0</v>
      </c>
      <c r="G30" s="21">
        <f>VLOOKUP(C30,'CNI indicative allocations'!$A$2:$E$200,5,0)*'Indicative covered cost'!$B$2*1000</f>
        <v>23.13896588051885</v>
      </c>
      <c r="H30" s="21">
        <f>VLOOKUP(C30,'WRK and EDG-KAW allocations'!$C:$E,3,0)*('Indicative covered cost'!$B$3)*1000</f>
        <v>3.8436E-3</v>
      </c>
      <c r="I30" s="21">
        <f>VLOOKUP(C30,'WRK and EDG-KAW allocations'!$C:$E,2,0)*('Indicative covered cost'!$B$3)*1000</f>
        <v>0.21207144</v>
      </c>
      <c r="J30" s="22">
        <f>IFERROR((D30+F30+H30)*10^3/VLOOKUP(C30,'Gross AMD'!$C$3:$D$199,2,0),0)</f>
        <v>1.8273923430758442E-4</v>
      </c>
      <c r="K30" s="24">
        <f>IFERROR((D30+F30+H30)*10^5/VLOOKUP(C30,'Intra-regional allocations'!$A$3:$E$200,4,0),0)</f>
        <v>6.8815755964963193E-5</v>
      </c>
      <c r="L30" s="24">
        <f>IFERROR((E30+G30+I30)*10^5/VLOOKUP(C30,'Intra-regional allocations'!$A$3:$E$200,5,0),0)</f>
        <v>8.5092212473786927E-2</v>
      </c>
    </row>
    <row r="31" spans="1:12" x14ac:dyDescent="0.45">
      <c r="A31" t="s">
        <v>58</v>
      </c>
      <c r="B31" t="s">
        <v>60</v>
      </c>
      <c r="C31" t="str">
        <f t="shared" si="0"/>
        <v>DUNEFKN</v>
      </c>
      <c r="D31" s="21">
        <f>VLOOKUP(C31,'HVDC indicative allocations'!$A$2:$E$200,4,0)*'Indicative covered cost'!$B$1*1000</f>
        <v>0</v>
      </c>
      <c r="E31" s="21">
        <f>VLOOKUP(C31,'HVDC indicative allocations'!$A$2:$E$200,5,0)*'Indicative covered cost'!$B$1*1000</f>
        <v>0</v>
      </c>
      <c r="F31" s="21">
        <f>VLOOKUP(C31,'CNI indicative allocations'!$A$2:$E$200,4,0)*'Indicative covered cost'!$B$2*1000</f>
        <v>0</v>
      </c>
      <c r="G31" s="21">
        <f>VLOOKUP(C31,'CNI indicative allocations'!$A$2:$E$200,5,0)*'Indicative covered cost'!$B$2*1000</f>
        <v>0</v>
      </c>
      <c r="H31" s="21">
        <f>VLOOKUP(C31,'WRK and EDG-KAW allocations'!$C:$E,3,0)*('Indicative covered cost'!$B$3)*1000</f>
        <v>0.72799512</v>
      </c>
      <c r="I31" s="21">
        <f>VLOOKUP(C31,'WRK and EDG-KAW allocations'!$C:$E,2,0)*('Indicative covered cost'!$B$3)*1000</f>
        <v>0</v>
      </c>
      <c r="J31" s="22">
        <f>IFERROR((D31+F31+H31)*10^3/VLOOKUP(C31,'Gross AMD'!$C$3:$D$199,2,0),0)</f>
        <v>1.2285365297998048E-2</v>
      </c>
      <c r="K31" s="24">
        <f>IFERROR((D31+F31+H31)*10^5/VLOOKUP(C31,'Intra-regional allocations'!$A$3:$E$200,4,0),0)</f>
        <v>2.9520135792431956E-4</v>
      </c>
      <c r="L31" s="24">
        <f>IFERROR((E31+G31+I31)*10^5/VLOOKUP(C31,'Intra-regional allocations'!$A$3:$E$200,5,0),0)</f>
        <v>0</v>
      </c>
    </row>
    <row r="32" spans="1:12" x14ac:dyDescent="0.45">
      <c r="A32" t="s">
        <v>58</v>
      </c>
      <c r="B32" t="s">
        <v>61</v>
      </c>
      <c r="C32" t="str">
        <f t="shared" si="0"/>
        <v>DUNEHWB</v>
      </c>
      <c r="D32" s="21">
        <f>VLOOKUP(C32,'HVDC indicative allocations'!$A$2:$E$200,4,0)*'Indicative covered cost'!$B$1*1000</f>
        <v>0</v>
      </c>
      <c r="E32" s="21">
        <f>VLOOKUP(C32,'HVDC indicative allocations'!$A$2:$E$200,5,0)*'Indicative covered cost'!$B$1*1000</f>
        <v>0</v>
      </c>
      <c r="F32" s="21">
        <f>VLOOKUP(C32,'CNI indicative allocations'!$A$2:$E$200,4,0)*'Indicative covered cost'!$B$2*1000</f>
        <v>0</v>
      </c>
      <c r="G32" s="21">
        <f>VLOOKUP(C32,'CNI indicative allocations'!$A$2:$E$200,5,0)*'Indicative covered cost'!$B$2*1000</f>
        <v>0</v>
      </c>
      <c r="H32" s="21">
        <f>VLOOKUP(C32,'WRK and EDG-KAW allocations'!$C:$E,3,0)*('Indicative covered cost'!$B$3)*1000</f>
        <v>0.29089775999999995</v>
      </c>
      <c r="I32" s="21">
        <f>VLOOKUP(C32,'WRK and EDG-KAW allocations'!$C:$E,2,0)*('Indicative covered cost'!$B$3)*1000</f>
        <v>4.0727999999999999E-4</v>
      </c>
      <c r="J32" s="22">
        <f>IFERROR((D32+F32+H32)*10^3/VLOOKUP(C32,'Gross AMD'!$C$3:$D$199,2,0),0)</f>
        <v>2.403154840366174E-3</v>
      </c>
      <c r="K32" s="24">
        <f>IFERROR((D32+F32+H32)*10^5/VLOOKUP(C32,'Intra-regional allocations'!$A$3:$E$200,4,0),0)</f>
        <v>8.0046333519050321E-5</v>
      </c>
      <c r="L32" s="24">
        <f>IFERROR((E32+G32+I32)*10^5/VLOOKUP(C32,'Intra-regional allocations'!$A$3:$E$200,5,0),0)</f>
        <v>4.8019468116714377E-4</v>
      </c>
    </row>
    <row r="33" spans="1:12" x14ac:dyDescent="0.45">
      <c r="A33" t="s">
        <v>58</v>
      </c>
      <c r="B33" t="s">
        <v>62</v>
      </c>
      <c r="C33" t="str">
        <f t="shared" si="0"/>
        <v>DUNESDN</v>
      </c>
      <c r="D33" s="21">
        <f>VLOOKUP(C33,'HVDC indicative allocations'!$A$2:$E$200,4,0)*'Indicative covered cost'!$B$1*1000</f>
        <v>0</v>
      </c>
      <c r="E33" s="21">
        <f>VLOOKUP(C33,'HVDC indicative allocations'!$A$2:$E$200,5,0)*'Indicative covered cost'!$B$1*1000</f>
        <v>0</v>
      </c>
      <c r="F33" s="21">
        <f>VLOOKUP(C33,'CNI indicative allocations'!$A$2:$E$200,4,0)*'Indicative covered cost'!$B$2*1000</f>
        <v>0</v>
      </c>
      <c r="G33" s="21">
        <f>VLOOKUP(C33,'CNI indicative allocations'!$A$2:$E$200,5,0)*'Indicative covered cost'!$B$2*1000</f>
        <v>0</v>
      </c>
      <c r="H33" s="21">
        <f>VLOOKUP(C33,'WRK and EDG-KAW allocations'!$C:$E,3,0)*('Indicative covered cost'!$B$3)*1000</f>
        <v>0.25499112000000002</v>
      </c>
      <c r="I33" s="21">
        <f>VLOOKUP(C33,'WRK and EDG-KAW allocations'!$C:$E,2,0)*('Indicative covered cost'!$B$3)*1000</f>
        <v>0</v>
      </c>
      <c r="J33" s="22">
        <f>IFERROR((D33+F33+H33)*10^3/VLOOKUP(C33,'Gross AMD'!$C$3:$D$199,2,0),0)</f>
        <v>3.5825118441263656E-3</v>
      </c>
      <c r="K33" s="24">
        <f>IFERROR((D33+F33+H33)*10^5/VLOOKUP(C33,'Intra-regional allocations'!$A$3:$E$200,4,0),0)</f>
        <v>7.8857170304104851E-5</v>
      </c>
      <c r="L33" s="24">
        <f>IFERROR((E33+G33+I33)*10^5/VLOOKUP(C33,'Intra-regional allocations'!$A$3:$E$200,5,0),0)</f>
        <v>0</v>
      </c>
    </row>
    <row r="34" spans="1:12" x14ac:dyDescent="0.45">
      <c r="A34" t="s">
        <v>63</v>
      </c>
      <c r="B34" t="s">
        <v>64</v>
      </c>
      <c r="C34" t="str">
        <f t="shared" si="0"/>
        <v>EASHASB</v>
      </c>
      <c r="D34" s="21">
        <f>VLOOKUP(C34,'HVDC indicative allocations'!$A$2:$E$200,4,0)*'Indicative covered cost'!$B$1*1000</f>
        <v>0</v>
      </c>
      <c r="E34" s="21">
        <f>VLOOKUP(C34,'HVDC indicative allocations'!$A$2:$E$200,5,0)*'Indicative covered cost'!$B$1*1000</f>
        <v>0</v>
      </c>
      <c r="F34" s="21">
        <f>VLOOKUP(C34,'CNI indicative allocations'!$A$2:$E$200,4,0)*'Indicative covered cost'!$B$2*1000</f>
        <v>0</v>
      </c>
      <c r="G34" s="21">
        <f>VLOOKUP(C34,'CNI indicative allocations'!$A$2:$E$200,5,0)*'Indicative covered cost'!$B$2*1000</f>
        <v>0</v>
      </c>
      <c r="H34" s="21">
        <f>VLOOKUP(C34,'WRK and EDG-KAW allocations'!$C:$E,3,0)*('Indicative covered cost'!$B$3)*1000</f>
        <v>1.37214864</v>
      </c>
      <c r="I34" s="21">
        <f>VLOOKUP(C34,'WRK and EDG-KAW allocations'!$C:$E,2,0)*('Indicative covered cost'!$B$3)*1000</f>
        <v>0</v>
      </c>
      <c r="J34" s="22">
        <f>IFERROR((D34+F34+H34)*10^3/VLOOKUP(C34,'Gross AMD'!$C$3:$D$199,2,0),0)</f>
        <v>8.4528345961929416E-3</v>
      </c>
      <c r="K34" s="24">
        <f>IFERROR((D34+F34+H34)*10^5/VLOOKUP(C34,'Intra-regional allocations'!$A$3:$E$200,4,0),0)</f>
        <v>2.8807757105059231E-4</v>
      </c>
      <c r="L34" s="24">
        <f>IFERROR((E34+G34+I34)*10^5/VLOOKUP(C34,'Intra-regional allocations'!$A$3:$E$200,5,0),0)</f>
        <v>0</v>
      </c>
    </row>
    <row r="35" spans="1:12" x14ac:dyDescent="0.45">
      <c r="A35" t="s">
        <v>65</v>
      </c>
      <c r="B35" t="s">
        <v>66</v>
      </c>
      <c r="C35" t="str">
        <f t="shared" si="0"/>
        <v>EASTTUI</v>
      </c>
      <c r="D35" s="21">
        <f>VLOOKUP(C35,'HVDC indicative allocations'!$A$2:$E$200,4,0)*'Indicative covered cost'!$B$1*1000</f>
        <v>103.65266848765597</v>
      </c>
      <c r="E35" s="21">
        <f>VLOOKUP(C35,'HVDC indicative allocations'!$A$2:$E$200,5,0)*'Indicative covered cost'!$B$1*1000</f>
        <v>0</v>
      </c>
      <c r="F35" s="21">
        <f>VLOOKUP(C35,'CNI indicative allocations'!$A$2:$E$200,4,0)*'Indicative covered cost'!$B$2*1000</f>
        <v>252.57553881317884</v>
      </c>
      <c r="G35" s="21">
        <f>VLOOKUP(C35,'CNI indicative allocations'!$A$2:$E$200,5,0)*'Indicative covered cost'!$B$2*1000</f>
        <v>0</v>
      </c>
      <c r="H35" s="21">
        <f>VLOOKUP(C35,'WRK and EDG-KAW allocations'!$C:$E,3,0)*('Indicative covered cost'!$B$3)*1000</f>
        <v>12.813741359999998</v>
      </c>
      <c r="I35" s="21">
        <f>VLOOKUP(C35,'WRK and EDG-KAW allocations'!$C:$E,2,0)*('Indicative covered cost'!$B$3)*1000</f>
        <v>0</v>
      </c>
      <c r="J35" s="22">
        <f>IFERROR((D35+F35+H35)*10^3/VLOOKUP(C35,'Gross AMD'!$C$3:$D$199,2,0),0)</f>
        <v>6.1031959359788779</v>
      </c>
      <c r="K35" s="24">
        <f>IFERROR((D35+F35+H35)*10^5/VLOOKUP(C35,'Intra-regional allocations'!$A$3:$E$200,4,0),0)</f>
        <v>0.12485814459137691</v>
      </c>
      <c r="L35" s="24">
        <f>IFERROR((E35+G35+I35)*10^5/VLOOKUP(C35,'Intra-regional allocations'!$A$3:$E$200,5,0),0)</f>
        <v>0</v>
      </c>
    </row>
    <row r="36" spans="1:12" x14ac:dyDescent="0.45">
      <c r="A36" t="s">
        <v>67</v>
      </c>
      <c r="B36" t="s">
        <v>60</v>
      </c>
      <c r="C36" t="str">
        <f t="shared" si="0"/>
        <v>POWNFKN</v>
      </c>
      <c r="D36" s="21">
        <f>VLOOKUP(C36,'HVDC indicative allocations'!$A$2:$E$200,4,0)*'Indicative covered cost'!$B$1*1000</f>
        <v>0</v>
      </c>
      <c r="E36" s="21">
        <f>VLOOKUP(C36,'HVDC indicative allocations'!$A$2:$E$200,5,0)*'Indicative covered cost'!$B$1*1000</f>
        <v>0</v>
      </c>
      <c r="F36" s="21">
        <f>VLOOKUP(C36,'CNI indicative allocations'!$A$2:$E$200,4,0)*'Indicative covered cost'!$B$2*1000</f>
        <v>0</v>
      </c>
      <c r="G36" s="21">
        <f>VLOOKUP(C36,'CNI indicative allocations'!$A$2:$E$200,5,0)*'Indicative covered cost'!$B$2*1000</f>
        <v>0</v>
      </c>
      <c r="H36" s="21">
        <f>VLOOKUP(C36,'WRK and EDG-KAW allocations'!$C:$E,3,0)*('Indicative covered cost'!$B$3)*1000</f>
        <v>8.5872240000000002E-2</v>
      </c>
      <c r="I36" s="21">
        <f>VLOOKUP(C36,'WRK and EDG-KAW allocations'!$C:$E,2,0)*('Indicative covered cost'!$B$3)*1000</f>
        <v>0</v>
      </c>
      <c r="J36" s="22">
        <f>IFERROR((D36+F36+H36)*10^3/VLOOKUP(C36,'Gross AMD'!$C$3:$D$199,2,0),0)</f>
        <v>1.6956857603235287E-2</v>
      </c>
      <c r="K36" s="24">
        <f>IFERROR((D36+F36+H36)*10^5/VLOOKUP(C36,'Intra-regional allocations'!$A$3:$E$200,4,0),0)</f>
        <v>2.6293893428115195E-4</v>
      </c>
      <c r="L36" s="24">
        <f>IFERROR((E36+G36+I36)*10^5/VLOOKUP(C36,'Intra-regional allocations'!$A$3:$E$200,5,0),0)</f>
        <v>0</v>
      </c>
    </row>
    <row r="37" spans="1:12" x14ac:dyDescent="0.45">
      <c r="A37" t="s">
        <v>68</v>
      </c>
      <c r="B37" t="s">
        <v>69</v>
      </c>
      <c r="C37" t="str">
        <f t="shared" si="0"/>
        <v>GENEHLY</v>
      </c>
      <c r="D37" s="21">
        <f>VLOOKUP(C37,'HVDC indicative allocations'!$A$2:$E$200,4,0)*'Indicative covered cost'!$B$1*1000</f>
        <v>0</v>
      </c>
      <c r="E37" s="21">
        <f>VLOOKUP(C37,'HVDC indicative allocations'!$A$2:$E$200,5,0)*'Indicative covered cost'!$B$1*1000</f>
        <v>0</v>
      </c>
      <c r="F37" s="21">
        <f>VLOOKUP(C37,'CNI indicative allocations'!$A$2:$E$200,4,0)*'Indicative covered cost'!$B$2*1000</f>
        <v>0</v>
      </c>
      <c r="G37" s="21">
        <f>VLOOKUP(C37,'CNI indicative allocations'!$A$2:$E$200,5,0)*'Indicative covered cost'!$B$2*1000</f>
        <v>0</v>
      </c>
      <c r="H37" s="21">
        <f>VLOOKUP(C37,'WRK and EDG-KAW allocations'!$C:$E,3,0)*('Indicative covered cost'!$B$3)*1000</f>
        <v>2.53872E-3</v>
      </c>
      <c r="I37" s="21">
        <f>VLOOKUP(C37,'WRK and EDG-KAW allocations'!$C:$E,2,0)*('Indicative covered cost'!$B$3)*1000</f>
        <v>205.02537383999999</v>
      </c>
      <c r="J37" s="22">
        <f>IFERROR((D37+F37+H37)*10^3/VLOOKUP(C37,'Gross AMD'!$C$3:$D$199,2,0),0)</f>
        <v>3.9262604392205386E-2</v>
      </c>
      <c r="K37" s="24">
        <f>IFERROR((D37+F37+H37)*10^5/VLOOKUP(C37,'Intra-regional allocations'!$A$3:$E$200,4,0),0)</f>
        <v>5.3047285200619838E-4</v>
      </c>
      <c r="L37" s="24">
        <f>IFERROR((E37+G37+I37)*10^5/VLOOKUP(C37,'Intra-regional allocations'!$A$3:$E$200,5,0),0)</f>
        <v>4.7926420270323501E-3</v>
      </c>
    </row>
    <row r="38" spans="1:12" x14ac:dyDescent="0.45">
      <c r="A38" t="s">
        <v>68</v>
      </c>
      <c r="B38" t="s">
        <v>70</v>
      </c>
      <c r="C38" t="str">
        <f t="shared" si="0"/>
        <v>GENERPO</v>
      </c>
      <c r="D38" s="21">
        <f>VLOOKUP(C38,'HVDC indicative allocations'!$A$2:$E$200,4,0)*'Indicative covered cost'!$B$1*1000</f>
        <v>0</v>
      </c>
      <c r="E38" s="21">
        <f>VLOOKUP(C38,'HVDC indicative allocations'!$A$2:$E$200,5,0)*'Indicative covered cost'!$B$1*1000</f>
        <v>0</v>
      </c>
      <c r="F38" s="21">
        <f>VLOOKUP(C38,'CNI indicative allocations'!$A$2:$E$200,4,0)*'Indicative covered cost'!$B$2*1000</f>
        <v>0</v>
      </c>
      <c r="G38" s="21">
        <f>VLOOKUP(C38,'CNI indicative allocations'!$A$2:$E$200,5,0)*'Indicative covered cost'!$B$2*1000</f>
        <v>0</v>
      </c>
      <c r="H38" s="21">
        <f>VLOOKUP(C38,'WRK and EDG-KAW allocations'!$C:$E,3,0)*('Indicative covered cost'!$B$3)*1000</f>
        <v>0</v>
      </c>
      <c r="I38" s="21">
        <f>VLOOKUP(C38,'WRK and EDG-KAW allocations'!$C:$E,2,0)*('Indicative covered cost'!$B$3)*1000</f>
        <v>27.286482480000004</v>
      </c>
      <c r="J38" s="22">
        <f>IFERROR((D38+F38+H38)*10^3/VLOOKUP(C38,'Gross AMD'!$C$3:$D$199,2,0),0)</f>
        <v>0</v>
      </c>
      <c r="K38" s="24">
        <f>IFERROR((D38+F38+H38)*10^5/VLOOKUP(C38,'Intra-regional allocations'!$A$3:$E$200,4,0),0)</f>
        <v>0</v>
      </c>
      <c r="L38" s="24">
        <f>IFERROR((E38+G38+I38)*10^5/VLOOKUP(C38,'Intra-regional allocations'!$A$3:$E$200,5,0),0)</f>
        <v>4.899465673965926E-3</v>
      </c>
    </row>
    <row r="39" spans="1:12" x14ac:dyDescent="0.45">
      <c r="A39" t="s">
        <v>68</v>
      </c>
      <c r="B39" t="s">
        <v>38</v>
      </c>
      <c r="C39" t="str">
        <f t="shared" si="0"/>
        <v>GENETKA</v>
      </c>
      <c r="D39" s="21">
        <f>VLOOKUP(C39,'HVDC indicative allocations'!$A$2:$E$200,4,0)*'Indicative covered cost'!$B$1*1000</f>
        <v>0</v>
      </c>
      <c r="E39" s="21">
        <f>VLOOKUP(C39,'HVDC indicative allocations'!$A$2:$E$200,5,0)*'Indicative covered cost'!$B$1*1000</f>
        <v>43.977599480875334</v>
      </c>
      <c r="F39" s="21">
        <f>VLOOKUP(C39,'CNI indicative allocations'!$A$2:$E$200,4,0)*'Indicative covered cost'!$B$2*1000</f>
        <v>0</v>
      </c>
      <c r="G39" s="21">
        <f>VLOOKUP(C39,'CNI indicative allocations'!$A$2:$E$200,5,0)*'Indicative covered cost'!$B$2*1000</f>
        <v>69.365333618413089</v>
      </c>
      <c r="H39" s="21">
        <f>VLOOKUP(C39,'WRK and EDG-KAW allocations'!$C:$E,3,0)*('Indicative covered cost'!$B$3)*1000</f>
        <v>2.7887999999999996E-4</v>
      </c>
      <c r="I39" s="21">
        <f>VLOOKUP(C39,'WRK and EDG-KAW allocations'!$C:$E,2,0)*('Indicative covered cost'!$B$3)*1000</f>
        <v>0</v>
      </c>
      <c r="J39" s="22">
        <f>IFERROR((D39+F39+H39)*10^3/VLOOKUP(C39,'Gross AMD'!$C$3:$D$199,2,0),0)</f>
        <v>1.058890534229411E-3</v>
      </c>
      <c r="K39" s="24">
        <f>IFERROR((D39+F39+H39)*10^5/VLOOKUP(C39,'Intra-regional allocations'!$A$3:$E$200,4,0),0)</f>
        <v>2.7948928664488579E-4</v>
      </c>
      <c r="L39" s="24">
        <f>IFERROR((E39+G39+I39)*10^5/VLOOKUP(C39,'Intra-regional allocations'!$A$3:$E$200,5,0),0)</f>
        <v>8.4617591494011601E-2</v>
      </c>
    </row>
    <row r="40" spans="1:12" x14ac:dyDescent="0.45">
      <c r="A40" t="s">
        <v>68</v>
      </c>
      <c r="B40" t="s">
        <v>71</v>
      </c>
      <c r="C40" t="str">
        <f t="shared" si="0"/>
        <v>GENETKB</v>
      </c>
      <c r="D40" s="21">
        <f>VLOOKUP(C40,'HVDC indicative allocations'!$A$2:$E$200,4,0)*'Indicative covered cost'!$B$1*1000</f>
        <v>0</v>
      </c>
      <c r="E40" s="21">
        <f>VLOOKUP(C40,'HVDC indicative allocations'!$A$2:$E$200,5,0)*'Indicative covered cost'!$B$1*1000</f>
        <v>284.89904878036674</v>
      </c>
      <c r="F40" s="21">
        <f>VLOOKUP(C40,'CNI indicative allocations'!$A$2:$E$200,4,0)*'Indicative covered cost'!$B$2*1000</f>
        <v>0</v>
      </c>
      <c r="G40" s="21">
        <f>VLOOKUP(C40,'CNI indicative allocations'!$A$2:$E$200,5,0)*'Indicative covered cost'!$B$2*1000</f>
        <v>449.36780996454115</v>
      </c>
      <c r="H40" s="21">
        <f>VLOOKUP(C40,'WRK and EDG-KAW allocations'!$C:$E,3,0)*('Indicative covered cost'!$B$3)*1000</f>
        <v>2.3999999999999998E-7</v>
      </c>
      <c r="I40" s="21">
        <f>VLOOKUP(C40,'WRK and EDG-KAW allocations'!$C:$E,2,0)*('Indicative covered cost'!$B$3)*1000</f>
        <v>9.9083484000000013</v>
      </c>
      <c r="J40" s="22">
        <f>IFERROR((D40+F40+H40)*10^3/VLOOKUP(C40,'Gross AMD'!$C$3:$D$199,2,0),0)</f>
        <v>1E-3</v>
      </c>
      <c r="K40" s="24">
        <f>IFERROR((D40+F40+H40)*10^5/VLOOKUP(C40,'Intra-regional allocations'!$A$3:$E$200,4,0),0)</f>
        <v>3.5502958579881655E-4</v>
      </c>
      <c r="L40" s="24">
        <f>IFERROR((E40+G40+I40)*10^5/VLOOKUP(C40,'Intra-regional allocations'!$A$3:$E$200,5,0),0)</f>
        <v>8.5759438722040754E-2</v>
      </c>
    </row>
    <row r="41" spans="1:12" x14ac:dyDescent="0.45">
      <c r="A41" t="s">
        <v>68</v>
      </c>
      <c r="B41" t="s">
        <v>72</v>
      </c>
      <c r="C41" t="str">
        <f t="shared" si="0"/>
        <v>GENETKU</v>
      </c>
      <c r="D41" s="21">
        <f>VLOOKUP(C41,'HVDC indicative allocations'!$A$2:$E$200,4,0)*'Indicative covered cost'!$B$1*1000</f>
        <v>0</v>
      </c>
      <c r="E41" s="21">
        <f>VLOOKUP(C41,'HVDC indicative allocations'!$A$2:$E$200,5,0)*'Indicative covered cost'!$B$1*1000</f>
        <v>0</v>
      </c>
      <c r="F41" s="21">
        <f>VLOOKUP(C41,'CNI indicative allocations'!$A$2:$E$200,4,0)*'Indicative covered cost'!$B$2*1000</f>
        <v>0</v>
      </c>
      <c r="G41" s="21">
        <f>VLOOKUP(C41,'CNI indicative allocations'!$A$2:$E$200,5,0)*'Indicative covered cost'!$B$2*1000</f>
        <v>432.58265513358401</v>
      </c>
      <c r="H41" s="21">
        <f>VLOOKUP(C41,'WRK and EDG-KAW allocations'!$C:$E,3,0)*('Indicative covered cost'!$B$3)*1000</f>
        <v>0.25247471999999999</v>
      </c>
      <c r="I41" s="21">
        <f>VLOOKUP(C41,'WRK and EDG-KAW allocations'!$C:$E,2,0)*('Indicative covered cost'!$B$3)*1000</f>
        <v>34.561446239999995</v>
      </c>
      <c r="J41" s="22">
        <f>IFERROR((D41+F41+H41)*10^3/VLOOKUP(C41,'Gross AMD'!$C$3:$D$199,2,0),0)</f>
        <v>1.9622992522308327E-2</v>
      </c>
      <c r="K41" s="24">
        <f>IFERROR((D41+F41+H41)*10^5/VLOOKUP(C41,'Intra-regional allocations'!$A$3:$E$200,4,0),0)</f>
        <v>8.2986411019700407E-3</v>
      </c>
      <c r="L41" s="24">
        <f>IFERROR((E41+G41+I41)*10^5/VLOOKUP(C41,'Intra-regional allocations'!$A$3:$E$200,5,0),0)</f>
        <v>6.7112695082249693E-2</v>
      </c>
    </row>
    <row r="42" spans="1:12" x14ac:dyDescent="0.45">
      <c r="A42" t="s">
        <v>68</v>
      </c>
      <c r="B42" t="s">
        <v>66</v>
      </c>
      <c r="C42" t="str">
        <f t="shared" si="0"/>
        <v>GENETUI</v>
      </c>
      <c r="D42" s="21">
        <f>VLOOKUP(C42,'HVDC indicative allocations'!$A$2:$E$200,4,0)*'Indicative covered cost'!$B$1*1000</f>
        <v>0</v>
      </c>
      <c r="E42" s="21">
        <f>VLOOKUP(C42,'HVDC indicative allocations'!$A$2:$E$200,5,0)*'Indicative covered cost'!$B$1*1000</f>
        <v>0</v>
      </c>
      <c r="F42" s="21">
        <f>VLOOKUP(C42,'CNI indicative allocations'!$A$2:$E$200,4,0)*'Indicative covered cost'!$B$2*1000</f>
        <v>0</v>
      </c>
      <c r="G42" s="21">
        <f>VLOOKUP(C42,'CNI indicative allocations'!$A$2:$E$200,5,0)*'Indicative covered cost'!$B$2*1000</f>
        <v>0</v>
      </c>
      <c r="H42" s="21">
        <f>VLOOKUP(C42,'WRK and EDG-KAW allocations'!$C:$E,3,0)*('Indicative covered cost'!$B$3)*1000</f>
        <v>1.5648000000000002E-4</v>
      </c>
      <c r="I42" s="21">
        <f>VLOOKUP(C42,'WRK and EDG-KAW allocations'!$C:$E,2,0)*('Indicative covered cost'!$B$3)*1000</f>
        <v>4.6317600000000004E-3</v>
      </c>
      <c r="J42" s="22">
        <f>IFERROR((D42+F42+H42)*10^3/VLOOKUP(C42,'Gross AMD'!$C$3:$D$199,2,0),0)</f>
        <v>1.3654450261780105E-2</v>
      </c>
      <c r="K42" s="24">
        <f>IFERROR((D42+F42+H42)*10^5/VLOOKUP(C42,'Intra-regional allocations'!$A$3:$E$200,4,0),0)</f>
        <v>2.1946704067321181E-2</v>
      </c>
      <c r="L42" s="24">
        <f>IFERROR((E42+G42+I42)*10^5/VLOOKUP(C42,'Intra-regional allocations'!$A$3:$E$200,5,0),0)</f>
        <v>1.0750359869884216E-6</v>
      </c>
    </row>
    <row r="43" spans="1:12" x14ac:dyDescent="0.45">
      <c r="A43" t="s">
        <v>73</v>
      </c>
      <c r="B43" t="s">
        <v>74</v>
      </c>
      <c r="C43" t="str">
        <f t="shared" si="0"/>
        <v>HOROMHO</v>
      </c>
      <c r="D43" s="21">
        <f>VLOOKUP(C43,'HVDC indicative allocations'!$A$2:$E$200,4,0)*'Indicative covered cost'!$B$1*1000</f>
        <v>15.655215446993429</v>
      </c>
      <c r="E43" s="21">
        <f>VLOOKUP(C43,'HVDC indicative allocations'!$A$2:$E$200,5,0)*'Indicative covered cost'!$B$1*1000</f>
        <v>0</v>
      </c>
      <c r="F43" s="21">
        <f>VLOOKUP(C43,'CNI indicative allocations'!$A$2:$E$200,4,0)*'Indicative covered cost'!$B$2*1000</f>
        <v>0</v>
      </c>
      <c r="G43" s="21">
        <f>VLOOKUP(C43,'CNI indicative allocations'!$A$2:$E$200,5,0)*'Indicative covered cost'!$B$2*1000</f>
        <v>0</v>
      </c>
      <c r="H43" s="21">
        <f>VLOOKUP(C43,'WRK and EDG-KAW allocations'!$C:$E,3,0)*('Indicative covered cost'!$B$3)*1000</f>
        <v>2.2570252800000001</v>
      </c>
      <c r="I43" s="21">
        <f>VLOOKUP(C43,'WRK and EDG-KAW allocations'!$C:$E,2,0)*('Indicative covered cost'!$B$3)*1000</f>
        <v>3.3083039999999994E-2</v>
      </c>
      <c r="J43" s="22">
        <f>IFERROR((D43+F43+H43)*10^3/VLOOKUP(C43,'Gross AMD'!$C$3:$D$199,2,0),0)</f>
        <v>0.39177572337649236</v>
      </c>
      <c r="K43" s="24">
        <f>IFERROR((D43+F43+H43)*10^5/VLOOKUP(C43,'Intra-regional allocations'!$A$3:$E$200,4,0),0)</f>
        <v>2.3417085180857646E-2</v>
      </c>
      <c r="L43" s="24">
        <f>IFERROR((E43+G43+I43)*10^5/VLOOKUP(C43,'Intra-regional allocations'!$A$3:$E$200,5,0),0)</f>
        <v>1.8134207156626629E-4</v>
      </c>
    </row>
    <row r="44" spans="1:12" x14ac:dyDescent="0.45">
      <c r="A44" t="s">
        <v>73</v>
      </c>
      <c r="B44" t="s">
        <v>75</v>
      </c>
      <c r="C44" t="str">
        <f t="shared" si="0"/>
        <v>HOROPRM</v>
      </c>
      <c r="D44" s="21">
        <f>VLOOKUP(C44,'HVDC indicative allocations'!$A$2:$E$200,4,0)*'Indicative covered cost'!$B$1*1000</f>
        <v>93.221081146142097</v>
      </c>
      <c r="E44" s="21">
        <f>VLOOKUP(C44,'HVDC indicative allocations'!$A$2:$E$200,5,0)*'Indicative covered cost'!$B$1*1000</f>
        <v>0</v>
      </c>
      <c r="F44" s="21">
        <f>VLOOKUP(C44,'CNI indicative allocations'!$A$2:$E$200,4,0)*'Indicative covered cost'!$B$2*1000</f>
        <v>0</v>
      </c>
      <c r="G44" s="21">
        <f>VLOOKUP(C44,'CNI indicative allocations'!$A$2:$E$200,5,0)*'Indicative covered cost'!$B$2*1000</f>
        <v>0</v>
      </c>
      <c r="H44" s="21">
        <f>VLOOKUP(C44,'WRK and EDG-KAW allocations'!$C:$E,3,0)*('Indicative covered cost'!$B$3)*1000</f>
        <v>21.455054399999995</v>
      </c>
      <c r="I44" s="21">
        <f>VLOOKUP(C44,'WRK and EDG-KAW allocations'!$C:$E,2,0)*('Indicative covered cost'!$B$3)*1000</f>
        <v>0</v>
      </c>
      <c r="J44" s="22">
        <f>IFERROR((D44+F44+H44)*10^3/VLOOKUP(C44,'Gross AMD'!$C$3:$D$199,2,0),0)</f>
        <v>1.7220875616148656</v>
      </c>
      <c r="K44" s="24">
        <f>IFERROR((D44+F44+H44)*10^5/VLOOKUP(C44,'Intra-regional allocations'!$A$3:$E$200,4,0),0)</f>
        <v>4.3140039984558926E-2</v>
      </c>
      <c r="L44" s="24">
        <f>IFERROR((E44+G44+I44)*10^5/VLOOKUP(C44,'Intra-regional allocations'!$A$3:$E$200,5,0),0)</f>
        <v>0</v>
      </c>
    </row>
    <row r="45" spans="1:12" x14ac:dyDescent="0.45">
      <c r="A45" t="s">
        <v>76</v>
      </c>
      <c r="B45" t="s">
        <v>77</v>
      </c>
      <c r="C45" t="str">
        <f t="shared" si="0"/>
        <v>HRZEEDG</v>
      </c>
      <c r="D45" s="21">
        <f>VLOOKUP(C45,'HVDC indicative allocations'!$A$2:$E$200,4,0)*'Indicative covered cost'!$B$1*1000</f>
        <v>106.00127153146343</v>
      </c>
      <c r="E45" s="21">
        <f>VLOOKUP(C45,'HVDC indicative allocations'!$A$2:$E$200,5,0)*'Indicative covered cost'!$B$1*1000</f>
        <v>0</v>
      </c>
      <c r="F45" s="21">
        <f>VLOOKUP(C45,'CNI indicative allocations'!$A$2:$E$200,4,0)*'Indicative covered cost'!$B$2*1000</f>
        <v>258.29849498886659</v>
      </c>
      <c r="G45" s="21">
        <f>VLOOKUP(C45,'CNI indicative allocations'!$A$2:$E$200,5,0)*'Indicative covered cost'!$B$2*1000</f>
        <v>0</v>
      </c>
      <c r="H45" s="21">
        <f>VLOOKUP(C45,'WRK and EDG-KAW allocations'!$C:$E,3,0)*('Indicative covered cost'!$B$3)*1000</f>
        <v>24.294598799999999</v>
      </c>
      <c r="I45" s="21">
        <f>VLOOKUP(C45,'WRK and EDG-KAW allocations'!$C:$E,2,0)*('Indicative covered cost'!$B$3)*1000</f>
        <v>0</v>
      </c>
      <c r="J45" s="22">
        <f>IFERROR((D45+F45+H45)*10^3/VLOOKUP(C45,'Gross AMD'!$C$3:$D$199,2,0),0)</f>
        <v>6.1596349011357932</v>
      </c>
      <c r="K45" s="24">
        <f>IFERROR((D45+F45+H45)*10^5/VLOOKUP(C45,'Intra-regional allocations'!$A$3:$E$200,4,0),0)</f>
        <v>0.1285603522026198</v>
      </c>
      <c r="L45" s="24">
        <f>IFERROR((E45+G45+I45)*10^5/VLOOKUP(C45,'Intra-regional allocations'!$A$3:$E$200,5,0),0)</f>
        <v>0</v>
      </c>
    </row>
    <row r="46" spans="1:12" x14ac:dyDescent="0.45">
      <c r="A46" t="s">
        <v>76</v>
      </c>
      <c r="B46" t="s">
        <v>26</v>
      </c>
      <c r="C46" t="str">
        <f t="shared" si="0"/>
        <v>HRZEKAW</v>
      </c>
      <c r="D46" s="21">
        <f>VLOOKUP(C46,'HVDC indicative allocations'!$A$2:$E$200,4,0)*'Indicative covered cost'!$B$1*1000</f>
        <v>0</v>
      </c>
      <c r="E46" s="21">
        <f>VLOOKUP(C46,'HVDC indicative allocations'!$A$2:$E$200,5,0)*'Indicative covered cost'!$B$1*1000</f>
        <v>0</v>
      </c>
      <c r="F46" s="21">
        <f>VLOOKUP(C46,'CNI indicative allocations'!$A$2:$E$200,4,0)*'Indicative covered cost'!$B$2*1000</f>
        <v>0</v>
      </c>
      <c r="G46" s="21">
        <f>VLOOKUP(C46,'CNI indicative allocations'!$A$2:$E$200,5,0)*'Indicative covered cost'!$B$2*1000</f>
        <v>0</v>
      </c>
      <c r="H46" s="21">
        <f>VLOOKUP(C46,'WRK and EDG-KAW allocations'!$C:$E,3,0)*('Indicative covered cost'!$B$3)*1000</f>
        <v>0.40388232000000002</v>
      </c>
      <c r="I46" s="21">
        <f>VLOOKUP(C46,'WRK and EDG-KAW allocations'!$C:$E,2,0)*('Indicative covered cost'!$B$3)*1000</f>
        <v>0.1356252</v>
      </c>
      <c r="J46" s="22">
        <f>IFERROR((D46+F46+H46)*10^3/VLOOKUP(C46,'Gross AMD'!$C$3:$D$199,2,0),0)</f>
        <v>1.9321711732700954E-2</v>
      </c>
      <c r="K46" s="24">
        <f>IFERROR((D46+F46+H46)*10^5/VLOOKUP(C46,'Intra-regional allocations'!$A$3:$E$200,4,0),0)</f>
        <v>1.4215562870052861E-3</v>
      </c>
      <c r="L46" s="24">
        <f>IFERROR((E46+G46+I46)*10^5/VLOOKUP(C46,'Intra-regional allocations'!$A$3:$E$200,5,0),0)</f>
        <v>2.1124521222096507E-4</v>
      </c>
    </row>
    <row r="47" spans="1:12" x14ac:dyDescent="0.45">
      <c r="A47" t="s">
        <v>76</v>
      </c>
      <c r="B47" t="s">
        <v>78</v>
      </c>
      <c r="C47" t="str">
        <f t="shared" si="0"/>
        <v>HRZEWAI</v>
      </c>
      <c r="D47" s="21">
        <f>VLOOKUP(C47,'HVDC indicative allocations'!$A$2:$E$200,4,0)*'Indicative covered cost'!$B$1*1000</f>
        <v>21.087956807680669</v>
      </c>
      <c r="E47" s="21">
        <f>VLOOKUP(C47,'HVDC indicative allocations'!$A$2:$E$200,5,0)*'Indicative covered cost'!$B$1*1000</f>
        <v>0</v>
      </c>
      <c r="F47" s="21">
        <f>VLOOKUP(C47,'CNI indicative allocations'!$A$2:$E$200,4,0)*'Indicative covered cost'!$B$2*1000</f>
        <v>51.386058177588545</v>
      </c>
      <c r="G47" s="21">
        <f>VLOOKUP(C47,'CNI indicative allocations'!$A$2:$E$200,5,0)*'Indicative covered cost'!$B$2*1000</f>
        <v>0</v>
      </c>
      <c r="H47" s="21">
        <f>VLOOKUP(C47,'WRK and EDG-KAW allocations'!$C:$E,3,0)*('Indicative covered cost'!$B$3)*1000</f>
        <v>0.46948847999999993</v>
      </c>
      <c r="I47" s="21">
        <f>VLOOKUP(C47,'WRK and EDG-KAW allocations'!$C:$E,2,0)*('Indicative covered cost'!$B$3)*1000</f>
        <v>0</v>
      </c>
      <c r="J47" s="22">
        <f>IFERROR((D47+F47+H47)*10^3/VLOOKUP(C47,'Gross AMD'!$C$3:$D$199,2,0),0)</f>
        <v>7.0032060609548443</v>
      </c>
      <c r="K47" s="24">
        <f>IFERROR((D47+F47+H47)*10^5/VLOOKUP(C47,'Intra-regional allocations'!$A$3:$E$200,4,0),0)</f>
        <v>0.12130361528620681</v>
      </c>
      <c r="L47" s="24">
        <f>IFERROR((E47+G47+I47)*10^5/VLOOKUP(C47,'Intra-regional allocations'!$A$3:$E$200,5,0),0)</f>
        <v>0</v>
      </c>
    </row>
    <row r="48" spans="1:12" x14ac:dyDescent="0.45">
      <c r="A48" t="s">
        <v>79</v>
      </c>
      <c r="B48" t="s">
        <v>30</v>
      </c>
      <c r="C48" t="str">
        <f t="shared" si="0"/>
        <v>KIWIHWA</v>
      </c>
      <c r="D48" s="21">
        <f>VLOOKUP(C48,'HVDC indicative allocations'!$A$2:$E$200,4,0)*'Indicative covered cost'!$B$1*1000</f>
        <v>0</v>
      </c>
      <c r="E48" s="21">
        <f>VLOOKUP(C48,'HVDC indicative allocations'!$A$2:$E$200,5,0)*'Indicative covered cost'!$B$1*1000</f>
        <v>0</v>
      </c>
      <c r="F48" s="21">
        <f>VLOOKUP(C48,'CNI indicative allocations'!$A$2:$E$200,4,0)*'Indicative covered cost'!$B$2*1000</f>
        <v>0</v>
      </c>
      <c r="G48" s="21">
        <f>VLOOKUP(C48,'CNI indicative allocations'!$A$2:$E$200,5,0)*'Indicative covered cost'!$B$2*1000</f>
        <v>128.45593303964122</v>
      </c>
      <c r="H48" s="21">
        <f>VLOOKUP(C48,'WRK and EDG-KAW allocations'!$C:$E,3,0)*('Indicative covered cost'!$B$3)*1000</f>
        <v>9.5666399999999978E-3</v>
      </c>
      <c r="I48" s="21">
        <f>VLOOKUP(C48,'WRK and EDG-KAW allocations'!$C:$E,2,0)*('Indicative covered cost'!$B$3)*1000</f>
        <v>0.20491656</v>
      </c>
      <c r="J48" s="22">
        <f>IFERROR((D48+F48+H48)*10^3/VLOOKUP(C48,'Gross AMD'!$C$3:$D$199,2,0),0)</f>
        <v>3.5629944134078203E-4</v>
      </c>
      <c r="K48" s="24">
        <f>IFERROR((D48+F48+H48)*10^5/VLOOKUP(C48,'Intra-regional allocations'!$A$3:$E$200,4,0),0)</f>
        <v>4.4663394246903026E-3</v>
      </c>
      <c r="L48" s="24">
        <f>IFERROR((E48+G48+I48)*10^5/VLOOKUP(C48,'Intra-regional allocations'!$A$3:$E$200,5,0),0)</f>
        <v>8.2479924819295697E-2</v>
      </c>
    </row>
    <row r="49" spans="1:12" x14ac:dyDescent="0.45">
      <c r="A49" t="s">
        <v>80</v>
      </c>
      <c r="B49" t="s">
        <v>30</v>
      </c>
      <c r="C49" t="str">
        <f t="shared" si="0"/>
        <v>KUPEHWA</v>
      </c>
      <c r="D49" s="21">
        <f>VLOOKUP(C49,'HVDC indicative allocations'!$A$2:$E$200,4,0)*'Indicative covered cost'!$B$1*1000</f>
        <v>25.589870734836964</v>
      </c>
      <c r="E49" s="21">
        <f>VLOOKUP(C49,'HVDC indicative allocations'!$A$2:$E$200,5,0)*'Indicative covered cost'!$B$1*1000</f>
        <v>0</v>
      </c>
      <c r="F49" s="21">
        <f>VLOOKUP(C49,'CNI indicative allocations'!$A$2:$E$200,4,0)*'Indicative covered cost'!$B$2*1000</f>
        <v>0</v>
      </c>
      <c r="G49" s="21">
        <f>VLOOKUP(C49,'CNI indicative allocations'!$A$2:$E$200,5,0)*'Indicative covered cost'!$B$2*1000</f>
        <v>0</v>
      </c>
      <c r="H49" s="21">
        <f>VLOOKUP(C49,'WRK and EDG-KAW allocations'!$C:$E,3,0)*('Indicative covered cost'!$B$3)*1000</f>
        <v>2.0624078400000001</v>
      </c>
      <c r="I49" s="21">
        <f>VLOOKUP(C49,'WRK and EDG-KAW allocations'!$C:$E,2,0)*('Indicative covered cost'!$B$3)*1000</f>
        <v>0</v>
      </c>
      <c r="J49" s="22">
        <f>IFERROR((D49+F49+H49)*10^3/VLOOKUP(C49,'Gross AMD'!$C$3:$D$199,2,0),0)</f>
        <v>2.9336175021044943</v>
      </c>
      <c r="K49" s="24">
        <f>IFERROR((D49+F49+H49)*10^5/VLOOKUP(C49,'Intra-regional allocations'!$A$3:$E$200,4,0),0)</f>
        <v>3.7895222446794496E-2</v>
      </c>
      <c r="L49" s="24">
        <f>IFERROR((E49+G49+I49)*10^5/VLOOKUP(C49,'Intra-regional allocations'!$A$3:$E$200,5,0),0)</f>
        <v>0</v>
      </c>
    </row>
    <row r="50" spans="1:12" x14ac:dyDescent="0.45">
      <c r="A50" t="s">
        <v>81</v>
      </c>
      <c r="B50" t="s">
        <v>82</v>
      </c>
      <c r="C50" t="str">
        <f t="shared" si="0"/>
        <v>MARLBLN</v>
      </c>
      <c r="D50" s="21">
        <f>VLOOKUP(C50,'HVDC indicative allocations'!$A$2:$E$200,4,0)*'Indicative covered cost'!$B$1*1000</f>
        <v>0</v>
      </c>
      <c r="E50" s="21">
        <f>VLOOKUP(C50,'HVDC indicative allocations'!$A$2:$E$200,5,0)*'Indicative covered cost'!$B$1*1000</f>
        <v>0</v>
      </c>
      <c r="F50" s="21">
        <f>VLOOKUP(C50,'CNI indicative allocations'!$A$2:$E$200,4,0)*'Indicative covered cost'!$B$2*1000</f>
        <v>0</v>
      </c>
      <c r="G50" s="21">
        <f>VLOOKUP(C50,'CNI indicative allocations'!$A$2:$E$200,5,0)*'Indicative covered cost'!$B$2*1000</f>
        <v>0</v>
      </c>
      <c r="H50" s="21">
        <f>VLOOKUP(C50,'WRK and EDG-KAW allocations'!$C:$E,3,0)*('Indicative covered cost'!$B$3)*1000</f>
        <v>0.91975055999999988</v>
      </c>
      <c r="I50" s="21">
        <f>VLOOKUP(C50,'WRK and EDG-KAW allocations'!$C:$E,2,0)*('Indicative covered cost'!$B$3)*1000</f>
        <v>0</v>
      </c>
      <c r="J50" s="22">
        <f>IFERROR((D50+F50+H50)*10^3/VLOOKUP(C50,'Gross AMD'!$C$3:$D$199,2,0),0)</f>
        <v>1.2389382114040167E-2</v>
      </c>
      <c r="K50" s="24">
        <f>IFERROR((D50+F50+H50)*10^5/VLOOKUP(C50,'Intra-regional allocations'!$A$3:$E$200,4,0),0)</f>
        <v>2.3289276045965641E-4</v>
      </c>
      <c r="L50" s="24">
        <f>IFERROR((E50+G50+I50)*10^5/VLOOKUP(C50,'Intra-regional allocations'!$A$3:$E$200,5,0),0)</f>
        <v>0</v>
      </c>
    </row>
    <row r="51" spans="1:12" x14ac:dyDescent="0.45">
      <c r="A51" t="s">
        <v>83</v>
      </c>
      <c r="B51" t="s">
        <v>84</v>
      </c>
      <c r="C51" t="str">
        <f t="shared" si="0"/>
        <v>MELTWDV</v>
      </c>
      <c r="D51" s="21">
        <f>VLOOKUP(C51,'HVDC indicative allocations'!$A$2:$E$200,4,0)*'Indicative covered cost'!$B$1*1000</f>
        <v>0</v>
      </c>
      <c r="E51" s="21">
        <f>VLOOKUP(C51,'HVDC indicative allocations'!$A$2:$E$200,5,0)*'Indicative covered cost'!$B$1*1000</f>
        <v>0</v>
      </c>
      <c r="F51" s="21">
        <f>VLOOKUP(C51,'CNI indicative allocations'!$A$2:$E$200,4,0)*'Indicative covered cost'!$B$2*1000</f>
        <v>0</v>
      </c>
      <c r="G51" s="21">
        <f>VLOOKUP(C51,'CNI indicative allocations'!$A$2:$E$200,5,0)*'Indicative covered cost'!$B$2*1000</f>
        <v>197.46016882795203</v>
      </c>
      <c r="H51" s="21">
        <f>VLOOKUP(C51,'WRK and EDG-KAW allocations'!$C:$E,3,0)*('Indicative covered cost'!$B$3)*1000</f>
        <v>1.9319039999999999E-2</v>
      </c>
      <c r="I51" s="21">
        <f>VLOOKUP(C51,'WRK and EDG-KAW allocations'!$C:$E,2,0)*('Indicative covered cost'!$B$3)*1000</f>
        <v>0.30584879999999998</v>
      </c>
      <c r="J51" s="22">
        <f>IFERROR((D51+F51+H51)*10^3/VLOOKUP(C51,'Gross AMD'!$C$3:$D$199,2,0),0)</f>
        <v>2.0229361256544499E-2</v>
      </c>
      <c r="K51" s="24">
        <f>IFERROR((D51+F51+H51)*10^5/VLOOKUP(C51,'Intra-regional allocations'!$A$3:$E$200,4,0),0)</f>
        <v>3.0806156817508464E-3</v>
      </c>
      <c r="L51" s="24">
        <f>IFERROR((E51+G51+I51)*10^5/VLOOKUP(C51,'Intra-regional allocations'!$A$3:$E$200,5,0),0)</f>
        <v>8.2476110882043638E-2</v>
      </c>
    </row>
    <row r="52" spans="1:12" x14ac:dyDescent="0.45">
      <c r="A52" t="s">
        <v>85</v>
      </c>
      <c r="B52" t="s">
        <v>86</v>
      </c>
      <c r="C52" t="str">
        <f t="shared" si="0"/>
        <v>MELWWWD</v>
      </c>
      <c r="D52" s="21">
        <f>VLOOKUP(C52,'HVDC indicative allocations'!$A$2:$E$200,4,0)*'Indicative covered cost'!$B$1*1000</f>
        <v>0</v>
      </c>
      <c r="E52" s="21">
        <f>VLOOKUP(C52,'HVDC indicative allocations'!$A$2:$E$200,5,0)*'Indicative covered cost'!$B$1*1000</f>
        <v>0</v>
      </c>
      <c r="F52" s="21">
        <f>VLOOKUP(C52,'CNI indicative allocations'!$A$2:$E$200,4,0)*'Indicative covered cost'!$B$2*1000</f>
        <v>0</v>
      </c>
      <c r="G52" s="21">
        <f>VLOOKUP(C52,'CNI indicative allocations'!$A$2:$E$200,5,0)*'Indicative covered cost'!$B$2*1000</f>
        <v>423.25900790602475</v>
      </c>
      <c r="H52" s="21">
        <f>VLOOKUP(C52,'WRK and EDG-KAW allocations'!$C:$E,3,0)*('Indicative covered cost'!$B$3)*1000</f>
        <v>3.9347279999999998E-2</v>
      </c>
      <c r="I52" s="21">
        <f>VLOOKUP(C52,'WRK and EDG-KAW allocations'!$C:$E,2,0)*('Indicative covered cost'!$B$3)*1000</f>
        <v>1.9120800000000002E-3</v>
      </c>
      <c r="J52" s="22">
        <f>IFERROR((D52+F52+H52)*10^3/VLOOKUP(C52,'Gross AMD'!$C$3:$D$199,2,0),0)</f>
        <v>3.2411268533772651E-2</v>
      </c>
      <c r="K52" s="24">
        <f>IFERROR((D52+F52+H52)*10^5/VLOOKUP(C52,'Intra-regional allocations'!$A$3:$E$200,4,0),0)</f>
        <v>5.7861826113119377E-3</v>
      </c>
      <c r="L52" s="24">
        <f>IFERROR((E52+G52+I52)*10^5/VLOOKUP(C52,'Intra-regional allocations'!$A$3:$E$200,5,0),0)</f>
        <v>8.2348932063879693E-2</v>
      </c>
    </row>
    <row r="53" spans="1:12" x14ac:dyDescent="0.45">
      <c r="A53" t="s">
        <v>87</v>
      </c>
      <c r="B53" t="s">
        <v>88</v>
      </c>
      <c r="C53" t="str">
        <f t="shared" si="0"/>
        <v>MERIAVI</v>
      </c>
      <c r="D53" s="21">
        <f>VLOOKUP(C53,'HVDC indicative allocations'!$A$2:$E$200,4,0)*'Indicative covered cost'!$B$1*1000</f>
        <v>0</v>
      </c>
      <c r="E53" s="21">
        <f>VLOOKUP(C53,'HVDC indicative allocations'!$A$2:$E$200,5,0)*'Indicative covered cost'!$B$1*1000</f>
        <v>327.14395581920076</v>
      </c>
      <c r="F53" s="21">
        <f>VLOOKUP(C53,'CNI indicative allocations'!$A$2:$E$200,4,0)*'Indicative covered cost'!$B$2*1000</f>
        <v>0</v>
      </c>
      <c r="G53" s="21">
        <f>VLOOKUP(C53,'CNI indicative allocations'!$A$2:$E$200,5,0)*'Indicative covered cost'!$B$2*1000</f>
        <v>516.00018883510415</v>
      </c>
      <c r="H53" s="21">
        <f>VLOOKUP(C53,'WRK and EDG-KAW allocations'!$C:$E,3,0)*('Indicative covered cost'!$B$3)*1000</f>
        <v>7.1471999999999996E-4</v>
      </c>
      <c r="I53" s="21">
        <f>VLOOKUP(C53,'WRK and EDG-KAW allocations'!$C:$E,2,0)*('Indicative covered cost'!$B$3)*1000</f>
        <v>10.873787519999999</v>
      </c>
      <c r="J53" s="22">
        <f>IFERROR((D53+F53+H53)*10^3/VLOOKUP(C53,'Gross AMD'!$C$3:$D$199,2,0),0)</f>
        <v>9.1514616064226157E-4</v>
      </c>
      <c r="K53" s="24">
        <f>IFERROR((D53+F53+H53)*10^5/VLOOKUP(C53,'Intra-regional allocations'!$A$3:$E$200,4,0),0)</f>
        <v>5.5791820447009008E-4</v>
      </c>
      <c r="L53" s="24">
        <f>IFERROR((E53+G53+I53)*10^5/VLOOKUP(C53,'Intra-regional allocations'!$A$3:$E$200,5,0),0)</f>
        <v>8.5708880232946372E-2</v>
      </c>
    </row>
    <row r="54" spans="1:12" x14ac:dyDescent="0.45">
      <c r="A54" t="s">
        <v>87</v>
      </c>
      <c r="B54" t="s">
        <v>89</v>
      </c>
      <c r="C54" t="str">
        <f t="shared" si="0"/>
        <v>MERIBEN</v>
      </c>
      <c r="D54" s="21">
        <f>VLOOKUP(C54,'HVDC indicative allocations'!$A$2:$E$200,4,0)*'Indicative covered cost'!$B$1*1000</f>
        <v>0</v>
      </c>
      <c r="E54" s="21">
        <f>VLOOKUP(C54,'HVDC indicative allocations'!$A$2:$E$200,5,0)*'Indicative covered cost'!$B$1*1000</f>
        <v>805.49116648996858</v>
      </c>
      <c r="F54" s="21">
        <f>VLOOKUP(C54,'CNI indicative allocations'!$A$2:$E$200,4,0)*'Indicative covered cost'!$B$2*1000</f>
        <v>0</v>
      </c>
      <c r="G54" s="21">
        <f>VLOOKUP(C54,'CNI indicative allocations'!$A$2:$E$200,5,0)*'Indicative covered cost'!$B$2*1000</f>
        <v>1270.4914354081361</v>
      </c>
      <c r="H54" s="21">
        <f>VLOOKUP(C54,'WRK and EDG-KAW allocations'!$C:$E,3,0)*('Indicative covered cost'!$B$3)*1000</f>
        <v>1.9127999999999997E-3</v>
      </c>
      <c r="I54" s="21">
        <f>VLOOKUP(C54,'WRK and EDG-KAW allocations'!$C:$E,2,0)*('Indicative covered cost'!$B$3)*1000</f>
        <v>26.912893679999996</v>
      </c>
      <c r="J54" s="22">
        <f>IFERROR((D54+F54+H54)*10^3/VLOOKUP(C54,'Gross AMD'!$C$3:$D$199,2,0),0)</f>
        <v>1.1907074027041155E-3</v>
      </c>
      <c r="K54" s="24">
        <f>IFERROR((D54+F54+H54)*10^5/VLOOKUP(C54,'Intra-regional allocations'!$A$3:$E$200,4,0),0)</f>
        <v>3.5804374243312507E-4</v>
      </c>
      <c r="L54" s="24">
        <f>IFERROR((E54+G54+I54)*10^5/VLOOKUP(C54,'Intra-regional allocations'!$A$3:$E$200,5,0),0)</f>
        <v>8.5714568049236009E-2</v>
      </c>
    </row>
    <row r="55" spans="1:12" x14ac:dyDescent="0.45">
      <c r="A55" t="s">
        <v>87</v>
      </c>
      <c r="B55" t="s">
        <v>90</v>
      </c>
      <c r="C55" t="str">
        <f t="shared" si="0"/>
        <v>MERIMAN</v>
      </c>
      <c r="D55" s="21">
        <f>VLOOKUP(C55,'HVDC indicative allocations'!$A$2:$E$200,4,0)*'Indicative covered cost'!$B$1*1000</f>
        <v>0</v>
      </c>
      <c r="E55" s="21">
        <f>VLOOKUP(C55,'HVDC indicative allocations'!$A$2:$E$200,5,0)*'Indicative covered cost'!$B$1*1000</f>
        <v>1634.6289303121628</v>
      </c>
      <c r="F55" s="21">
        <f>VLOOKUP(C55,'CNI indicative allocations'!$A$2:$E$200,4,0)*'Indicative covered cost'!$B$2*1000</f>
        <v>0</v>
      </c>
      <c r="G55" s="21">
        <f>VLOOKUP(C55,'CNI indicative allocations'!$A$2:$E$200,5,0)*'Indicative covered cost'!$B$2*1000</f>
        <v>2578.28036163551</v>
      </c>
      <c r="H55" s="21">
        <f>VLOOKUP(C55,'WRK and EDG-KAW allocations'!$C:$E,3,0)*('Indicative covered cost'!$B$3)*1000</f>
        <v>0</v>
      </c>
      <c r="I55" s="21">
        <f>VLOOKUP(C55,'WRK and EDG-KAW allocations'!$C:$E,2,0)*('Indicative covered cost'!$B$3)*1000</f>
        <v>22.347664079999998</v>
      </c>
      <c r="J55" s="22">
        <f>IFERROR((D55+F55+H55)*10^3/VLOOKUP(C55,'Gross AMD'!$C$3:$D$199,2,0),0)</f>
        <v>0</v>
      </c>
      <c r="K55" s="24">
        <f>IFERROR((D55+F55+H55)*10^5/VLOOKUP(C55,'Intra-regional allocations'!$A$3:$E$200,4,0),0)</f>
        <v>0</v>
      </c>
      <c r="L55" s="24">
        <f>IFERROR((E55+G55+I55)*10^5/VLOOKUP(C55,'Intra-regional allocations'!$A$3:$E$200,5,0),0)</f>
        <v>8.5066451267370863E-2</v>
      </c>
    </row>
    <row r="56" spans="1:12" x14ac:dyDescent="0.45">
      <c r="A56" t="s">
        <v>87</v>
      </c>
      <c r="B56" t="s">
        <v>91</v>
      </c>
      <c r="C56" t="str">
        <f t="shared" si="0"/>
        <v>MERIOHA</v>
      </c>
      <c r="D56" s="21">
        <f>VLOOKUP(C56,'HVDC indicative allocations'!$A$2:$E$200,4,0)*'Indicative covered cost'!$B$1*1000</f>
        <v>0</v>
      </c>
      <c r="E56" s="21">
        <f>VLOOKUP(C56,'HVDC indicative allocations'!$A$2:$E$200,5,0)*'Indicative covered cost'!$B$1*1000</f>
        <v>388.07638533172832</v>
      </c>
      <c r="F56" s="21">
        <f>VLOOKUP(C56,'CNI indicative allocations'!$A$2:$E$200,4,0)*'Indicative covered cost'!$B$2*1000</f>
        <v>0</v>
      </c>
      <c r="G56" s="21">
        <f>VLOOKUP(C56,'CNI indicative allocations'!$A$2:$E$200,5,0)*'Indicative covered cost'!$B$2*1000</f>
        <v>612.1081699711583</v>
      </c>
      <c r="H56" s="21">
        <f>VLOOKUP(C56,'WRK and EDG-KAW allocations'!$C:$E,3,0)*('Indicative covered cost'!$B$3)*1000</f>
        <v>1.8683999999999999E-3</v>
      </c>
      <c r="I56" s="21">
        <f>VLOOKUP(C56,'WRK and EDG-KAW allocations'!$C:$E,2,0)*('Indicative covered cost'!$B$3)*1000</f>
        <v>13.20621216</v>
      </c>
      <c r="J56" s="22">
        <f>IFERROR((D56+F56+H56)*10^3/VLOOKUP(C56,'Gross AMD'!$C$3:$D$199,2,0),0)</f>
        <v>1.0030169961025993E-3</v>
      </c>
      <c r="K56" s="24">
        <f>IFERROR((D56+F56+H56)*10^5/VLOOKUP(C56,'Intra-regional allocations'!$A$3:$E$200,4,0),0)</f>
        <v>3.8793554506148326E-4</v>
      </c>
      <c r="L56" s="24">
        <f>IFERROR((E56+G56+I56)*10^5/VLOOKUP(C56,'Intra-regional allocations'!$A$3:$E$200,5,0),0)</f>
        <v>8.5734863161338742E-2</v>
      </c>
    </row>
    <row r="57" spans="1:12" x14ac:dyDescent="0.45">
      <c r="A57" t="s">
        <v>87</v>
      </c>
      <c r="B57" t="s">
        <v>92</v>
      </c>
      <c r="C57" t="str">
        <f t="shared" si="0"/>
        <v>MERIOHB</v>
      </c>
      <c r="D57" s="21">
        <f>VLOOKUP(C57,'HVDC indicative allocations'!$A$2:$E$200,4,0)*'Indicative covered cost'!$B$1*1000</f>
        <v>0</v>
      </c>
      <c r="E57" s="21">
        <f>VLOOKUP(C57,'HVDC indicative allocations'!$A$2:$E$200,5,0)*'Indicative covered cost'!$B$1*1000</f>
        <v>328.20052540311843</v>
      </c>
      <c r="F57" s="21">
        <f>VLOOKUP(C57,'CNI indicative allocations'!$A$2:$E$200,4,0)*'Indicative covered cost'!$B$2*1000</f>
        <v>0</v>
      </c>
      <c r="G57" s="21">
        <f>VLOOKUP(C57,'CNI indicative allocations'!$A$2:$E$200,5,0)*'Indicative covered cost'!$B$2*1000</f>
        <v>517.66670320934577</v>
      </c>
      <c r="H57" s="21">
        <f>VLOOKUP(C57,'WRK and EDG-KAW allocations'!$C:$E,3,0)*('Indicative covered cost'!$B$3)*1000</f>
        <v>1.3634400000000001E-3</v>
      </c>
      <c r="I57" s="21">
        <f>VLOOKUP(C57,'WRK and EDG-KAW allocations'!$C:$E,2,0)*('Indicative covered cost'!$B$3)*1000</f>
        <v>11.15845848</v>
      </c>
      <c r="J57" s="22">
        <f>IFERROR((D57+F57+H57)*10^3/VLOOKUP(C57,'Gross AMD'!$C$3:$D$199,2,0),0)</f>
        <v>9.891970718187953E-4</v>
      </c>
      <c r="K57" s="24">
        <f>IFERROR((D57+F57+H57)*10^5/VLOOKUP(C57,'Intra-regional allocations'!$A$3:$E$200,4,0),0)</f>
        <v>4.0870234069199782E-4</v>
      </c>
      <c r="L57" s="24">
        <f>IFERROR((E57+G57+I57)*10^5/VLOOKUP(C57,'Intra-regional allocations'!$A$3:$E$200,5,0),0)</f>
        <v>8.5733844552913482E-2</v>
      </c>
    </row>
    <row r="58" spans="1:12" x14ac:dyDescent="0.45">
      <c r="A58" t="s">
        <v>87</v>
      </c>
      <c r="B58" t="s">
        <v>93</v>
      </c>
      <c r="C58" t="str">
        <f t="shared" si="0"/>
        <v>MERIOHC</v>
      </c>
      <c r="D58" s="21">
        <f>VLOOKUP(C58,'HVDC indicative allocations'!$A$2:$E$200,4,0)*'Indicative covered cost'!$B$1*1000</f>
        <v>0</v>
      </c>
      <c r="E58" s="21">
        <f>VLOOKUP(C58,'HVDC indicative allocations'!$A$2:$E$200,5,0)*'Indicative covered cost'!$B$1*1000</f>
        <v>326.10924914953574</v>
      </c>
      <c r="F58" s="21">
        <f>VLOOKUP(C58,'CNI indicative allocations'!$A$2:$E$200,4,0)*'Indicative covered cost'!$B$2*1000</f>
        <v>0</v>
      </c>
      <c r="G58" s="21">
        <f>VLOOKUP(C58,'CNI indicative allocations'!$A$2:$E$200,5,0)*'Indicative covered cost'!$B$2*1000</f>
        <v>514.36815857002068</v>
      </c>
      <c r="H58" s="21">
        <f>VLOOKUP(C58,'WRK and EDG-KAW allocations'!$C:$E,3,0)*('Indicative covered cost'!$B$3)*1000</f>
        <v>1.3106400000000001E-3</v>
      </c>
      <c r="I58" s="21">
        <f>VLOOKUP(C58,'WRK and EDG-KAW allocations'!$C:$E,2,0)*('Indicative covered cost'!$B$3)*1000</f>
        <v>11.093429519999999</v>
      </c>
      <c r="J58" s="22">
        <f>IFERROR((D58+F58+H58)*10^3/VLOOKUP(C58,'Gross AMD'!$C$3:$D$199,2,0),0)</f>
        <v>1.0008552752153461E-3</v>
      </c>
      <c r="K58" s="24">
        <f>IFERROR((D58+F58+H58)*10^5/VLOOKUP(C58,'Intra-regional allocations'!$A$3:$E$200,4,0),0)</f>
        <v>4.0648041379969121E-4</v>
      </c>
      <c r="L58" s="24">
        <f>IFERROR((E58+G58+I58)*10^5/VLOOKUP(C58,'Intra-regional allocations'!$A$3:$E$200,5,0),0)</f>
        <v>8.5734455884141844E-2</v>
      </c>
    </row>
    <row r="59" spans="1:12" x14ac:dyDescent="0.45">
      <c r="A59" t="s">
        <v>87</v>
      </c>
      <c r="B59" t="s">
        <v>40</v>
      </c>
      <c r="C59" t="str">
        <f t="shared" si="0"/>
        <v>MERITWZ</v>
      </c>
      <c r="D59" s="21">
        <f>VLOOKUP(C59,'HVDC indicative allocations'!$A$2:$E$200,4,0)*'Indicative covered cost'!$B$1*1000</f>
        <v>0</v>
      </c>
      <c r="E59" s="21">
        <f>VLOOKUP(C59,'HVDC indicative allocations'!$A$2:$E$200,5,0)*'Indicative covered cost'!$B$1*1000</f>
        <v>0</v>
      </c>
      <c r="F59" s="21">
        <f>VLOOKUP(C59,'CNI indicative allocations'!$A$2:$E$200,4,0)*'Indicative covered cost'!$B$2*1000</f>
        <v>0</v>
      </c>
      <c r="G59" s="21">
        <f>VLOOKUP(C59,'CNI indicative allocations'!$A$2:$E$200,5,0)*'Indicative covered cost'!$B$2*1000</f>
        <v>0</v>
      </c>
      <c r="H59" s="21">
        <f>VLOOKUP(C59,'WRK and EDG-KAW allocations'!$C:$E,3,0)*('Indicative covered cost'!$B$3)*1000</f>
        <v>1.7179440000000001E-2</v>
      </c>
      <c r="I59" s="21">
        <f>VLOOKUP(C59,'WRK and EDG-KAW allocations'!$C:$E,2,0)*('Indicative covered cost'!$B$3)*1000</f>
        <v>0</v>
      </c>
      <c r="J59" s="22">
        <f>IFERROR((D59+F59+H59)*10^3/VLOOKUP(C59,'Gross AMD'!$C$3:$D$199,2,0),0)</f>
        <v>1.0841540482924962E-3</v>
      </c>
      <c r="K59" s="24">
        <f>IFERROR((D59+F59+H59)*10^5/VLOOKUP(C59,'Intra-regional allocations'!$A$3:$E$200,4,0),0)</f>
        <v>3.1788397685595982E-4</v>
      </c>
      <c r="L59" s="24">
        <f>IFERROR((E59+G59+I59)*10^5/VLOOKUP(C59,'Intra-regional allocations'!$A$3:$E$200,5,0),0)</f>
        <v>0</v>
      </c>
    </row>
    <row r="60" spans="1:12" x14ac:dyDescent="0.45">
      <c r="A60" t="s">
        <v>87</v>
      </c>
      <c r="B60" t="s">
        <v>94</v>
      </c>
      <c r="C60" t="str">
        <f t="shared" si="0"/>
        <v>MERIWTK</v>
      </c>
      <c r="D60" s="21">
        <f>VLOOKUP(C60,'HVDC indicative allocations'!$A$2:$E$200,4,0)*'Indicative covered cost'!$B$1*1000</f>
        <v>0</v>
      </c>
      <c r="E60" s="21">
        <f>VLOOKUP(C60,'HVDC indicative allocations'!$A$2:$E$200,5,0)*'Indicative covered cost'!$B$1*1000</f>
        <v>170.09472155452903</v>
      </c>
      <c r="F60" s="21">
        <f>VLOOKUP(C60,'CNI indicative allocations'!$A$2:$E$200,4,0)*'Indicative covered cost'!$B$2*1000</f>
        <v>0</v>
      </c>
      <c r="G60" s="21">
        <f>VLOOKUP(C60,'CNI indicative allocations'!$A$2:$E$200,5,0)*'Indicative covered cost'!$B$2*1000</f>
        <v>268.28833875964318</v>
      </c>
      <c r="H60" s="21">
        <f>VLOOKUP(C60,'WRK and EDG-KAW allocations'!$C:$E,3,0)*('Indicative covered cost'!$B$3)*1000</f>
        <v>0</v>
      </c>
      <c r="I60" s="21">
        <f>VLOOKUP(C60,'WRK and EDG-KAW allocations'!$C:$E,2,0)*('Indicative covered cost'!$B$3)*1000</f>
        <v>5.73499392</v>
      </c>
      <c r="J60" s="22">
        <f>IFERROR((D60+F60+H60)*10^3/VLOOKUP(C60,'Gross AMD'!$C$3:$D$199,2,0),0)</f>
        <v>0</v>
      </c>
      <c r="K60" s="24">
        <f>IFERROR((D60+F60+H60)*10^5/VLOOKUP(C60,'Intra-regional allocations'!$A$3:$E$200,4,0),0)</f>
        <v>0</v>
      </c>
      <c r="L60" s="24">
        <f>IFERROR((E60+G60+I60)*10^5/VLOOKUP(C60,'Intra-regional allocations'!$A$3:$E$200,5,0),0)</f>
        <v>8.5724571705325922E-2</v>
      </c>
    </row>
    <row r="61" spans="1:12" x14ac:dyDescent="0.45">
      <c r="A61" t="s">
        <v>95</v>
      </c>
      <c r="B61" t="s">
        <v>96</v>
      </c>
      <c r="C61" t="str">
        <f t="shared" si="0"/>
        <v>METHMNI</v>
      </c>
      <c r="D61" s="21">
        <f>VLOOKUP(C61,'HVDC indicative allocations'!$A$2:$E$200,4,0)*'Indicative covered cost'!$B$1*1000</f>
        <v>17.024246082162772</v>
      </c>
      <c r="E61" s="21">
        <f>VLOOKUP(C61,'HVDC indicative allocations'!$A$2:$E$200,5,0)*'Indicative covered cost'!$B$1*1000</f>
        <v>0</v>
      </c>
      <c r="F61" s="21">
        <f>VLOOKUP(C61,'CNI indicative allocations'!$A$2:$E$200,4,0)*'Indicative covered cost'!$B$2*1000</f>
        <v>0</v>
      </c>
      <c r="G61" s="21">
        <f>VLOOKUP(C61,'CNI indicative allocations'!$A$2:$E$200,5,0)*'Indicative covered cost'!$B$2*1000</f>
        <v>0</v>
      </c>
      <c r="H61" s="21">
        <f>VLOOKUP(C61,'WRK and EDG-KAW allocations'!$C:$E,3,0)*('Indicative covered cost'!$B$3)*1000</f>
        <v>1.5943113600000001</v>
      </c>
      <c r="I61" s="21">
        <f>VLOOKUP(C61,'WRK and EDG-KAW allocations'!$C:$E,2,0)*('Indicative covered cost'!$B$3)*1000</f>
        <v>0</v>
      </c>
      <c r="J61" s="22">
        <f>IFERROR((D61+F61+H61)*10^3/VLOOKUP(C61,'Gross AMD'!$C$3:$D$199,2,0),0)</f>
        <v>2.0620841114367896</v>
      </c>
      <c r="K61" s="24">
        <f>IFERROR((D61+F61+H61)*10^5/VLOOKUP(C61,'Intra-regional allocations'!$A$3:$E$200,4,0),0)</f>
        <v>3.8353037944604797E-2</v>
      </c>
      <c r="L61" s="24">
        <f>IFERROR((E61+G61+I61)*10^5/VLOOKUP(C61,'Intra-regional allocations'!$A$3:$E$200,5,0),0)</f>
        <v>0</v>
      </c>
    </row>
    <row r="62" spans="1:12" x14ac:dyDescent="0.45">
      <c r="A62" t="s">
        <v>97</v>
      </c>
      <c r="B62" t="s">
        <v>98</v>
      </c>
      <c r="C62" t="str">
        <f t="shared" si="0"/>
        <v>MPOWASY</v>
      </c>
      <c r="D62" s="21">
        <f>VLOOKUP(C62,'HVDC indicative allocations'!$A$2:$E$200,4,0)*'Indicative covered cost'!$B$1*1000</f>
        <v>0</v>
      </c>
      <c r="E62" s="21">
        <f>VLOOKUP(C62,'HVDC indicative allocations'!$A$2:$E$200,5,0)*'Indicative covered cost'!$B$1*1000</f>
        <v>0</v>
      </c>
      <c r="F62" s="21">
        <f>VLOOKUP(C62,'CNI indicative allocations'!$A$2:$E$200,4,0)*'Indicative covered cost'!$B$2*1000</f>
        <v>0</v>
      </c>
      <c r="G62" s="21">
        <f>VLOOKUP(C62,'CNI indicative allocations'!$A$2:$E$200,5,0)*'Indicative covered cost'!$B$2*1000</f>
        <v>0</v>
      </c>
      <c r="H62" s="21">
        <f>VLOOKUP(C62,'WRK and EDG-KAW allocations'!$C:$E,3,0)*('Indicative covered cost'!$B$3)*1000</f>
        <v>0.24927575999999999</v>
      </c>
      <c r="I62" s="21">
        <f>VLOOKUP(C62,'WRK and EDG-KAW allocations'!$C:$E,2,0)*('Indicative covered cost'!$B$3)*1000</f>
        <v>0</v>
      </c>
      <c r="J62" s="22">
        <f>IFERROR((D62+F62+H62)*10^3/VLOOKUP(C62,'Gross AMD'!$C$3:$D$199,2,0),0)</f>
        <v>1.3672415892479275E-2</v>
      </c>
      <c r="K62" s="24">
        <f>IFERROR((D62+F62+H62)*10^5/VLOOKUP(C62,'Intra-regional allocations'!$A$3:$E$200,4,0),0)</f>
        <v>2.715287747448638E-4</v>
      </c>
      <c r="L62" s="24">
        <f>IFERROR((E62+G62+I62)*10^5/VLOOKUP(C62,'Intra-regional allocations'!$A$3:$E$200,5,0),0)</f>
        <v>0</v>
      </c>
    </row>
    <row r="63" spans="1:12" x14ac:dyDescent="0.45">
      <c r="A63" t="s">
        <v>97</v>
      </c>
      <c r="B63" t="s">
        <v>99</v>
      </c>
      <c r="C63" t="str">
        <f t="shared" si="0"/>
        <v>MPOWCUL</v>
      </c>
      <c r="D63" s="21">
        <f>VLOOKUP(C63,'HVDC indicative allocations'!$A$2:$E$200,4,0)*'Indicative covered cost'!$B$1*1000</f>
        <v>0</v>
      </c>
      <c r="E63" s="21">
        <f>VLOOKUP(C63,'HVDC indicative allocations'!$A$2:$E$200,5,0)*'Indicative covered cost'!$B$1*1000</f>
        <v>0</v>
      </c>
      <c r="F63" s="21">
        <f>VLOOKUP(C63,'CNI indicative allocations'!$A$2:$E$200,4,0)*'Indicative covered cost'!$B$2*1000</f>
        <v>0</v>
      </c>
      <c r="G63" s="21">
        <f>VLOOKUP(C63,'CNI indicative allocations'!$A$2:$E$200,5,0)*'Indicative covered cost'!$B$2*1000</f>
        <v>0</v>
      </c>
      <c r="H63" s="21">
        <f>VLOOKUP(C63,'WRK and EDG-KAW allocations'!$C:$E,3,0)*('Indicative covered cost'!$B$3)*1000</f>
        <v>0.28653791999999995</v>
      </c>
      <c r="I63" s="21">
        <f>VLOOKUP(C63,'WRK and EDG-KAW allocations'!$C:$E,2,0)*('Indicative covered cost'!$B$3)*1000</f>
        <v>0</v>
      </c>
      <c r="J63" s="22">
        <f>IFERROR((D63+F63+H63)*10^3/VLOOKUP(C63,'Gross AMD'!$C$3:$D$199,2,0),0)</f>
        <v>1.3548077964189578E-2</v>
      </c>
      <c r="K63" s="24">
        <f>IFERROR((D63+F63+H63)*10^5/VLOOKUP(C63,'Intra-regional allocations'!$A$3:$E$200,4,0),0)</f>
        <v>2.8899157988972727E-4</v>
      </c>
      <c r="L63" s="24">
        <f>IFERROR((E63+G63+I63)*10^5/VLOOKUP(C63,'Intra-regional allocations'!$A$3:$E$200,5,0),0)</f>
        <v>0</v>
      </c>
    </row>
    <row r="64" spans="1:12" x14ac:dyDescent="0.45">
      <c r="A64" t="s">
        <v>97</v>
      </c>
      <c r="B64" t="s">
        <v>100</v>
      </c>
      <c r="C64" t="str">
        <f t="shared" si="0"/>
        <v>MPOWKAI</v>
      </c>
      <c r="D64" s="21">
        <f>VLOOKUP(C64,'HVDC indicative allocations'!$A$2:$E$200,4,0)*'Indicative covered cost'!$B$1*1000</f>
        <v>0</v>
      </c>
      <c r="E64" s="21">
        <f>VLOOKUP(C64,'HVDC indicative allocations'!$A$2:$E$200,5,0)*'Indicative covered cost'!$B$1*1000</f>
        <v>0</v>
      </c>
      <c r="F64" s="21">
        <f>VLOOKUP(C64,'CNI indicative allocations'!$A$2:$E$200,4,0)*'Indicative covered cost'!$B$2*1000</f>
        <v>0</v>
      </c>
      <c r="G64" s="21">
        <f>VLOOKUP(C64,'CNI indicative allocations'!$A$2:$E$200,5,0)*'Indicative covered cost'!$B$2*1000</f>
        <v>0</v>
      </c>
      <c r="H64" s="21">
        <f>VLOOKUP(C64,'WRK and EDG-KAW allocations'!$C:$E,3,0)*('Indicative covered cost'!$B$3)*1000</f>
        <v>0.39375288000000003</v>
      </c>
      <c r="I64" s="21">
        <f>VLOOKUP(C64,'WRK and EDG-KAW allocations'!$C:$E,2,0)*('Indicative covered cost'!$B$3)*1000</f>
        <v>0</v>
      </c>
      <c r="J64" s="22">
        <f>IFERROR((D64+F64+H64)*10^3/VLOOKUP(C64,'Gross AMD'!$C$3:$D$199,2,0),0)</f>
        <v>1.3489062377421718E-2</v>
      </c>
      <c r="K64" s="24">
        <f>IFERROR((D64+F64+H64)*10^5/VLOOKUP(C64,'Intra-regional allocations'!$A$3:$E$200,4,0),0)</f>
        <v>2.769231334028106E-4</v>
      </c>
      <c r="L64" s="24">
        <f>IFERROR((E64+G64+I64)*10^5/VLOOKUP(C64,'Intra-regional allocations'!$A$3:$E$200,5,0),0)</f>
        <v>0</v>
      </c>
    </row>
    <row r="65" spans="1:12" x14ac:dyDescent="0.45">
      <c r="A65" t="s">
        <v>97</v>
      </c>
      <c r="B65" t="s">
        <v>101</v>
      </c>
      <c r="C65" t="str">
        <f t="shared" si="0"/>
        <v>MPOWSBK</v>
      </c>
      <c r="D65" s="21">
        <f>VLOOKUP(C65,'HVDC indicative allocations'!$A$2:$E$200,4,0)*'Indicative covered cost'!$B$1*1000</f>
        <v>0</v>
      </c>
      <c r="E65" s="21">
        <f>VLOOKUP(C65,'HVDC indicative allocations'!$A$2:$E$200,5,0)*'Indicative covered cost'!$B$1*1000</f>
        <v>0</v>
      </c>
      <c r="F65" s="21">
        <f>VLOOKUP(C65,'CNI indicative allocations'!$A$2:$E$200,4,0)*'Indicative covered cost'!$B$2*1000</f>
        <v>0</v>
      </c>
      <c r="G65" s="21">
        <f>VLOOKUP(C65,'CNI indicative allocations'!$A$2:$E$200,5,0)*'Indicative covered cost'!$B$2*1000</f>
        <v>0</v>
      </c>
      <c r="H65" s="21">
        <f>VLOOKUP(C65,'WRK and EDG-KAW allocations'!$C:$E,3,0)*('Indicative covered cost'!$B$3)*1000</f>
        <v>0.67248336000000009</v>
      </c>
      <c r="I65" s="21">
        <f>VLOOKUP(C65,'WRK and EDG-KAW allocations'!$C:$E,2,0)*('Indicative covered cost'!$B$3)*1000</f>
        <v>0</v>
      </c>
      <c r="J65" s="22">
        <f>IFERROR((D65+F65+H65)*10^3/VLOOKUP(C65,'Gross AMD'!$C$3:$D$199,2,0),0)</f>
        <v>1.3507354409210859E-2</v>
      </c>
      <c r="K65" s="24">
        <f>IFERROR((D65+F65+H65)*10^5/VLOOKUP(C65,'Intra-regional allocations'!$A$3:$E$200,4,0),0)</f>
        <v>2.7564393013444039E-4</v>
      </c>
      <c r="L65" s="24">
        <f>IFERROR((E65+G65+I65)*10^5/VLOOKUP(C65,'Intra-regional allocations'!$A$3:$E$200,5,0),0)</f>
        <v>0</v>
      </c>
    </row>
    <row r="66" spans="1:12" x14ac:dyDescent="0.45">
      <c r="A66" t="s">
        <v>97</v>
      </c>
      <c r="B66" t="s">
        <v>102</v>
      </c>
      <c r="C66" t="str">
        <f t="shared" si="0"/>
        <v>MPOWWPR</v>
      </c>
      <c r="D66" s="21">
        <f>VLOOKUP(C66,'HVDC indicative allocations'!$A$2:$E$200,4,0)*'Indicative covered cost'!$B$1*1000</f>
        <v>0</v>
      </c>
      <c r="E66" s="21">
        <f>VLOOKUP(C66,'HVDC indicative allocations'!$A$2:$E$200,5,0)*'Indicative covered cost'!$B$1*1000</f>
        <v>0</v>
      </c>
      <c r="F66" s="21">
        <f>VLOOKUP(C66,'CNI indicative allocations'!$A$2:$E$200,4,0)*'Indicative covered cost'!$B$2*1000</f>
        <v>0</v>
      </c>
      <c r="G66" s="21">
        <f>VLOOKUP(C66,'CNI indicative allocations'!$A$2:$E$200,5,0)*'Indicative covered cost'!$B$2*1000</f>
        <v>0</v>
      </c>
      <c r="H66" s="21">
        <f>VLOOKUP(C66,'WRK and EDG-KAW allocations'!$C:$E,3,0)*('Indicative covered cost'!$B$3)*1000</f>
        <v>0.16257432000000002</v>
      </c>
      <c r="I66" s="21">
        <f>VLOOKUP(C66,'WRK and EDG-KAW allocations'!$C:$E,2,0)*('Indicative covered cost'!$B$3)*1000</f>
        <v>0</v>
      </c>
      <c r="J66" s="22">
        <f>IFERROR((D66+F66+H66)*10^3/VLOOKUP(C66,'Gross AMD'!$C$3:$D$199,2,0),0)</f>
        <v>1.053674053487914E-2</v>
      </c>
      <c r="K66" s="24">
        <f>IFERROR((D66+F66+H66)*10^5/VLOOKUP(C66,'Intra-regional allocations'!$A$3:$E$200,4,0),0)</f>
        <v>2.8185900165645891E-4</v>
      </c>
      <c r="L66" s="24">
        <f>IFERROR((E66+G66+I66)*10^5/VLOOKUP(C66,'Intra-regional allocations'!$A$3:$E$200,5,0),0)</f>
        <v>0</v>
      </c>
    </row>
    <row r="67" spans="1:12" x14ac:dyDescent="0.45">
      <c r="A67" t="s">
        <v>103</v>
      </c>
      <c r="B67" t="s">
        <v>104</v>
      </c>
      <c r="C67" t="str">
        <f t="shared" si="0"/>
        <v>MRPLARA</v>
      </c>
      <c r="D67" s="21">
        <f>VLOOKUP(C67,'HVDC indicative allocations'!$A$2:$E$200,4,0)*'Indicative covered cost'!$B$1*1000</f>
        <v>0</v>
      </c>
      <c r="E67" s="21">
        <f>VLOOKUP(C67,'HVDC indicative allocations'!$A$2:$E$200,5,0)*'Indicative covered cost'!$B$1*1000</f>
        <v>0</v>
      </c>
      <c r="F67" s="21">
        <f>VLOOKUP(C67,'CNI indicative allocations'!$A$2:$E$200,4,0)*'Indicative covered cost'!$B$2*1000</f>
        <v>0</v>
      </c>
      <c r="G67" s="21">
        <f>VLOOKUP(C67,'CNI indicative allocations'!$A$2:$E$200,5,0)*'Indicative covered cost'!$B$2*1000</f>
        <v>0</v>
      </c>
      <c r="H67" s="21">
        <f>VLOOKUP(C67,'WRK and EDG-KAW allocations'!$C:$E,3,0)*('Indicative covered cost'!$B$3)*1000</f>
        <v>1.5840000000000001E-5</v>
      </c>
      <c r="I67" s="21">
        <f>VLOOKUP(C67,'WRK and EDG-KAW allocations'!$C:$E,2,0)*('Indicative covered cost'!$B$3)*1000</f>
        <v>16.724533439999998</v>
      </c>
      <c r="J67" s="22">
        <f>IFERROR((D67+F67+H67)*10^3/VLOOKUP(C67,'Gross AMD'!$C$3:$D$199,2,0),0)</f>
        <v>0.31679999999999997</v>
      </c>
      <c r="K67" s="24">
        <f>IFERROR((D67+F67+H67)*10^5/VLOOKUP(C67,'Intra-regional allocations'!$A$3:$E$200,4,0),0)</f>
        <v>2.1722435545803621E-4</v>
      </c>
      <c r="L67" s="24">
        <f>IFERROR((E67+G67+I67)*10^5/VLOOKUP(C67,'Intra-regional allocations'!$A$3:$E$200,5,0),0)</f>
        <v>5.0237438127805154E-3</v>
      </c>
    </row>
    <row r="68" spans="1:12" x14ac:dyDescent="0.45">
      <c r="A68" t="s">
        <v>103</v>
      </c>
      <c r="B68" t="s">
        <v>105</v>
      </c>
      <c r="C68" t="str">
        <f t="shared" ref="C68:C131" si="2">A68&amp;B68</f>
        <v>MRPLARI</v>
      </c>
      <c r="D68" s="21">
        <f>VLOOKUP(C68,'HVDC indicative allocations'!$A$2:$E$200,4,0)*'Indicative covered cost'!$B$1*1000</f>
        <v>0</v>
      </c>
      <c r="E68" s="21">
        <f>VLOOKUP(C68,'HVDC indicative allocations'!$A$2:$E$200,5,0)*'Indicative covered cost'!$B$1*1000</f>
        <v>0</v>
      </c>
      <c r="F68" s="21">
        <f>VLOOKUP(C68,'CNI indicative allocations'!$A$2:$E$200,4,0)*'Indicative covered cost'!$B$2*1000</f>
        <v>0</v>
      </c>
      <c r="G68" s="21">
        <f>VLOOKUP(C68,'CNI indicative allocations'!$A$2:$E$200,5,0)*'Indicative covered cost'!$B$2*1000</f>
        <v>0</v>
      </c>
      <c r="H68" s="21">
        <f>VLOOKUP(C68,'WRK and EDG-KAW allocations'!$C:$E,3,0)*('Indicative covered cost'!$B$3)*1000</f>
        <v>3.7686960000000005E-2</v>
      </c>
      <c r="I68" s="21">
        <f>VLOOKUP(C68,'WRK and EDG-KAW allocations'!$C:$E,2,0)*('Indicative covered cost'!$B$3)*1000</f>
        <v>1.4603906399999997</v>
      </c>
      <c r="J68" s="22">
        <f>IFERROR((D68+F68+H68)*10^3/VLOOKUP(C68,'Gross AMD'!$C$3:$D$199,2,0),0)</f>
        <v>0.10487535828579381</v>
      </c>
      <c r="K68" s="24">
        <f>IFERROR((D68+F68+H68)*10^5/VLOOKUP(C68,'Intra-regional allocations'!$A$3:$E$200,4,0),0)</f>
        <v>1.1761062344587915E-2</v>
      </c>
      <c r="L68" s="24">
        <f>IFERROR((E68+G68+I68)*10^5/VLOOKUP(C68,'Intra-regional allocations'!$A$3:$E$200,5,0),0)</f>
        <v>1.6992973223465925E-4</v>
      </c>
    </row>
    <row r="69" spans="1:12" x14ac:dyDescent="0.45">
      <c r="A69" t="s">
        <v>103</v>
      </c>
      <c r="B69" t="s">
        <v>106</v>
      </c>
      <c r="C69" t="str">
        <f t="shared" si="2"/>
        <v>MRPLATI</v>
      </c>
      <c r="D69" s="21">
        <f>VLOOKUP(C69,'HVDC indicative allocations'!$A$2:$E$200,4,0)*'Indicative covered cost'!$B$1*1000</f>
        <v>0</v>
      </c>
      <c r="E69" s="21">
        <f>VLOOKUP(C69,'HVDC indicative allocations'!$A$2:$E$200,5,0)*'Indicative covered cost'!$B$1*1000</f>
        <v>0</v>
      </c>
      <c r="F69" s="21">
        <f>VLOOKUP(C69,'CNI indicative allocations'!$A$2:$E$200,4,0)*'Indicative covered cost'!$B$2*1000</f>
        <v>0</v>
      </c>
      <c r="G69" s="21">
        <f>VLOOKUP(C69,'CNI indicative allocations'!$A$2:$E$200,5,0)*'Indicative covered cost'!$B$2*1000</f>
        <v>0</v>
      </c>
      <c r="H69" s="21">
        <f>VLOOKUP(C69,'WRK and EDG-KAW allocations'!$C:$E,3,0)*('Indicative covered cost'!$B$3)*1000</f>
        <v>1.75476E-2</v>
      </c>
      <c r="I69" s="21">
        <f>VLOOKUP(C69,'WRK and EDG-KAW allocations'!$C:$E,2,0)*('Indicative covered cost'!$B$3)*1000</f>
        <v>13.864587839999999</v>
      </c>
      <c r="J69" s="22">
        <f>IFERROR((D69+F69+H69)*10^3/VLOOKUP(C69,'Gross AMD'!$C$3:$D$199,2,0),0)</f>
        <v>4.3281133997479238E-3</v>
      </c>
      <c r="K69" s="24">
        <f>IFERROR((D69+F69+H69)*10^5/VLOOKUP(C69,'Intra-regional allocations'!$A$3:$E$200,4,0),0)</f>
        <v>7.474188162333458E-3</v>
      </c>
      <c r="L69" s="24">
        <f>IFERROR((E69+G69+I69)*10^5/VLOOKUP(C69,'Intra-regional allocations'!$A$3:$E$200,5,0),0)</f>
        <v>5.0339593586696593E-3</v>
      </c>
    </row>
    <row r="70" spans="1:12" x14ac:dyDescent="0.45">
      <c r="A70" t="s">
        <v>103</v>
      </c>
      <c r="B70" t="s">
        <v>107</v>
      </c>
      <c r="C70" t="str">
        <f t="shared" si="2"/>
        <v>MRPLKPO</v>
      </c>
      <c r="D70" s="21">
        <f>VLOOKUP(C70,'HVDC indicative allocations'!$A$2:$E$200,4,0)*'Indicative covered cost'!$B$1*1000</f>
        <v>0</v>
      </c>
      <c r="E70" s="21">
        <f>VLOOKUP(C70,'HVDC indicative allocations'!$A$2:$E$200,5,0)*'Indicative covered cost'!$B$1*1000</f>
        <v>0</v>
      </c>
      <c r="F70" s="21">
        <f>VLOOKUP(C70,'CNI indicative allocations'!$A$2:$E$200,4,0)*'Indicative covered cost'!$B$2*1000</f>
        <v>0</v>
      </c>
      <c r="G70" s="21">
        <f>VLOOKUP(C70,'CNI indicative allocations'!$A$2:$E$200,5,0)*'Indicative covered cost'!$B$2*1000</f>
        <v>0</v>
      </c>
      <c r="H70" s="21">
        <f>VLOOKUP(C70,'WRK and EDG-KAW allocations'!$C:$E,3,0)*('Indicative covered cost'!$B$3)*1000</f>
        <v>0</v>
      </c>
      <c r="I70" s="21">
        <f>VLOOKUP(C70,'WRK and EDG-KAW allocations'!$C:$E,2,0)*('Indicative covered cost'!$B$3)*1000</f>
        <v>4.9775999999999996E-3</v>
      </c>
      <c r="J70" s="22">
        <f>IFERROR((D70+F70+H70)*10^3/VLOOKUP(C70,'Gross AMD'!$C$3:$D$199,2,0),0)</f>
        <v>0</v>
      </c>
      <c r="K70" s="24">
        <f>IFERROR((D70+F70+H70)*10^5/VLOOKUP(C70,'Intra-regional allocations'!$A$3:$E$200,4,0),0)</f>
        <v>0</v>
      </c>
      <c r="L70" s="24">
        <f>IFERROR((E70+G70+I70)*10^5/VLOOKUP(C70,'Intra-regional allocations'!$A$3:$E$200,5,0),0)</f>
        <v>1.0165845973934583E-6</v>
      </c>
    </row>
    <row r="71" spans="1:12" x14ac:dyDescent="0.45">
      <c r="A71" t="s">
        <v>103</v>
      </c>
      <c r="B71" t="s">
        <v>108</v>
      </c>
      <c r="C71" t="str">
        <f t="shared" si="2"/>
        <v>MRPLMTI</v>
      </c>
      <c r="D71" s="21">
        <f>VLOOKUP(C71,'HVDC indicative allocations'!$A$2:$E$200,4,0)*'Indicative covered cost'!$B$1*1000</f>
        <v>0</v>
      </c>
      <c r="E71" s="21">
        <f>VLOOKUP(C71,'HVDC indicative allocations'!$A$2:$E$200,5,0)*'Indicative covered cost'!$B$1*1000</f>
        <v>0</v>
      </c>
      <c r="F71" s="21">
        <f>VLOOKUP(C71,'CNI indicative allocations'!$A$2:$E$200,4,0)*'Indicative covered cost'!$B$2*1000</f>
        <v>0</v>
      </c>
      <c r="G71" s="21">
        <f>VLOOKUP(C71,'CNI indicative allocations'!$A$2:$E$200,5,0)*'Indicative covered cost'!$B$2*1000</f>
        <v>0</v>
      </c>
      <c r="H71" s="21">
        <f>VLOOKUP(C71,'WRK and EDG-KAW allocations'!$C:$E,3,0)*('Indicative covered cost'!$B$3)*1000</f>
        <v>1.6505039999999999E-2</v>
      </c>
      <c r="I71" s="21">
        <f>VLOOKUP(C71,'WRK and EDG-KAW allocations'!$C:$E,2,0)*('Indicative covered cost'!$B$3)*1000</f>
        <v>43.231140959999998</v>
      </c>
      <c r="J71" s="22">
        <f>IFERROR((D71+F71+H71)*10^3/VLOOKUP(C71,'Gross AMD'!$C$3:$D$199,2,0),0)</f>
        <v>0.24042301529497445</v>
      </c>
      <c r="K71" s="24">
        <f>IFERROR((D71+F71+H71)*10^5/VLOOKUP(C71,'Intra-regional allocations'!$A$3:$E$200,4,0),0)</f>
        <v>6.3951210439849972E-3</v>
      </c>
      <c r="L71" s="24">
        <f>IFERROR((E71+G71+I71)*10^5/VLOOKUP(C71,'Intra-regional allocations'!$A$3:$E$200,5,0),0)</f>
        <v>5.0016109621423164E-3</v>
      </c>
    </row>
    <row r="72" spans="1:12" x14ac:dyDescent="0.45">
      <c r="A72" t="s">
        <v>109</v>
      </c>
      <c r="B72" t="s">
        <v>110</v>
      </c>
      <c r="C72" t="str">
        <f t="shared" si="2"/>
        <v>NTRGNAP</v>
      </c>
      <c r="D72" s="21">
        <f>VLOOKUP(C72,'HVDC indicative allocations'!$A$2:$E$200,4,0)*'Indicative covered cost'!$B$1*1000</f>
        <v>0</v>
      </c>
      <c r="E72" s="21">
        <f>VLOOKUP(C72,'HVDC indicative allocations'!$A$2:$E$200,5,0)*'Indicative covered cost'!$B$1*1000</f>
        <v>0</v>
      </c>
      <c r="F72" s="21">
        <f>VLOOKUP(C72,'CNI indicative allocations'!$A$2:$E$200,4,0)*'Indicative covered cost'!$B$2*1000</f>
        <v>0</v>
      </c>
      <c r="G72" s="21">
        <f>VLOOKUP(C72,'CNI indicative allocations'!$A$2:$E$200,5,0)*'Indicative covered cost'!$B$2*1000</f>
        <v>0</v>
      </c>
      <c r="H72" s="21">
        <f>VLOOKUP(C72,'WRK and EDG-KAW allocations'!$C:$E,3,0)*('Indicative covered cost'!$B$3)*1000</f>
        <v>4.9248E-4</v>
      </c>
      <c r="I72" s="21">
        <f>VLOOKUP(C72,'WRK and EDG-KAW allocations'!$C:$E,2,0)*('Indicative covered cost'!$B$3)*1000</f>
        <v>34.385834399999993</v>
      </c>
      <c r="J72" s="22">
        <f>IFERROR((D72+F72+H72)*10^3/VLOOKUP(C72,'Gross AMD'!$C$3:$D$199,2,0),0)</f>
        <v>3.1488491048593353E-4</v>
      </c>
      <c r="K72" s="24">
        <f>IFERROR((D72+F72+H72)*10^5/VLOOKUP(C72,'Intra-regional allocations'!$A$3:$E$200,4,0),0)</f>
        <v>9.1481220046810575E-3</v>
      </c>
      <c r="L72" s="24">
        <f>IFERROR((E72+G72+I72)*10^5/VLOOKUP(C72,'Intra-regional allocations'!$A$3:$E$200,5,0),0)</f>
        <v>4.7441482961288499E-3</v>
      </c>
    </row>
    <row r="73" spans="1:12" x14ac:dyDescent="0.45">
      <c r="A73" t="s">
        <v>103</v>
      </c>
      <c r="B73" t="s">
        <v>111</v>
      </c>
      <c r="C73" t="str">
        <f t="shared" si="2"/>
        <v>MRPLOHK</v>
      </c>
      <c r="D73" s="21">
        <f>VLOOKUP(C73,'HVDC indicative allocations'!$A$2:$E$200,4,0)*'Indicative covered cost'!$B$1*1000</f>
        <v>0</v>
      </c>
      <c r="E73" s="21">
        <f>VLOOKUP(C73,'HVDC indicative allocations'!$A$2:$E$200,5,0)*'Indicative covered cost'!$B$1*1000</f>
        <v>0</v>
      </c>
      <c r="F73" s="21">
        <f>VLOOKUP(C73,'CNI indicative allocations'!$A$2:$E$200,4,0)*'Indicative covered cost'!$B$2*1000</f>
        <v>0</v>
      </c>
      <c r="G73" s="21">
        <f>VLOOKUP(C73,'CNI indicative allocations'!$A$2:$E$200,5,0)*'Indicative covered cost'!$B$2*1000</f>
        <v>0</v>
      </c>
      <c r="H73" s="21">
        <f>VLOOKUP(C73,'WRK and EDG-KAW allocations'!$C:$E,3,0)*('Indicative covered cost'!$B$3)*1000</f>
        <v>1.9365359999999998E-2</v>
      </c>
      <c r="I73" s="21">
        <f>VLOOKUP(C73,'WRK and EDG-KAW allocations'!$C:$E,2,0)*('Indicative covered cost'!$B$3)*1000</f>
        <v>20.180504159999998</v>
      </c>
      <c r="J73" s="22">
        <f>IFERROR((D73+F73+H73)*10^3/VLOOKUP(C73,'Gross AMD'!$C$3:$D$199,2,0),0)</f>
        <v>0.18715917657291967</v>
      </c>
      <c r="K73" s="24">
        <f>IFERROR((D73+F73+H73)*10^5/VLOOKUP(C73,'Intra-regional allocations'!$A$3:$E$200,4,0),0)</f>
        <v>7.1497939834300646E-3</v>
      </c>
      <c r="L73" s="24">
        <f>IFERROR((E73+G73+I73)*10^5/VLOOKUP(C73,'Intra-regional allocations'!$A$3:$E$200,5,0),0)</f>
        <v>5.0200472543899671E-3</v>
      </c>
    </row>
    <row r="74" spans="1:12" x14ac:dyDescent="0.45">
      <c r="A74" t="s">
        <v>112</v>
      </c>
      <c r="B74" t="s">
        <v>113</v>
      </c>
      <c r="C74" t="str">
        <f t="shared" si="2"/>
        <v>SCGLSWN</v>
      </c>
      <c r="D74" s="21">
        <f>VLOOKUP(C74,'HVDC indicative allocations'!$A$2:$E$200,4,0)*'Indicative covered cost'!$B$1*1000</f>
        <v>0.7504594035687201</v>
      </c>
      <c r="E74" s="21">
        <f>VLOOKUP(C74,'HVDC indicative allocations'!$A$2:$E$200,5,0)*'Indicative covered cost'!$B$1*1000</f>
        <v>0</v>
      </c>
      <c r="F74" s="21">
        <f>VLOOKUP(C74,'CNI indicative allocations'!$A$2:$E$200,4,0)*'Indicative covered cost'!$B$2*1000</f>
        <v>1.8286812194937327</v>
      </c>
      <c r="G74" s="21">
        <f>VLOOKUP(C74,'CNI indicative allocations'!$A$2:$E$200,5,0)*'Indicative covered cost'!$B$2*1000</f>
        <v>0</v>
      </c>
      <c r="H74" s="21">
        <f>VLOOKUP(C74,'WRK and EDG-KAW allocations'!$C:$E,3,0)*('Indicative covered cost'!$B$3)*1000</f>
        <v>0.13575864000000001</v>
      </c>
      <c r="I74" s="21">
        <f>VLOOKUP(C74,'WRK and EDG-KAW allocations'!$C:$E,2,0)*('Indicative covered cost'!$B$3)*1000</f>
        <v>0</v>
      </c>
      <c r="J74" s="22">
        <f>IFERROR((D74+F74+H74)*10^3/VLOOKUP(C74,'Gross AMD'!$C$3:$D$199,2,0),0)</f>
        <v>2.3125206670037928</v>
      </c>
      <c r="K74" s="24">
        <f>IFERROR((D74+F74+H74)*10^5/VLOOKUP(C74,'Intra-regional allocations'!$A$3:$E$200,4,0),0)</f>
        <v>0.12686684660133085</v>
      </c>
      <c r="L74" s="24">
        <f>IFERROR((E74+G74+I74)*10^5/VLOOKUP(C74,'Intra-regional allocations'!$A$3:$E$200,5,0),0)</f>
        <v>0</v>
      </c>
    </row>
    <row r="75" spans="1:12" x14ac:dyDescent="0.45">
      <c r="A75" t="s">
        <v>103</v>
      </c>
      <c r="B75" t="s">
        <v>114</v>
      </c>
      <c r="C75" t="str">
        <f t="shared" si="2"/>
        <v>MRPLWKM</v>
      </c>
      <c r="D75" s="21">
        <f>VLOOKUP(C75,'HVDC indicative allocations'!$A$2:$E$200,4,0)*'Indicative covered cost'!$B$1*1000</f>
        <v>0</v>
      </c>
      <c r="E75" s="21">
        <f>VLOOKUP(C75,'HVDC indicative allocations'!$A$2:$E$200,5,0)*'Indicative covered cost'!$B$1*1000</f>
        <v>0</v>
      </c>
      <c r="F75" s="21">
        <f>VLOOKUP(C75,'CNI indicative allocations'!$A$2:$E$200,4,0)*'Indicative covered cost'!$B$2*1000</f>
        <v>0</v>
      </c>
      <c r="G75" s="21">
        <f>VLOOKUP(C75,'CNI indicative allocations'!$A$2:$E$200,5,0)*'Indicative covered cost'!$B$2*1000</f>
        <v>0</v>
      </c>
      <c r="H75" s="21">
        <f>VLOOKUP(C75,'WRK and EDG-KAW allocations'!$C:$E,3,0)*('Indicative covered cost'!$B$3)*1000</f>
        <v>0</v>
      </c>
      <c r="I75" s="21">
        <f>VLOOKUP(C75,'WRK and EDG-KAW allocations'!$C:$E,2,0)*('Indicative covered cost'!$B$3)*1000</f>
        <v>24.464996159999998</v>
      </c>
      <c r="J75" s="22">
        <f>IFERROR((D75+F75+H75)*10^3/VLOOKUP(C75,'Gross AMD'!$C$3:$D$199,2,0),0)</f>
        <v>0</v>
      </c>
      <c r="K75" s="24">
        <f>IFERROR((D75+F75+H75)*10^5/VLOOKUP(C75,'Intra-regional allocations'!$A$3:$E$200,4,0),0)</f>
        <v>0</v>
      </c>
      <c r="L75" s="24">
        <f>IFERROR((E75+G75+I75)*10^5/VLOOKUP(C75,'Intra-regional allocations'!$A$3:$E$200,5,0),0)</f>
        <v>4.904377230234072E-3</v>
      </c>
    </row>
    <row r="76" spans="1:12" x14ac:dyDescent="0.45">
      <c r="A76" t="s">
        <v>103</v>
      </c>
      <c r="B76" t="s">
        <v>115</v>
      </c>
      <c r="C76" t="str">
        <f t="shared" si="2"/>
        <v>MRPLWPA</v>
      </c>
      <c r="D76" s="21">
        <f>VLOOKUP(C76,'HVDC indicative allocations'!$A$2:$E$200,4,0)*'Indicative covered cost'!$B$1*1000</f>
        <v>0</v>
      </c>
      <c r="E76" s="21">
        <f>VLOOKUP(C76,'HVDC indicative allocations'!$A$2:$E$200,5,0)*'Indicative covered cost'!$B$1*1000</f>
        <v>0</v>
      </c>
      <c r="F76" s="21">
        <f>VLOOKUP(C76,'CNI indicative allocations'!$A$2:$E$200,4,0)*'Indicative covered cost'!$B$2*1000</f>
        <v>0</v>
      </c>
      <c r="G76" s="21">
        <f>VLOOKUP(C76,'CNI indicative allocations'!$A$2:$E$200,5,0)*'Indicative covered cost'!$B$2*1000</f>
        <v>0</v>
      </c>
      <c r="H76" s="21">
        <f>VLOOKUP(C76,'WRK and EDG-KAW allocations'!$C:$E,3,0)*('Indicative covered cost'!$B$3)*1000</f>
        <v>3.7447199999999996E-3</v>
      </c>
      <c r="I76" s="21">
        <f>VLOOKUP(C76,'WRK and EDG-KAW allocations'!$C:$E,2,0)*('Indicative covered cost'!$B$3)*1000</f>
        <v>11.46194712</v>
      </c>
      <c r="J76" s="22">
        <f>IFERROR((D76+F76+H76)*10^3/VLOOKUP(C76,'Gross AMD'!$C$3:$D$199,2,0),0)</f>
        <v>0.22709035779260156</v>
      </c>
      <c r="K76" s="24">
        <f>IFERROR((D76+F76+H76)*10^5/VLOOKUP(C76,'Intra-regional allocations'!$A$3:$E$200,4,0),0)</f>
        <v>6.9721094768199583E-3</v>
      </c>
      <c r="L76" s="24">
        <f>IFERROR((E76+G76+I76)*10^5/VLOOKUP(C76,'Intra-regional allocations'!$A$3:$E$200,5,0),0)</f>
        <v>4.9917153865620175E-3</v>
      </c>
    </row>
    <row r="77" spans="1:12" x14ac:dyDescent="0.45">
      <c r="A77" t="s">
        <v>116</v>
      </c>
      <c r="B77" t="s">
        <v>110</v>
      </c>
      <c r="C77" t="str">
        <f t="shared" si="2"/>
        <v>NAPANAP</v>
      </c>
      <c r="D77" s="21">
        <f>VLOOKUP(C77,'HVDC indicative allocations'!$A$2:$E$200,4,0)*'Indicative covered cost'!$B$1*1000</f>
        <v>0</v>
      </c>
      <c r="E77" s="21">
        <f>VLOOKUP(C77,'HVDC indicative allocations'!$A$2:$E$200,5,0)*'Indicative covered cost'!$B$1*1000</f>
        <v>0</v>
      </c>
      <c r="F77" s="21">
        <f>VLOOKUP(C77,'CNI indicative allocations'!$A$2:$E$200,4,0)*'Indicative covered cost'!$B$2*1000</f>
        <v>0</v>
      </c>
      <c r="G77" s="21">
        <f>VLOOKUP(C77,'CNI indicative allocations'!$A$2:$E$200,5,0)*'Indicative covered cost'!$B$2*1000</f>
        <v>0</v>
      </c>
      <c r="H77" s="21">
        <f>VLOOKUP(C77,'WRK and EDG-KAW allocations'!$C:$E,3,0)*('Indicative covered cost'!$B$3)*1000</f>
        <v>6.5980800000000001E-3</v>
      </c>
      <c r="I77" s="21">
        <f>VLOOKUP(C77,'WRK and EDG-KAW allocations'!$C:$E,2,0)*('Indicative covered cost'!$B$3)*1000</f>
        <v>55.712936399999997</v>
      </c>
      <c r="J77" s="22">
        <f>IFERROR((D77+F77+H77)*10^3/VLOOKUP(C77,'Gross AMD'!$C$3:$D$199,2,0),0)</f>
        <v>1.3763204005006258E-3</v>
      </c>
      <c r="K77" s="24">
        <f>IFERROR((D77+F77+H77)*10^5/VLOOKUP(C77,'Intra-regional allocations'!$A$3:$E$200,4,0),0)</f>
        <v>6.0152174586880457E-3</v>
      </c>
      <c r="L77" s="24">
        <f>IFERROR((E77+G77+I77)*10^5/VLOOKUP(C77,'Intra-regional allocations'!$A$3:$E$200,5,0),0)</f>
        <v>4.7602065907172324E-3</v>
      </c>
    </row>
    <row r="78" spans="1:12" x14ac:dyDescent="0.45">
      <c r="A78" t="s">
        <v>117</v>
      </c>
      <c r="B78" t="s">
        <v>118</v>
      </c>
      <c r="C78" t="str">
        <f t="shared" si="2"/>
        <v>NELSSTK</v>
      </c>
      <c r="D78" s="21">
        <f>VLOOKUP(C78,'HVDC indicative allocations'!$A$2:$E$200,4,0)*'Indicative covered cost'!$B$1*1000</f>
        <v>0</v>
      </c>
      <c r="E78" s="21">
        <f>VLOOKUP(C78,'HVDC indicative allocations'!$A$2:$E$200,5,0)*'Indicative covered cost'!$B$1*1000</f>
        <v>0</v>
      </c>
      <c r="F78" s="21">
        <f>VLOOKUP(C78,'CNI indicative allocations'!$A$2:$E$200,4,0)*'Indicative covered cost'!$B$2*1000</f>
        <v>0</v>
      </c>
      <c r="G78" s="21">
        <f>VLOOKUP(C78,'CNI indicative allocations'!$A$2:$E$200,5,0)*'Indicative covered cost'!$B$2*1000</f>
        <v>0</v>
      </c>
      <c r="H78" s="21">
        <f>VLOOKUP(C78,'WRK and EDG-KAW allocations'!$C:$E,3,0)*('Indicative covered cost'!$B$3)*1000</f>
        <v>0.1447572</v>
      </c>
      <c r="I78" s="21">
        <f>VLOOKUP(C78,'WRK and EDG-KAW allocations'!$C:$E,2,0)*('Indicative covered cost'!$B$3)*1000</f>
        <v>0</v>
      </c>
      <c r="J78" s="22">
        <f>IFERROR((D78+F78+H78)*10^3/VLOOKUP(C78,'Gross AMD'!$C$3:$D$199,2,0),0)</f>
        <v>1.0353111142898013E-2</v>
      </c>
      <c r="K78" s="24">
        <f>IFERROR((D78+F78+H78)*10^5/VLOOKUP(C78,'Intra-regional allocations'!$A$3:$E$200,4,0),0)</f>
        <v>2.8660939935371932E-4</v>
      </c>
      <c r="L78" s="24">
        <f>IFERROR((E78+G78+I78)*10^5/VLOOKUP(C78,'Intra-regional allocations'!$A$3:$E$200,5,0),0)</f>
        <v>0</v>
      </c>
    </row>
    <row r="79" spans="1:12" x14ac:dyDescent="0.45">
      <c r="A79" t="s">
        <v>119</v>
      </c>
      <c r="B79" t="s">
        <v>120</v>
      </c>
      <c r="C79" t="str">
        <f t="shared" si="2"/>
        <v>NPOWBRB</v>
      </c>
      <c r="D79" s="21">
        <f>VLOOKUP(C79,'HVDC indicative allocations'!$A$2:$E$200,4,0)*'Indicative covered cost'!$B$1*1000</f>
        <v>27.918950033340476</v>
      </c>
      <c r="E79" s="21">
        <f>VLOOKUP(C79,'HVDC indicative allocations'!$A$2:$E$200,5,0)*'Indicative covered cost'!$B$1*1000</f>
        <v>0</v>
      </c>
      <c r="F79" s="21">
        <f>VLOOKUP(C79,'CNI indicative allocations'!$A$2:$E$200,4,0)*'Indicative covered cost'!$B$2*1000</f>
        <v>68.031474255860289</v>
      </c>
      <c r="G79" s="21">
        <f>VLOOKUP(C79,'CNI indicative allocations'!$A$2:$E$200,5,0)*'Indicative covered cost'!$B$2*1000</f>
        <v>0</v>
      </c>
      <c r="H79" s="21">
        <f>VLOOKUP(C79,'WRK and EDG-KAW allocations'!$C:$E,3,0)*('Indicative covered cost'!$B$3)*1000</f>
        <v>32.412118800000002</v>
      </c>
      <c r="I79" s="21">
        <f>VLOOKUP(C79,'WRK and EDG-KAW allocations'!$C:$E,2,0)*('Indicative covered cost'!$B$3)*1000</f>
        <v>0</v>
      </c>
      <c r="J79" s="22">
        <f>IFERROR((D79+F79+H79)*10^3/VLOOKUP(C79,'Gross AMD'!$C$3:$D$199,2,0),0)</f>
        <v>7.7546392248656293</v>
      </c>
      <c r="K79" s="24">
        <f>IFERROR((D79+F79+H79)*10^5/VLOOKUP(C79,'Intra-regional allocations'!$A$3:$E$200,4,0),0)</f>
        <v>0.16123557124626203</v>
      </c>
      <c r="L79" s="24">
        <f>IFERROR((E79+G79+I79)*10^5/VLOOKUP(C79,'Intra-regional allocations'!$A$3:$E$200,5,0),0)</f>
        <v>0</v>
      </c>
    </row>
    <row r="80" spans="1:12" x14ac:dyDescent="0.45">
      <c r="A80" t="s">
        <v>119</v>
      </c>
      <c r="B80" t="s">
        <v>121</v>
      </c>
      <c r="C80" t="str">
        <f t="shared" si="2"/>
        <v>NPOWMPE</v>
      </c>
      <c r="D80" s="21">
        <f>VLOOKUP(C80,'HVDC indicative allocations'!$A$2:$E$200,4,0)*'Indicative covered cost'!$B$1*1000</f>
        <v>206.11383526546038</v>
      </c>
      <c r="E80" s="21">
        <f>VLOOKUP(C80,'HVDC indicative allocations'!$A$2:$E$200,5,0)*'Indicative covered cost'!$B$1*1000</f>
        <v>0</v>
      </c>
      <c r="F80" s="21">
        <f>VLOOKUP(C80,'CNI indicative allocations'!$A$2:$E$200,4,0)*'Indicative covered cost'!$B$2*1000</f>
        <v>502.2476869973126</v>
      </c>
      <c r="G80" s="21">
        <f>VLOOKUP(C80,'CNI indicative allocations'!$A$2:$E$200,5,0)*'Indicative covered cost'!$B$2*1000</f>
        <v>0</v>
      </c>
      <c r="H80" s="21">
        <f>VLOOKUP(C80,'WRK and EDG-KAW allocations'!$C:$E,3,0)*('Indicative covered cost'!$B$3)*1000</f>
        <v>46.804091999999997</v>
      </c>
      <c r="I80" s="21">
        <f>VLOOKUP(C80,'WRK and EDG-KAW allocations'!$C:$E,2,0)*('Indicative covered cost'!$B$3)*1000</f>
        <v>0</v>
      </c>
      <c r="J80" s="22">
        <f>IFERROR((D80+F80+H80)*10^3/VLOOKUP(C80,'Gross AMD'!$C$3:$D$199,2,0),0)</f>
        <v>6.9508394796828989</v>
      </c>
      <c r="K80" s="24">
        <f>IFERROR((D80+F80+H80)*10^5/VLOOKUP(C80,'Intra-regional allocations'!$A$3:$E$200,4,0),0)</f>
        <v>0.12848626109186298</v>
      </c>
      <c r="L80" s="24">
        <f>IFERROR((E80+G80+I80)*10^5/VLOOKUP(C80,'Intra-regional allocations'!$A$3:$E$200,5,0),0)</f>
        <v>0</v>
      </c>
    </row>
    <row r="81" spans="1:12" x14ac:dyDescent="0.45">
      <c r="A81" t="s">
        <v>119</v>
      </c>
      <c r="B81" t="s">
        <v>122</v>
      </c>
      <c r="C81" t="str">
        <f t="shared" si="2"/>
        <v>NPOWMTO</v>
      </c>
      <c r="D81" s="21">
        <f>VLOOKUP(C81,'HVDC indicative allocations'!$A$2:$E$200,4,0)*'Indicative covered cost'!$B$1*1000</f>
        <v>36.794912621386352</v>
      </c>
      <c r="E81" s="21">
        <f>VLOOKUP(C81,'HVDC indicative allocations'!$A$2:$E$200,5,0)*'Indicative covered cost'!$B$1*1000</f>
        <v>0</v>
      </c>
      <c r="F81" s="21">
        <f>VLOOKUP(C81,'CNI indicative allocations'!$A$2:$E$200,4,0)*'Indicative covered cost'!$B$2*1000</f>
        <v>89.659967432842862</v>
      </c>
      <c r="G81" s="21">
        <f>VLOOKUP(C81,'CNI indicative allocations'!$A$2:$E$200,5,0)*'Indicative covered cost'!$B$2*1000</f>
        <v>0</v>
      </c>
      <c r="H81" s="21">
        <f>VLOOKUP(C81,'WRK and EDG-KAW allocations'!$C:$E,3,0)*('Indicative covered cost'!$B$3)*1000</f>
        <v>10.201906079999999</v>
      </c>
      <c r="I81" s="21">
        <f>VLOOKUP(C81,'WRK and EDG-KAW allocations'!$C:$E,2,0)*('Indicative covered cost'!$B$3)*1000</f>
        <v>0</v>
      </c>
      <c r="J81" s="22">
        <f>IFERROR((D81+F81+H81)*10^3/VLOOKUP(C81,'Gross AMD'!$C$3:$D$199,2,0),0)</f>
        <v>7.2067963667857926</v>
      </c>
      <c r="K81" s="24">
        <f>IFERROR((D81+F81+H81)*10^5/VLOOKUP(C81,'Intra-regional allocations'!$A$3:$E$200,4,0),0)</f>
        <v>0.13024619849071473</v>
      </c>
      <c r="L81" s="24">
        <f>IFERROR((E81+G81+I81)*10^5/VLOOKUP(C81,'Intra-regional allocations'!$A$3:$E$200,5,0),0)</f>
        <v>0</v>
      </c>
    </row>
    <row r="82" spans="1:12" x14ac:dyDescent="0.45">
      <c r="A82" t="s">
        <v>123</v>
      </c>
      <c r="B82" t="s">
        <v>124</v>
      </c>
      <c r="C82" t="str">
        <f t="shared" si="2"/>
        <v>NZASTWI</v>
      </c>
      <c r="D82" s="21">
        <f>VLOOKUP(C82,'HVDC indicative allocations'!$A$2:$E$200,4,0)*'Indicative covered cost'!$B$1*1000</f>
        <v>0</v>
      </c>
      <c r="E82" s="21">
        <f>VLOOKUP(C82,'HVDC indicative allocations'!$A$2:$E$200,5,0)*'Indicative covered cost'!$B$1*1000</f>
        <v>0</v>
      </c>
      <c r="F82" s="21">
        <f>VLOOKUP(C82,'CNI indicative allocations'!$A$2:$E$200,4,0)*'Indicative covered cost'!$B$2*1000</f>
        <v>0</v>
      </c>
      <c r="G82" s="21">
        <f>VLOOKUP(C82,'CNI indicative allocations'!$A$2:$E$200,5,0)*'Indicative covered cost'!$B$2*1000</f>
        <v>0</v>
      </c>
      <c r="H82" s="21">
        <f>VLOOKUP(C82,'WRK and EDG-KAW allocations'!$C:$E,3,0)*('Indicative covered cost'!$B$3)*1000</f>
        <v>4.0233122399999992</v>
      </c>
      <c r="I82" s="21">
        <f>VLOOKUP(C82,'WRK and EDG-KAW allocations'!$C:$E,2,0)*('Indicative covered cost'!$B$3)*1000</f>
        <v>0</v>
      </c>
      <c r="J82" s="22">
        <f>IFERROR((D82+F82+H82)*10^3/VLOOKUP(C82,'Gross AMD'!$C$3:$D$199,2,0),0)</f>
        <v>6.7886244779846614E-3</v>
      </c>
      <c r="K82" s="24">
        <f>IFERROR((D82+F82+H82)*10^5/VLOOKUP(C82,'Intra-regional allocations'!$A$3:$E$200,4,0),0)</f>
        <v>7.9627050694363151E-5</v>
      </c>
      <c r="L82" s="24">
        <f>IFERROR((E82+G82+I82)*10^5/VLOOKUP(C82,'Intra-regional allocations'!$A$3:$E$200,5,0),0)</f>
        <v>0</v>
      </c>
    </row>
    <row r="83" spans="1:12" x14ac:dyDescent="0.45">
      <c r="A83" t="s">
        <v>125</v>
      </c>
      <c r="B83" t="s">
        <v>47</v>
      </c>
      <c r="C83" t="str">
        <f t="shared" si="2"/>
        <v>NZSTGLN</v>
      </c>
      <c r="D83" s="21">
        <f>VLOOKUP(C83,'HVDC indicative allocations'!$A$2:$E$200,4,0)*'Indicative covered cost'!$B$1*1000</f>
        <v>161.73031393372258</v>
      </c>
      <c r="E83" s="21">
        <f>VLOOKUP(C83,'HVDC indicative allocations'!$A$2:$E$200,5,0)*'Indicative covered cost'!$B$1*1000</f>
        <v>0</v>
      </c>
      <c r="F83" s="21">
        <f>VLOOKUP(C83,'CNI indicative allocations'!$A$2:$E$200,4,0)*'Indicative covered cost'!$B$2*1000</f>
        <v>394.09618469300938</v>
      </c>
      <c r="G83" s="21">
        <f>VLOOKUP(C83,'CNI indicative allocations'!$A$2:$E$200,5,0)*'Indicative covered cost'!$B$2*1000</f>
        <v>0</v>
      </c>
      <c r="H83" s="21">
        <f>VLOOKUP(C83,'WRK and EDG-KAW allocations'!$C:$E,3,0)*('Indicative covered cost'!$B$3)*1000</f>
        <v>33.826320000000003</v>
      </c>
      <c r="I83" s="21">
        <f>VLOOKUP(C83,'WRK and EDG-KAW allocations'!$C:$E,2,0)*('Indicative covered cost'!$B$3)*1000</f>
        <v>0</v>
      </c>
      <c r="J83" s="22">
        <f>IFERROR((D83+F83+H83)*10^3/VLOOKUP(C83,'Gross AMD'!$C$3:$D$199,2,0),0)</f>
        <v>3.7661854094256824</v>
      </c>
      <c r="K83" s="24">
        <f>IFERROR((D83+F83+H83)*10^5/VLOOKUP(C83,'Intra-regional allocations'!$A$3:$E$200,4,0),0)</f>
        <v>0.1278576090249906</v>
      </c>
      <c r="L83" s="24">
        <f>IFERROR((E83+G83+I83)*10^5/VLOOKUP(C83,'Intra-regional allocations'!$A$3:$E$200,5,0),0)</f>
        <v>0</v>
      </c>
    </row>
    <row r="84" spans="1:12" x14ac:dyDescent="0.45">
      <c r="A84" t="s">
        <v>126</v>
      </c>
      <c r="B84" t="s">
        <v>127</v>
      </c>
      <c r="C84" t="str">
        <f t="shared" si="2"/>
        <v>ORONAPS</v>
      </c>
      <c r="D84" s="21">
        <f>VLOOKUP(C84,'HVDC indicative allocations'!$A$2:$E$200,4,0)*'Indicative covered cost'!$B$1*1000</f>
        <v>0</v>
      </c>
      <c r="E84" s="21">
        <f>VLOOKUP(C84,'HVDC indicative allocations'!$A$2:$E$200,5,0)*'Indicative covered cost'!$B$1*1000</f>
        <v>0</v>
      </c>
      <c r="F84" s="21">
        <f>VLOOKUP(C84,'CNI indicative allocations'!$A$2:$E$200,4,0)*'Indicative covered cost'!$B$2*1000</f>
        <v>0</v>
      </c>
      <c r="G84" s="21">
        <f>VLOOKUP(C84,'CNI indicative allocations'!$A$2:$E$200,5,0)*'Indicative covered cost'!$B$2*1000</f>
        <v>0</v>
      </c>
      <c r="H84" s="21">
        <f>VLOOKUP(C84,'WRK and EDG-KAW allocations'!$C:$E,3,0)*('Indicative covered cost'!$B$3)*1000</f>
        <v>3.0144E-3</v>
      </c>
      <c r="I84" s="21">
        <f>VLOOKUP(C84,'WRK and EDG-KAW allocations'!$C:$E,2,0)*('Indicative covered cost'!$B$3)*1000</f>
        <v>0</v>
      </c>
      <c r="J84" s="22">
        <f>IFERROR((D84+F84+H84)*10^3/VLOOKUP(C84,'Gross AMD'!$C$3:$D$199,2,0),0)</f>
        <v>1.189206249013729E-2</v>
      </c>
      <c r="K84" s="24">
        <f>IFERROR((D84+F84+H84)*10^5/VLOOKUP(C84,'Intra-regional allocations'!$A$3:$E$200,4,0),0)</f>
        <v>2.8481204615875061E-4</v>
      </c>
      <c r="L84" s="24">
        <f>IFERROR((E84+G84+I84)*10^5/VLOOKUP(C84,'Intra-regional allocations'!$A$3:$E$200,5,0),0)</f>
        <v>0</v>
      </c>
    </row>
    <row r="85" spans="1:12" x14ac:dyDescent="0.45">
      <c r="A85" t="s">
        <v>126</v>
      </c>
      <c r="B85" t="s">
        <v>128</v>
      </c>
      <c r="C85" t="str">
        <f t="shared" si="2"/>
        <v>ORONBRY</v>
      </c>
      <c r="D85" s="21">
        <f>VLOOKUP(C85,'HVDC indicative allocations'!$A$2:$E$200,4,0)*'Indicative covered cost'!$B$1*1000</f>
        <v>0</v>
      </c>
      <c r="E85" s="21">
        <f>VLOOKUP(C85,'HVDC indicative allocations'!$A$2:$E$200,5,0)*'Indicative covered cost'!$B$1*1000</f>
        <v>0</v>
      </c>
      <c r="F85" s="21">
        <f>VLOOKUP(C85,'CNI indicative allocations'!$A$2:$E$200,4,0)*'Indicative covered cost'!$B$2*1000</f>
        <v>0</v>
      </c>
      <c r="G85" s="21">
        <f>VLOOKUP(C85,'CNI indicative allocations'!$A$2:$E$200,5,0)*'Indicative covered cost'!$B$2*1000</f>
        <v>0</v>
      </c>
      <c r="H85" s="21">
        <f>VLOOKUP(C85,'WRK and EDG-KAW allocations'!$C:$E,3,0)*('Indicative covered cost'!$B$3)*1000</f>
        <v>1.8681232799999998</v>
      </c>
      <c r="I85" s="21">
        <f>VLOOKUP(C85,'WRK and EDG-KAW allocations'!$C:$E,2,0)*('Indicative covered cost'!$B$3)*1000</f>
        <v>0</v>
      </c>
      <c r="J85" s="22">
        <f>IFERROR((D85+F85+H85)*10^3/VLOOKUP(C85,'Gross AMD'!$C$3:$D$199,2,0),0)</f>
        <v>1.2355490022575058E-2</v>
      </c>
      <c r="K85" s="24">
        <f>IFERROR((D85+F85+H85)*10^5/VLOOKUP(C85,'Intra-regional allocations'!$A$3:$E$200,4,0),0)</f>
        <v>2.7667520546810145E-4</v>
      </c>
      <c r="L85" s="24">
        <f>IFERROR((E85+G85+I85)*10^5/VLOOKUP(C85,'Intra-regional allocations'!$A$3:$E$200,5,0),0)</f>
        <v>0</v>
      </c>
    </row>
    <row r="86" spans="1:12" x14ac:dyDescent="0.45">
      <c r="A86" t="s">
        <v>126</v>
      </c>
      <c r="B86" t="s">
        <v>129</v>
      </c>
      <c r="C86" t="str">
        <f t="shared" si="2"/>
        <v>ORONCLH</v>
      </c>
      <c r="D86" s="21">
        <f>VLOOKUP(C86,'HVDC indicative allocations'!$A$2:$E$200,4,0)*'Indicative covered cost'!$B$1*1000</f>
        <v>0</v>
      </c>
      <c r="E86" s="21">
        <f>VLOOKUP(C86,'HVDC indicative allocations'!$A$2:$E$200,5,0)*'Indicative covered cost'!$B$1*1000</f>
        <v>0</v>
      </c>
      <c r="F86" s="21">
        <f>VLOOKUP(C86,'CNI indicative allocations'!$A$2:$E$200,4,0)*'Indicative covered cost'!$B$2*1000</f>
        <v>0</v>
      </c>
      <c r="G86" s="21">
        <f>VLOOKUP(C86,'CNI indicative allocations'!$A$2:$E$200,5,0)*'Indicative covered cost'!$B$2*1000</f>
        <v>0</v>
      </c>
      <c r="H86" s="21">
        <f>VLOOKUP(C86,'WRK and EDG-KAW allocations'!$C:$E,3,0)*('Indicative covered cost'!$B$3)*1000</f>
        <v>4.5611999999999996E-3</v>
      </c>
      <c r="I86" s="21">
        <f>VLOOKUP(C86,'WRK and EDG-KAW allocations'!$C:$E,2,0)*('Indicative covered cost'!$B$3)*1000</f>
        <v>0</v>
      </c>
      <c r="J86" s="22">
        <f>IFERROR((D86+F86+H86)*10^3/VLOOKUP(C86,'Gross AMD'!$C$3:$D$199,2,0),0)</f>
        <v>1.2127625631480987E-2</v>
      </c>
      <c r="K86" s="24">
        <f>IFERROR((D86+F86+H86)*10^5/VLOOKUP(C86,'Intra-regional allocations'!$A$3:$E$200,4,0),0)</f>
        <v>2.6947884450458597E-4</v>
      </c>
      <c r="L86" s="24">
        <f>IFERROR((E86+G86+I86)*10^5/VLOOKUP(C86,'Intra-regional allocations'!$A$3:$E$200,5,0),0)</f>
        <v>0</v>
      </c>
    </row>
    <row r="87" spans="1:12" x14ac:dyDescent="0.45">
      <c r="A87" t="s">
        <v>126</v>
      </c>
      <c r="B87" t="s">
        <v>130</v>
      </c>
      <c r="C87" t="str">
        <f t="shared" si="2"/>
        <v>ORONCOL</v>
      </c>
      <c r="D87" s="21">
        <f>VLOOKUP(C87,'HVDC indicative allocations'!$A$2:$E$200,4,0)*'Indicative covered cost'!$B$1*1000</f>
        <v>0</v>
      </c>
      <c r="E87" s="21">
        <f>VLOOKUP(C87,'HVDC indicative allocations'!$A$2:$E$200,5,0)*'Indicative covered cost'!$B$1*1000</f>
        <v>0</v>
      </c>
      <c r="F87" s="21">
        <f>VLOOKUP(C87,'CNI indicative allocations'!$A$2:$E$200,4,0)*'Indicative covered cost'!$B$2*1000</f>
        <v>0</v>
      </c>
      <c r="G87" s="21">
        <f>VLOOKUP(C87,'CNI indicative allocations'!$A$2:$E$200,5,0)*'Indicative covered cost'!$B$2*1000</f>
        <v>0</v>
      </c>
      <c r="H87" s="21">
        <f>VLOOKUP(C87,'WRK and EDG-KAW allocations'!$C:$E,3,0)*('Indicative covered cost'!$B$3)*1000</f>
        <v>3.2716799999999999E-3</v>
      </c>
      <c r="I87" s="21">
        <f>VLOOKUP(C87,'WRK and EDG-KAW allocations'!$C:$E,2,0)*('Indicative covered cost'!$B$3)*1000</f>
        <v>0</v>
      </c>
      <c r="J87" s="22">
        <f>IFERROR((D87+F87+H87)*10^3/VLOOKUP(C87,'Gross AMD'!$C$3:$D$199,2,0),0)</f>
        <v>1.1786439945241011E-2</v>
      </c>
      <c r="K87" s="24">
        <f>IFERROR((D87+F87+H87)*10^5/VLOOKUP(C87,'Intra-regional allocations'!$A$3:$E$200,4,0),0)</f>
        <v>2.8562678337768898E-4</v>
      </c>
      <c r="L87" s="24">
        <f>IFERROR((E87+G87+I87)*10^5/VLOOKUP(C87,'Intra-regional allocations'!$A$3:$E$200,5,0),0)</f>
        <v>0</v>
      </c>
    </row>
    <row r="88" spans="1:12" x14ac:dyDescent="0.45">
      <c r="A88" t="s">
        <v>126</v>
      </c>
      <c r="B88" t="s">
        <v>131</v>
      </c>
      <c r="C88" t="str">
        <f t="shared" si="2"/>
        <v>ORONHOR</v>
      </c>
      <c r="D88" s="21">
        <f>VLOOKUP(C88,'HVDC indicative allocations'!$A$2:$E$200,4,0)*'Indicative covered cost'!$B$1*1000</f>
        <v>0</v>
      </c>
      <c r="E88" s="21">
        <f>VLOOKUP(C88,'HVDC indicative allocations'!$A$2:$E$200,5,0)*'Indicative covered cost'!$B$1*1000</f>
        <v>0</v>
      </c>
      <c r="F88" s="21">
        <f>VLOOKUP(C88,'CNI indicative allocations'!$A$2:$E$200,4,0)*'Indicative covered cost'!$B$2*1000</f>
        <v>0</v>
      </c>
      <c r="G88" s="21">
        <f>VLOOKUP(C88,'CNI indicative allocations'!$A$2:$E$200,5,0)*'Indicative covered cost'!$B$2*1000</f>
        <v>0</v>
      </c>
      <c r="H88" s="21">
        <f>VLOOKUP(C88,'WRK and EDG-KAW allocations'!$C:$E,3,0)*('Indicative covered cost'!$B$3)*1000</f>
        <v>0.43430856000000001</v>
      </c>
      <c r="I88" s="21">
        <f>VLOOKUP(C88,'WRK and EDG-KAW allocations'!$C:$E,2,0)*('Indicative covered cost'!$B$3)*1000</f>
        <v>0</v>
      </c>
      <c r="J88" s="22">
        <f>IFERROR((D88+F88+H88)*10^3/VLOOKUP(C88,'Gross AMD'!$C$3:$D$199,2,0),0)</f>
        <v>1.1673304434209338E-2</v>
      </c>
      <c r="K88" s="24">
        <f>IFERROR((D88+F88+H88)*10^5/VLOOKUP(C88,'Intra-regional allocations'!$A$3:$E$200,4,0),0)</f>
        <v>3.0511148643197933E-4</v>
      </c>
      <c r="L88" s="24">
        <f>IFERROR((E88+G88+I88)*10^5/VLOOKUP(C88,'Intra-regional allocations'!$A$3:$E$200,5,0),0)</f>
        <v>0</v>
      </c>
    </row>
    <row r="89" spans="1:12" x14ac:dyDescent="0.45">
      <c r="A89" t="s">
        <v>126</v>
      </c>
      <c r="B89" t="s">
        <v>132</v>
      </c>
      <c r="C89" t="str">
        <f t="shared" si="2"/>
        <v>ORONISL</v>
      </c>
      <c r="D89" s="21">
        <f>VLOOKUP(C89,'HVDC indicative allocations'!$A$2:$E$200,4,0)*'Indicative covered cost'!$B$1*1000</f>
        <v>0</v>
      </c>
      <c r="E89" s="21">
        <f>VLOOKUP(C89,'HVDC indicative allocations'!$A$2:$E$200,5,0)*'Indicative covered cost'!$B$1*1000</f>
        <v>0</v>
      </c>
      <c r="F89" s="21">
        <f>VLOOKUP(C89,'CNI indicative allocations'!$A$2:$E$200,4,0)*'Indicative covered cost'!$B$2*1000</f>
        <v>0</v>
      </c>
      <c r="G89" s="21">
        <f>VLOOKUP(C89,'CNI indicative allocations'!$A$2:$E$200,5,0)*'Indicative covered cost'!$B$2*1000</f>
        <v>0</v>
      </c>
      <c r="H89" s="21">
        <f>VLOOKUP(C89,'WRK and EDG-KAW allocations'!$C:$E,3,0)*('Indicative covered cost'!$B$3)*1000</f>
        <v>6.8163215999999993</v>
      </c>
      <c r="I89" s="21">
        <f>VLOOKUP(C89,'WRK and EDG-KAW allocations'!$C:$E,2,0)*('Indicative covered cost'!$B$3)*1000</f>
        <v>0</v>
      </c>
      <c r="J89" s="22">
        <f>IFERROR((D89+F89+H89)*10^3/VLOOKUP(C89,'Gross AMD'!$C$3:$D$199,2,0),0)</f>
        <v>1.2292942360705269E-2</v>
      </c>
      <c r="K89" s="24">
        <f>IFERROR((D89+F89+H89)*10^5/VLOOKUP(C89,'Intra-regional allocations'!$A$3:$E$200,4,0),0)</f>
        <v>2.7526977889252982E-4</v>
      </c>
      <c r="L89" s="24">
        <f>IFERROR((E89+G89+I89)*10^5/VLOOKUP(C89,'Intra-regional allocations'!$A$3:$E$200,5,0),0)</f>
        <v>0</v>
      </c>
    </row>
    <row r="90" spans="1:12" x14ac:dyDescent="0.45">
      <c r="A90" t="s">
        <v>126</v>
      </c>
      <c r="B90" t="s">
        <v>133</v>
      </c>
      <c r="C90" t="str">
        <f t="shared" si="2"/>
        <v>ORONKBY</v>
      </c>
      <c r="D90" s="21">
        <f>VLOOKUP(C90,'HVDC indicative allocations'!$A$2:$E$200,4,0)*'Indicative covered cost'!$B$1*1000</f>
        <v>0</v>
      </c>
      <c r="E90" s="21">
        <f>VLOOKUP(C90,'HVDC indicative allocations'!$A$2:$E$200,5,0)*'Indicative covered cost'!$B$1*1000</f>
        <v>0</v>
      </c>
      <c r="F90" s="21">
        <f>VLOOKUP(C90,'CNI indicative allocations'!$A$2:$E$200,4,0)*'Indicative covered cost'!$B$2*1000</f>
        <v>0</v>
      </c>
      <c r="G90" s="21">
        <f>VLOOKUP(C90,'CNI indicative allocations'!$A$2:$E$200,5,0)*'Indicative covered cost'!$B$2*1000</f>
        <v>0</v>
      </c>
      <c r="H90" s="21">
        <f>VLOOKUP(C90,'WRK and EDG-KAW allocations'!$C:$E,3,0)*('Indicative covered cost'!$B$3)*1000</f>
        <v>0.19907424000000001</v>
      </c>
      <c r="I90" s="21">
        <f>VLOOKUP(C90,'WRK and EDG-KAW allocations'!$C:$E,2,0)*('Indicative covered cost'!$B$3)*1000</f>
        <v>0</v>
      </c>
      <c r="J90" s="22">
        <f>IFERROR((D90+F90+H90)*10^3/VLOOKUP(C90,'Gross AMD'!$C$3:$D$199,2,0),0)</f>
        <v>1.2510879463351452E-2</v>
      </c>
      <c r="K90" s="24">
        <f>IFERROR((D90+F90+H90)*10^5/VLOOKUP(C90,'Intra-regional allocations'!$A$3:$E$200,4,0),0)</f>
        <v>2.6891540773633227E-4</v>
      </c>
      <c r="L90" s="24">
        <f>IFERROR((E90+G90+I90)*10^5/VLOOKUP(C90,'Intra-regional allocations'!$A$3:$E$200,5,0),0)</f>
        <v>0</v>
      </c>
    </row>
    <row r="91" spans="1:12" x14ac:dyDescent="0.45">
      <c r="A91" t="s">
        <v>67</v>
      </c>
      <c r="B91" t="s">
        <v>134</v>
      </c>
      <c r="C91" t="str">
        <f t="shared" si="2"/>
        <v>POWNBAL</v>
      </c>
      <c r="D91" s="21">
        <f>VLOOKUP(C91,'HVDC indicative allocations'!$A$2:$E$200,4,0)*'Indicative covered cost'!$B$1*1000</f>
        <v>0</v>
      </c>
      <c r="E91" s="21">
        <f>VLOOKUP(C91,'HVDC indicative allocations'!$A$2:$E$200,5,0)*'Indicative covered cost'!$B$1*1000</f>
        <v>0</v>
      </c>
      <c r="F91" s="21">
        <f>VLOOKUP(C91,'CNI indicative allocations'!$A$2:$E$200,4,0)*'Indicative covered cost'!$B$2*1000</f>
        <v>0</v>
      </c>
      <c r="G91" s="21">
        <f>VLOOKUP(C91,'CNI indicative allocations'!$A$2:$E$200,5,0)*'Indicative covered cost'!$B$2*1000</f>
        <v>0</v>
      </c>
      <c r="H91" s="21">
        <f>VLOOKUP(C91,'WRK and EDG-KAW allocations'!$C:$E,3,0)*('Indicative covered cost'!$B$3)*1000</f>
        <v>4.6864080000000002E-2</v>
      </c>
      <c r="I91" s="21">
        <f>VLOOKUP(C91,'WRK and EDG-KAW allocations'!$C:$E,2,0)*('Indicative covered cost'!$B$3)*1000</f>
        <v>0</v>
      </c>
      <c r="J91" s="22">
        <f>IFERROR((D91+F91+H91)*10^3/VLOOKUP(C91,'Gross AMD'!$C$3:$D$199,2,0),0)</f>
        <v>1.4729771821564634E-3</v>
      </c>
      <c r="K91" s="24">
        <f>IFERROR((D91+F91+H91)*10^5/VLOOKUP(C91,'Intra-regional allocations'!$A$3:$E$200,4,0),0)</f>
        <v>3.1113661321053032E-5</v>
      </c>
      <c r="L91" s="24">
        <f>IFERROR((E91+G91+I91)*10^5/VLOOKUP(C91,'Intra-regional allocations'!$A$3:$E$200,5,0),0)</f>
        <v>0</v>
      </c>
    </row>
    <row r="92" spans="1:12" x14ac:dyDescent="0.45">
      <c r="A92" t="s">
        <v>67</v>
      </c>
      <c r="B92" t="s">
        <v>61</v>
      </c>
      <c r="C92" t="str">
        <f t="shared" si="2"/>
        <v>POWNHWB</v>
      </c>
      <c r="D92" s="21">
        <f>VLOOKUP(C92,'HVDC indicative allocations'!$A$2:$E$200,4,0)*'Indicative covered cost'!$B$1*1000</f>
        <v>0</v>
      </c>
      <c r="E92" s="21">
        <f>VLOOKUP(C92,'HVDC indicative allocations'!$A$2:$E$200,5,0)*'Indicative covered cost'!$B$1*1000</f>
        <v>0</v>
      </c>
      <c r="F92" s="21">
        <f>VLOOKUP(C92,'CNI indicative allocations'!$A$2:$E$200,4,0)*'Indicative covered cost'!$B$2*1000</f>
        <v>0</v>
      </c>
      <c r="G92" s="21">
        <f>VLOOKUP(C92,'CNI indicative allocations'!$A$2:$E$200,5,0)*'Indicative covered cost'!$B$2*1000</f>
        <v>0</v>
      </c>
      <c r="H92" s="21">
        <f>VLOOKUP(C92,'WRK and EDG-KAW allocations'!$C:$E,3,0)*('Indicative covered cost'!$B$3)*1000</f>
        <v>2.559024E-2</v>
      </c>
      <c r="I92" s="21">
        <f>VLOOKUP(C92,'WRK and EDG-KAW allocations'!$C:$E,2,0)*('Indicative covered cost'!$B$3)*1000</f>
        <v>0</v>
      </c>
      <c r="J92" s="22">
        <f>IFERROR((D92+F92+H92)*10^3/VLOOKUP(C92,'Gross AMD'!$C$3:$D$199,2,0),0)</f>
        <v>4.2186697879145066E-3</v>
      </c>
      <c r="K92" s="24">
        <f>IFERROR((D92+F92+H92)*10^5/VLOOKUP(C92,'Intra-regional allocations'!$A$3:$E$200,4,0),0)</f>
        <v>7.8599675660052007E-5</v>
      </c>
      <c r="L92" s="24">
        <f>IFERROR((E92+G92+I92)*10^5/VLOOKUP(C92,'Intra-regional allocations'!$A$3:$E$200,5,0),0)</f>
        <v>0</v>
      </c>
    </row>
    <row r="93" spans="1:12" x14ac:dyDescent="0.45">
      <c r="A93" t="s">
        <v>67</v>
      </c>
      <c r="B93" t="s">
        <v>135</v>
      </c>
      <c r="C93" t="str">
        <f t="shared" si="2"/>
        <v>POWNNSY</v>
      </c>
      <c r="D93" s="21">
        <f>VLOOKUP(C93,'HVDC indicative allocations'!$A$2:$E$200,4,0)*'Indicative covered cost'!$B$1*1000</f>
        <v>0</v>
      </c>
      <c r="E93" s="21">
        <f>VLOOKUP(C93,'HVDC indicative allocations'!$A$2:$E$200,5,0)*'Indicative covered cost'!$B$1*1000</f>
        <v>0</v>
      </c>
      <c r="F93" s="21">
        <f>VLOOKUP(C93,'CNI indicative allocations'!$A$2:$E$200,4,0)*'Indicative covered cost'!$B$2*1000</f>
        <v>0</v>
      </c>
      <c r="G93" s="21">
        <f>VLOOKUP(C93,'CNI indicative allocations'!$A$2:$E$200,5,0)*'Indicative covered cost'!$B$2*1000</f>
        <v>0</v>
      </c>
      <c r="H93" s="21">
        <f>VLOOKUP(C93,'WRK and EDG-KAW allocations'!$C:$E,3,0)*('Indicative covered cost'!$B$3)*1000</f>
        <v>0.48407327999999999</v>
      </c>
      <c r="I93" s="21">
        <f>VLOOKUP(C93,'WRK and EDG-KAW allocations'!$C:$E,2,0)*('Indicative covered cost'!$B$3)*1000</f>
        <v>1.6620000000000001E-3</v>
      </c>
      <c r="J93" s="22">
        <f>IFERROR((D93+F93+H93)*10^3/VLOOKUP(C93,'Gross AMD'!$C$3:$D$199,2,0),0)</f>
        <v>1.1273298135226961E-2</v>
      </c>
      <c r="K93" s="24">
        <f>IFERROR((D93+F93+H93)*10^5/VLOOKUP(C93,'Intra-regional allocations'!$A$3:$E$200,4,0),0)</f>
        <v>2.9603813213901483E-4</v>
      </c>
      <c r="L93" s="24">
        <f>IFERROR((E93+G93+I93)*10^5/VLOOKUP(C93,'Intra-regional allocations'!$A$3:$E$200,5,0),0)</f>
        <v>1.0842392580724287E-3</v>
      </c>
    </row>
    <row r="94" spans="1:12" x14ac:dyDescent="0.45">
      <c r="A94" t="s">
        <v>136</v>
      </c>
      <c r="B94" t="s">
        <v>56</v>
      </c>
      <c r="C94" t="str">
        <f t="shared" si="2"/>
        <v>PANPWHI</v>
      </c>
      <c r="D94" s="21">
        <f>VLOOKUP(C94,'HVDC indicative allocations'!$A$2:$E$200,4,0)*'Indicative covered cost'!$B$1*1000</f>
        <v>145.71626279157533</v>
      </c>
      <c r="E94" s="21">
        <f>VLOOKUP(C94,'HVDC indicative allocations'!$A$2:$E$200,5,0)*'Indicative covered cost'!$B$1*1000</f>
        <v>0</v>
      </c>
      <c r="F94" s="21">
        <f>VLOOKUP(C94,'CNI indicative allocations'!$A$2:$E$200,4,0)*'Indicative covered cost'!$B$2*1000</f>
        <v>355.07396119577908</v>
      </c>
      <c r="G94" s="21">
        <f>VLOOKUP(C94,'CNI indicative allocations'!$A$2:$E$200,5,0)*'Indicative covered cost'!$B$2*1000</f>
        <v>0</v>
      </c>
      <c r="H94" s="21">
        <f>VLOOKUP(C94,'WRK and EDG-KAW allocations'!$C:$E,3,0)*('Indicative covered cost'!$B$3)*1000</f>
        <v>35.387800800000001</v>
      </c>
      <c r="I94" s="21">
        <f>VLOOKUP(C94,'WRK and EDG-KAW allocations'!$C:$E,2,0)*('Indicative covered cost'!$B$3)*1000</f>
        <v>0</v>
      </c>
      <c r="J94" s="22">
        <f>IFERROR((D94+F94+H94)*10^3/VLOOKUP(C94,'Gross AMD'!$C$3:$D$199,2,0),0)</f>
        <v>7.3755179001520617</v>
      </c>
      <c r="K94" s="24">
        <f>IFERROR((D94+F94+H94)*10^5/VLOOKUP(C94,'Intra-regional allocations'!$A$3:$E$200,4,0),0)</f>
        <v>0.12903948337003834</v>
      </c>
      <c r="L94" s="24">
        <f>IFERROR((E94+G94+I94)*10^5/VLOOKUP(C94,'Intra-regional allocations'!$A$3:$E$200,5,0),0)</f>
        <v>0</v>
      </c>
    </row>
    <row r="95" spans="1:12" x14ac:dyDescent="0.45">
      <c r="A95" t="s">
        <v>137</v>
      </c>
      <c r="B95" t="s">
        <v>138</v>
      </c>
      <c r="C95" t="str">
        <f t="shared" si="2"/>
        <v>POCOBPE</v>
      </c>
      <c r="D95" s="21">
        <f>VLOOKUP(C95,'HVDC indicative allocations'!$A$2:$E$200,4,0)*'Indicative covered cost'!$B$1*1000</f>
        <v>127.20259677055628</v>
      </c>
      <c r="E95" s="21">
        <f>VLOOKUP(C95,'HVDC indicative allocations'!$A$2:$E$200,5,0)*'Indicative covered cost'!$B$1*1000</f>
        <v>0</v>
      </c>
      <c r="F95" s="21">
        <f>VLOOKUP(C95,'CNI indicative allocations'!$A$2:$E$200,4,0)*'Indicative covered cost'!$B$2*1000</f>
        <v>0</v>
      </c>
      <c r="G95" s="21">
        <f>VLOOKUP(C95,'CNI indicative allocations'!$A$2:$E$200,5,0)*'Indicative covered cost'!$B$2*1000</f>
        <v>0</v>
      </c>
      <c r="H95" s="21">
        <f>VLOOKUP(C95,'WRK and EDG-KAW allocations'!$C:$E,3,0)*('Indicative covered cost'!$B$3)*1000</f>
        <v>29.164395359999997</v>
      </c>
      <c r="I95" s="21">
        <f>VLOOKUP(C95,'WRK and EDG-KAW allocations'!$C:$E,2,0)*('Indicative covered cost'!$B$3)*1000</f>
        <v>1.2983999999999999E-4</v>
      </c>
      <c r="J95" s="22">
        <f>IFERROR((D95+F95+H95)*10^3/VLOOKUP(C95,'Gross AMD'!$C$3:$D$199,2,0),0)</f>
        <v>1.6094815606554347</v>
      </c>
      <c r="K95" s="24">
        <f>IFERROR((D95+F95+H95)*10^5/VLOOKUP(C95,'Intra-regional allocations'!$A$3:$E$200,4,0),0)</f>
        <v>4.3109276512992879E-2</v>
      </c>
      <c r="L95" s="24">
        <f>IFERROR((E95+G95+I95)*10^5/VLOOKUP(C95,'Intra-regional allocations'!$A$3:$E$200,5,0),0)</f>
        <v>8.6687141140339152E-3</v>
      </c>
    </row>
    <row r="96" spans="1:12" x14ac:dyDescent="0.45">
      <c r="A96" t="s">
        <v>137</v>
      </c>
      <c r="B96" t="s">
        <v>139</v>
      </c>
      <c r="C96" t="str">
        <f t="shared" si="2"/>
        <v>POCOBRK</v>
      </c>
      <c r="D96" s="21">
        <f>VLOOKUP(C96,'HVDC indicative allocations'!$A$2:$E$200,4,0)*'Indicative covered cost'!$B$1*1000</f>
        <v>43.966814148004026</v>
      </c>
      <c r="E96" s="21">
        <f>VLOOKUP(C96,'HVDC indicative allocations'!$A$2:$E$200,5,0)*'Indicative covered cost'!$B$1*1000</f>
        <v>0</v>
      </c>
      <c r="F96" s="21">
        <f>VLOOKUP(C96,'CNI indicative allocations'!$A$2:$E$200,4,0)*'Indicative covered cost'!$B$2*1000</f>
        <v>0</v>
      </c>
      <c r="G96" s="21">
        <f>VLOOKUP(C96,'CNI indicative allocations'!$A$2:$E$200,5,0)*'Indicative covered cost'!$B$2*1000</f>
        <v>0</v>
      </c>
      <c r="H96" s="21">
        <f>VLOOKUP(C96,'WRK and EDG-KAW allocations'!$C:$E,3,0)*('Indicative covered cost'!$B$3)*1000</f>
        <v>10.084293119999998</v>
      </c>
      <c r="I96" s="21">
        <f>VLOOKUP(C96,'WRK and EDG-KAW allocations'!$C:$E,2,0)*('Indicative covered cost'!$B$3)*1000</f>
        <v>0</v>
      </c>
      <c r="J96" s="22">
        <f>IFERROR((D96+F96+H96)*10^3/VLOOKUP(C96,'Gross AMD'!$C$3:$D$199,2,0),0)</f>
        <v>2.1332480025828948</v>
      </c>
      <c r="K96" s="24">
        <f>IFERROR((D96+F96+H96)*10^5/VLOOKUP(C96,'Intra-regional allocations'!$A$3:$E$200,4,0),0)</f>
        <v>4.3112303403990658E-2</v>
      </c>
      <c r="L96" s="24">
        <f>IFERROR((E96+G96+I96)*10^5/VLOOKUP(C96,'Intra-regional allocations'!$A$3:$E$200,5,0),0)</f>
        <v>0</v>
      </c>
    </row>
    <row r="97" spans="1:12" x14ac:dyDescent="0.45">
      <c r="A97" t="s">
        <v>137</v>
      </c>
      <c r="B97" t="s">
        <v>140</v>
      </c>
      <c r="C97" t="str">
        <f t="shared" si="2"/>
        <v>POCOCST</v>
      </c>
      <c r="D97" s="21">
        <f>VLOOKUP(C97,'HVDC indicative allocations'!$A$2:$E$200,4,0)*'Indicative covered cost'!$B$1*1000</f>
        <v>100.34389658113768</v>
      </c>
      <c r="E97" s="21">
        <f>VLOOKUP(C97,'HVDC indicative allocations'!$A$2:$E$200,5,0)*'Indicative covered cost'!$B$1*1000</f>
        <v>0</v>
      </c>
      <c r="F97" s="21">
        <f>VLOOKUP(C97,'CNI indicative allocations'!$A$2:$E$200,4,0)*'Indicative covered cost'!$B$2*1000</f>
        <v>0</v>
      </c>
      <c r="G97" s="21">
        <f>VLOOKUP(C97,'CNI indicative allocations'!$A$2:$E$200,5,0)*'Indicative covered cost'!$B$2*1000</f>
        <v>0</v>
      </c>
      <c r="H97" s="21">
        <f>VLOOKUP(C97,'WRK and EDG-KAW allocations'!$C:$E,3,0)*('Indicative covered cost'!$B$3)*1000</f>
        <v>9.3328874400000004</v>
      </c>
      <c r="I97" s="21">
        <f>VLOOKUP(C97,'WRK and EDG-KAW allocations'!$C:$E,2,0)*('Indicative covered cost'!$B$3)*1000</f>
        <v>0</v>
      </c>
      <c r="J97" s="22">
        <f>IFERROR((D97+F97+H97)*10^3/VLOOKUP(C97,'Gross AMD'!$C$3:$D$199,2,0),0)</f>
        <v>2.2690327534207722</v>
      </c>
      <c r="K97" s="24">
        <f>IFERROR((D97+F97+H97)*10^5/VLOOKUP(C97,'Intra-regional allocations'!$A$3:$E$200,4,0),0)</f>
        <v>3.8330578620054942E-2</v>
      </c>
      <c r="L97" s="24">
        <f>IFERROR((E97+G97+I97)*10^5/VLOOKUP(C97,'Intra-regional allocations'!$A$3:$E$200,5,0),0)</f>
        <v>0</v>
      </c>
    </row>
    <row r="98" spans="1:12" x14ac:dyDescent="0.45">
      <c r="A98" t="s">
        <v>137</v>
      </c>
      <c r="B98" t="s">
        <v>141</v>
      </c>
      <c r="C98" t="str">
        <f t="shared" si="2"/>
        <v>POCOGYT</v>
      </c>
      <c r="D98" s="21">
        <f>VLOOKUP(C98,'HVDC indicative allocations'!$A$2:$E$200,4,0)*'Indicative covered cost'!$B$1*1000</f>
        <v>20.023340961016238</v>
      </c>
      <c r="E98" s="21">
        <f>VLOOKUP(C98,'HVDC indicative allocations'!$A$2:$E$200,5,0)*'Indicative covered cost'!$B$1*1000</f>
        <v>0</v>
      </c>
      <c r="F98" s="21">
        <f>VLOOKUP(C98,'CNI indicative allocations'!$A$2:$E$200,4,0)*'Indicative covered cost'!$B$2*1000</f>
        <v>0</v>
      </c>
      <c r="G98" s="21">
        <f>VLOOKUP(C98,'CNI indicative allocations'!$A$2:$E$200,5,0)*'Indicative covered cost'!$B$2*1000</f>
        <v>0</v>
      </c>
      <c r="H98" s="21">
        <f>VLOOKUP(C98,'WRK and EDG-KAW allocations'!$C:$E,3,0)*('Indicative covered cost'!$B$3)*1000</f>
        <v>3.2523604799999997</v>
      </c>
      <c r="I98" s="21">
        <f>VLOOKUP(C98,'WRK and EDG-KAW allocations'!$C:$E,2,0)*('Indicative covered cost'!$B$3)*1000</f>
        <v>4.7999999999999996E-7</v>
      </c>
      <c r="J98" s="22">
        <f>IFERROR((D98+F98+H98)*10^3/VLOOKUP(C98,'Gross AMD'!$C$3:$D$199,2,0),0)</f>
        <v>1.5245749784022042</v>
      </c>
      <c r="K98" s="24">
        <f>IFERROR((D98+F98+H98)*10^5/VLOOKUP(C98,'Intra-regional allocations'!$A$3:$E$200,4,0),0)</f>
        <v>4.0765039228720469E-2</v>
      </c>
      <c r="L98" s="24">
        <f>IFERROR((E98+G98+I98)*10^5/VLOOKUP(C98,'Intra-regional allocations'!$A$3:$E$200,5,0),0)</f>
        <v>4.384058103383396E-7</v>
      </c>
    </row>
    <row r="99" spans="1:12" x14ac:dyDescent="0.45">
      <c r="A99" t="s">
        <v>137</v>
      </c>
      <c r="B99" t="s">
        <v>142</v>
      </c>
      <c r="C99" t="str">
        <f t="shared" si="2"/>
        <v>POCOHIN</v>
      </c>
      <c r="D99" s="21">
        <f>VLOOKUP(C99,'HVDC indicative allocations'!$A$2:$E$200,4,0)*'Indicative covered cost'!$B$1*1000</f>
        <v>74.236779541788806</v>
      </c>
      <c r="E99" s="21">
        <f>VLOOKUP(C99,'HVDC indicative allocations'!$A$2:$E$200,5,0)*'Indicative covered cost'!$B$1*1000</f>
        <v>0</v>
      </c>
      <c r="F99" s="21">
        <f>VLOOKUP(C99,'CNI indicative allocations'!$A$2:$E$200,4,0)*'Indicative covered cost'!$B$2*1000</f>
        <v>180.89640012264101</v>
      </c>
      <c r="G99" s="21">
        <f>VLOOKUP(C99,'CNI indicative allocations'!$A$2:$E$200,5,0)*'Indicative covered cost'!$B$2*1000</f>
        <v>0</v>
      </c>
      <c r="H99" s="21">
        <f>VLOOKUP(C99,'WRK and EDG-KAW allocations'!$C:$E,3,0)*('Indicative covered cost'!$B$3)*1000</f>
        <v>9.8218775999999988</v>
      </c>
      <c r="I99" s="21">
        <f>VLOOKUP(C99,'WRK and EDG-KAW allocations'!$C:$E,2,0)*('Indicative covered cost'!$B$3)*1000</f>
        <v>0</v>
      </c>
      <c r="J99" s="22">
        <f>IFERROR((D99+F99+H99)*10^3/VLOOKUP(C99,'Gross AMD'!$C$3:$D$199,2,0),0)</f>
        <v>6.215000848302215</v>
      </c>
      <c r="K99" s="24">
        <f>IFERROR((D99+F99+H99)*10^5/VLOOKUP(C99,'Intra-regional allocations'!$A$3:$E$200,4,0),0)</f>
        <v>0.12516264125507406</v>
      </c>
      <c r="L99" s="24">
        <f>IFERROR((E99+G99+I99)*10^5/VLOOKUP(C99,'Intra-regional allocations'!$A$3:$E$200,5,0),0)</f>
        <v>0</v>
      </c>
    </row>
    <row r="100" spans="1:12" x14ac:dyDescent="0.45">
      <c r="A100" t="s">
        <v>137</v>
      </c>
      <c r="B100" t="s">
        <v>143</v>
      </c>
      <c r="C100" t="str">
        <f t="shared" si="2"/>
        <v>POCOHUI</v>
      </c>
      <c r="D100" s="21">
        <f>VLOOKUP(C100,'HVDC indicative allocations'!$A$2:$E$200,4,0)*'Indicative covered cost'!$B$1*1000</f>
        <v>49.493094972125476</v>
      </c>
      <c r="E100" s="21">
        <f>VLOOKUP(C100,'HVDC indicative allocations'!$A$2:$E$200,5,0)*'Indicative covered cost'!$B$1*1000</f>
        <v>0</v>
      </c>
      <c r="F100" s="21">
        <f>VLOOKUP(C100,'CNI indicative allocations'!$A$2:$E$200,4,0)*'Indicative covered cost'!$B$2*1000</f>
        <v>0</v>
      </c>
      <c r="G100" s="21">
        <f>VLOOKUP(C100,'CNI indicative allocations'!$A$2:$E$200,5,0)*'Indicative covered cost'!$B$2*1000</f>
        <v>0</v>
      </c>
      <c r="H100" s="21">
        <f>VLOOKUP(C100,'WRK and EDG-KAW allocations'!$C:$E,3,0)*('Indicative covered cost'!$B$3)*1000</f>
        <v>4.84960872</v>
      </c>
      <c r="I100" s="21">
        <f>VLOOKUP(C100,'WRK and EDG-KAW allocations'!$C:$E,2,0)*('Indicative covered cost'!$B$3)*1000</f>
        <v>0</v>
      </c>
      <c r="J100" s="22">
        <f>IFERROR((D100+F100+H100)*10^3/VLOOKUP(C100,'Gross AMD'!$C$3:$D$199,2,0),0)</f>
        <v>1.4107937667546264</v>
      </c>
      <c r="K100" s="24">
        <f>IFERROR((D100+F100+H100)*10^5/VLOOKUP(C100,'Intra-regional allocations'!$A$3:$E$200,4,0),0)</f>
        <v>3.8505100278302826E-2</v>
      </c>
      <c r="L100" s="24">
        <f>IFERROR((E100+G100+I100)*10^5/VLOOKUP(C100,'Intra-regional allocations'!$A$3:$E$200,5,0),0)</f>
        <v>0</v>
      </c>
    </row>
    <row r="101" spans="1:12" x14ac:dyDescent="0.45">
      <c r="A101" t="s">
        <v>137</v>
      </c>
      <c r="B101" t="s">
        <v>30</v>
      </c>
      <c r="C101" t="str">
        <f t="shared" si="2"/>
        <v>POCOHWA</v>
      </c>
      <c r="D101" s="21">
        <f>VLOOKUP(C101,'HVDC indicative allocations'!$A$2:$E$200,4,0)*'Indicative covered cost'!$B$1*1000</f>
        <v>54.760289314232793</v>
      </c>
      <c r="E101" s="21">
        <f>VLOOKUP(C101,'HVDC indicative allocations'!$A$2:$E$200,5,0)*'Indicative covered cost'!$B$1*1000</f>
        <v>0</v>
      </c>
      <c r="F101" s="21">
        <f>VLOOKUP(C101,'CNI indicative allocations'!$A$2:$E$200,4,0)*'Indicative covered cost'!$B$2*1000</f>
        <v>0</v>
      </c>
      <c r="G101" s="21">
        <f>VLOOKUP(C101,'CNI indicative allocations'!$A$2:$E$200,5,0)*'Indicative covered cost'!$B$2*1000</f>
        <v>0</v>
      </c>
      <c r="H101" s="21">
        <f>VLOOKUP(C101,'WRK and EDG-KAW allocations'!$C:$E,3,0)*('Indicative covered cost'!$B$3)*1000</f>
        <v>5.1451487999999994</v>
      </c>
      <c r="I101" s="21">
        <f>VLOOKUP(C101,'WRK and EDG-KAW allocations'!$C:$E,2,0)*('Indicative covered cost'!$B$3)*1000</f>
        <v>0</v>
      </c>
      <c r="J101" s="22">
        <f>IFERROR((D101+F101+H101)*10^3/VLOOKUP(C101,'Gross AMD'!$C$3:$D$199,2,0),0)</f>
        <v>2.4572698688221184</v>
      </c>
      <c r="K101" s="24">
        <f>IFERROR((D101+F101+H101)*10^5/VLOOKUP(C101,'Intra-regional allocations'!$A$3:$E$200,4,0),0)</f>
        <v>3.8363846456669196E-2</v>
      </c>
      <c r="L101" s="24">
        <f>IFERROR((E101+G101+I101)*10^5/VLOOKUP(C101,'Intra-regional allocations'!$A$3:$E$200,5,0),0)</f>
        <v>0</v>
      </c>
    </row>
    <row r="102" spans="1:12" x14ac:dyDescent="0.45">
      <c r="A102" t="s">
        <v>137</v>
      </c>
      <c r="B102" t="s">
        <v>144</v>
      </c>
      <c r="C102" t="str">
        <f t="shared" si="2"/>
        <v>POCOKIN</v>
      </c>
      <c r="D102" s="21">
        <f>VLOOKUP(C102,'HVDC indicative allocations'!$A$2:$E$200,4,0)*'Indicative covered cost'!$B$1*1000</f>
        <v>139.80691423552469</v>
      </c>
      <c r="E102" s="21">
        <f>VLOOKUP(C102,'HVDC indicative allocations'!$A$2:$E$200,5,0)*'Indicative covered cost'!$B$1*1000</f>
        <v>0</v>
      </c>
      <c r="F102" s="21">
        <f>VLOOKUP(C102,'CNI indicative allocations'!$A$2:$E$200,4,0)*'Indicative covered cost'!$B$2*1000</f>
        <v>340.67436186701582</v>
      </c>
      <c r="G102" s="21">
        <f>VLOOKUP(C102,'CNI indicative allocations'!$A$2:$E$200,5,0)*'Indicative covered cost'!$B$2*1000</f>
        <v>0</v>
      </c>
      <c r="H102" s="21">
        <f>VLOOKUP(C102,'WRK and EDG-KAW allocations'!$C:$E,3,0)*('Indicative covered cost'!$B$3)*1000</f>
        <v>3.2562655199999999</v>
      </c>
      <c r="I102" s="21">
        <f>VLOOKUP(C102,'WRK and EDG-KAW allocations'!$C:$E,2,0)*('Indicative covered cost'!$B$3)*1000</f>
        <v>0</v>
      </c>
      <c r="J102" s="22">
        <f>IFERROR((D102+F102+H102)*10^3/VLOOKUP(C102,'Gross AMD'!$C$3:$D$199,2,0),0)</f>
        <v>3.6307598966934238</v>
      </c>
      <c r="K102" s="24">
        <f>IFERROR((D102+F102+H102)*10^5/VLOOKUP(C102,'Intra-regional allocations'!$A$3:$E$200,4,0),0)</f>
        <v>0.121339659626107</v>
      </c>
      <c r="L102" s="24">
        <f>IFERROR((E102+G102+I102)*10^5/VLOOKUP(C102,'Intra-regional allocations'!$A$3:$E$200,5,0),0)</f>
        <v>0</v>
      </c>
    </row>
    <row r="103" spans="1:12" x14ac:dyDescent="0.45">
      <c r="A103" t="s">
        <v>137</v>
      </c>
      <c r="B103" t="s">
        <v>145</v>
      </c>
      <c r="C103" t="str">
        <f t="shared" si="2"/>
        <v>POCOKMO</v>
      </c>
      <c r="D103" s="21">
        <f>VLOOKUP(C103,'HVDC indicative allocations'!$A$2:$E$200,4,0)*'Indicative covered cost'!$B$1*1000</f>
        <v>28.291772748954475</v>
      </c>
      <c r="E103" s="21">
        <f>VLOOKUP(C103,'HVDC indicative allocations'!$A$2:$E$200,5,0)*'Indicative covered cost'!$B$1*1000</f>
        <v>0</v>
      </c>
      <c r="F103" s="21">
        <f>VLOOKUP(C103,'CNI indicative allocations'!$A$2:$E$200,4,0)*'Indicative covered cost'!$B$2*1000</f>
        <v>68.939949644404791</v>
      </c>
      <c r="G103" s="21">
        <f>VLOOKUP(C103,'CNI indicative allocations'!$A$2:$E$200,5,0)*'Indicative covered cost'!$B$2*1000</f>
        <v>0</v>
      </c>
      <c r="H103" s="21">
        <f>VLOOKUP(C103,'WRK and EDG-KAW allocations'!$C:$E,3,0)*('Indicative covered cost'!$B$3)*1000</f>
        <v>0.61082471999999999</v>
      </c>
      <c r="I103" s="21">
        <f>VLOOKUP(C103,'WRK and EDG-KAW allocations'!$C:$E,2,0)*('Indicative covered cost'!$B$3)*1000</f>
        <v>0</v>
      </c>
      <c r="J103" s="22">
        <f>IFERROR((D103+F103+H103)*10^3/VLOOKUP(C103,'Gross AMD'!$C$3:$D$199,2,0),0)</f>
        <v>6.2919714575051717</v>
      </c>
      <c r="K103" s="24">
        <f>IFERROR((D103+F103+H103)*10^5/VLOOKUP(C103,'Intra-regional allocations'!$A$3:$E$200,4,0),0)</f>
        <v>0.12128000843573125</v>
      </c>
      <c r="L103" s="24">
        <f>IFERROR((E103+G103+I103)*10^5/VLOOKUP(C103,'Intra-regional allocations'!$A$3:$E$200,5,0),0)</f>
        <v>0</v>
      </c>
    </row>
    <row r="104" spans="1:12" x14ac:dyDescent="0.45">
      <c r="A104" t="s">
        <v>137</v>
      </c>
      <c r="B104" t="s">
        <v>146</v>
      </c>
      <c r="C104" t="str">
        <f t="shared" si="2"/>
        <v>POCOKPU</v>
      </c>
      <c r="D104" s="21">
        <f>VLOOKUP(C104,'HVDC indicative allocations'!$A$2:$E$200,4,0)*'Indicative covered cost'!$B$1*1000</f>
        <v>77.979672284130302</v>
      </c>
      <c r="E104" s="21">
        <f>VLOOKUP(C104,'HVDC indicative allocations'!$A$2:$E$200,5,0)*'Indicative covered cost'!$B$1*1000</f>
        <v>0</v>
      </c>
      <c r="F104" s="21">
        <f>VLOOKUP(C104,'CNI indicative allocations'!$A$2:$E$200,4,0)*'Indicative covered cost'!$B$2*1000</f>
        <v>190.01689036095485</v>
      </c>
      <c r="G104" s="21">
        <f>VLOOKUP(C104,'CNI indicative allocations'!$A$2:$E$200,5,0)*'Indicative covered cost'!$B$2*1000</f>
        <v>0</v>
      </c>
      <c r="H104" s="21">
        <f>VLOOKUP(C104,'WRK and EDG-KAW allocations'!$C:$E,3,0)*('Indicative covered cost'!$B$3)*1000</f>
        <v>10.24490544</v>
      </c>
      <c r="I104" s="21">
        <f>VLOOKUP(C104,'WRK and EDG-KAW allocations'!$C:$E,2,0)*('Indicative covered cost'!$B$3)*1000</f>
        <v>0</v>
      </c>
      <c r="J104" s="22">
        <f>IFERROR((D104+F104+H104)*10^3/VLOOKUP(C104,'Gross AMD'!$C$3:$D$199,2,0),0)</f>
        <v>6.235432688094769</v>
      </c>
      <c r="K104" s="24">
        <f>IFERROR((D104+F104+H104)*10^5/VLOOKUP(C104,'Intra-regional allocations'!$A$3:$E$200,4,0),0)</f>
        <v>0.12513018304170248</v>
      </c>
      <c r="L104" s="24">
        <f>IFERROR((E104+G104+I104)*10^5/VLOOKUP(C104,'Intra-regional allocations'!$A$3:$E$200,5,0),0)</f>
        <v>0</v>
      </c>
    </row>
    <row r="105" spans="1:12" x14ac:dyDescent="0.45">
      <c r="A105" t="s">
        <v>137</v>
      </c>
      <c r="B105" t="s">
        <v>147</v>
      </c>
      <c r="C105" t="str">
        <f t="shared" si="2"/>
        <v>POCOLTN</v>
      </c>
      <c r="D105" s="21">
        <f>VLOOKUP(C105,'HVDC indicative allocations'!$A$2:$E$200,4,0)*'Indicative covered cost'!$B$1*1000</f>
        <v>52.378663048601901</v>
      </c>
      <c r="E105" s="21">
        <f>VLOOKUP(C105,'HVDC indicative allocations'!$A$2:$E$200,5,0)*'Indicative covered cost'!$B$1*1000</f>
        <v>0</v>
      </c>
      <c r="F105" s="21">
        <f>VLOOKUP(C105,'CNI indicative allocations'!$A$2:$E$200,4,0)*'Indicative covered cost'!$B$2*1000</f>
        <v>0</v>
      </c>
      <c r="G105" s="21">
        <f>VLOOKUP(C105,'CNI indicative allocations'!$A$2:$E$200,5,0)*'Indicative covered cost'!$B$2*1000</f>
        <v>0</v>
      </c>
      <c r="H105" s="21">
        <f>VLOOKUP(C105,'WRK and EDG-KAW allocations'!$C:$E,3,0)*('Indicative covered cost'!$B$3)*1000</f>
        <v>11.691626400000001</v>
      </c>
      <c r="I105" s="21">
        <f>VLOOKUP(C105,'WRK and EDG-KAW allocations'!$C:$E,2,0)*('Indicative covered cost'!$B$3)*1000</f>
        <v>0.26246663999999997</v>
      </c>
      <c r="J105" s="22">
        <f>IFERROR((D105+F105+H105)*10^3/VLOOKUP(C105,'Gross AMD'!$C$3:$D$199,2,0),0)</f>
        <v>1.2199554147744349</v>
      </c>
      <c r="K105" s="24">
        <f>IFERROR((D105+F105+H105)*10^5/VLOOKUP(C105,'Intra-regional allocations'!$A$3:$E$200,4,0),0)</f>
        <v>4.2896702252746326E-2</v>
      </c>
      <c r="L105" s="24">
        <f>IFERROR((E105+G105+I105)*10^5/VLOOKUP(C105,'Intra-regional allocations'!$A$3:$E$200,5,0),0)</f>
        <v>5.8192713000427814E-3</v>
      </c>
    </row>
    <row r="106" spans="1:12" x14ac:dyDescent="0.45">
      <c r="A106" t="s">
        <v>137</v>
      </c>
      <c r="B106" t="s">
        <v>148</v>
      </c>
      <c r="C106" t="str">
        <f t="shared" si="2"/>
        <v>POCOMGM</v>
      </c>
      <c r="D106" s="21">
        <f>VLOOKUP(C106,'HVDC indicative allocations'!$A$2:$E$200,4,0)*'Indicative covered cost'!$B$1*1000</f>
        <v>28.591460342144696</v>
      </c>
      <c r="E106" s="21">
        <f>VLOOKUP(C106,'HVDC indicative allocations'!$A$2:$E$200,5,0)*'Indicative covered cost'!$B$1*1000</f>
        <v>0</v>
      </c>
      <c r="F106" s="21">
        <f>VLOOKUP(C106,'CNI indicative allocations'!$A$2:$E$200,4,0)*'Indicative covered cost'!$B$2*1000</f>
        <v>0</v>
      </c>
      <c r="G106" s="21">
        <f>VLOOKUP(C106,'CNI indicative allocations'!$A$2:$E$200,5,0)*'Indicative covered cost'!$B$2*1000</f>
        <v>0</v>
      </c>
      <c r="H106" s="21">
        <f>VLOOKUP(C106,'WRK and EDG-KAW allocations'!$C:$E,3,0)*('Indicative covered cost'!$B$3)*1000</f>
        <v>2.5825454400000001</v>
      </c>
      <c r="I106" s="21">
        <f>VLOOKUP(C106,'WRK and EDG-KAW allocations'!$C:$E,2,0)*('Indicative covered cost'!$B$3)*1000</f>
        <v>0</v>
      </c>
      <c r="J106" s="22">
        <f>IFERROR((D106+F106+H106)*10^3/VLOOKUP(C106,'Gross AMD'!$C$3:$D$199,2,0),0)</f>
        <v>1.9597541841155646</v>
      </c>
      <c r="K106" s="24">
        <f>IFERROR((D106+F106+H106)*10^5/VLOOKUP(C106,'Intra-regional allocations'!$A$3:$E$200,4,0),0)</f>
        <v>3.8236479837801089E-2</v>
      </c>
      <c r="L106" s="24">
        <f>IFERROR((E106+G106+I106)*10^5/VLOOKUP(C106,'Intra-regional allocations'!$A$3:$E$200,5,0),0)</f>
        <v>0</v>
      </c>
    </row>
    <row r="107" spans="1:12" x14ac:dyDescent="0.45">
      <c r="A107" t="s">
        <v>137</v>
      </c>
      <c r="B107" t="s">
        <v>149</v>
      </c>
      <c r="C107" t="str">
        <f t="shared" si="2"/>
        <v>POCOMST</v>
      </c>
      <c r="D107" s="21">
        <f>VLOOKUP(C107,'HVDC indicative allocations'!$A$2:$E$200,4,0)*'Indicative covered cost'!$B$1*1000</f>
        <v>78.385489114415208</v>
      </c>
      <c r="E107" s="21">
        <f>VLOOKUP(C107,'HVDC indicative allocations'!$A$2:$E$200,5,0)*'Indicative covered cost'!$B$1*1000</f>
        <v>0</v>
      </c>
      <c r="F107" s="21">
        <f>VLOOKUP(C107,'CNI indicative allocations'!$A$2:$E$200,4,0)*'Indicative covered cost'!$B$2*1000</f>
        <v>0</v>
      </c>
      <c r="G107" s="21">
        <f>VLOOKUP(C107,'CNI indicative allocations'!$A$2:$E$200,5,0)*'Indicative covered cost'!$B$2*1000</f>
        <v>0</v>
      </c>
      <c r="H107" s="21">
        <f>VLOOKUP(C107,'WRK and EDG-KAW allocations'!$C:$E,3,0)*('Indicative covered cost'!$B$3)*1000</f>
        <v>13.47815112</v>
      </c>
      <c r="I107" s="21">
        <f>VLOOKUP(C107,'WRK and EDG-KAW allocations'!$C:$E,2,0)*('Indicative covered cost'!$B$3)*1000</f>
        <v>0</v>
      </c>
      <c r="J107" s="22">
        <f>IFERROR((D107+F107+H107)*10^3/VLOOKUP(C107,'Gross AMD'!$C$3:$D$199,2,0),0)</f>
        <v>2.0088085856745042</v>
      </c>
      <c r="K107" s="24">
        <f>IFERROR((D107+F107+H107)*10^5/VLOOKUP(C107,'Intra-regional allocations'!$A$3:$E$200,4,0),0)</f>
        <v>4.1098844121179957E-2</v>
      </c>
      <c r="L107" s="24">
        <f>IFERROR((E107+G107+I107)*10^5/VLOOKUP(C107,'Intra-regional allocations'!$A$3:$E$200,5,0),0)</f>
        <v>0</v>
      </c>
    </row>
    <row r="108" spans="1:12" x14ac:dyDescent="0.45">
      <c r="A108" t="s">
        <v>137</v>
      </c>
      <c r="B108" t="s">
        <v>150</v>
      </c>
      <c r="C108" t="str">
        <f t="shared" si="2"/>
        <v>POCOMTM</v>
      </c>
      <c r="D108" s="21">
        <f>VLOOKUP(C108,'HVDC indicative allocations'!$A$2:$E$200,4,0)*'Indicative covered cost'!$B$1*1000</f>
        <v>97.794608417677438</v>
      </c>
      <c r="E108" s="21">
        <f>VLOOKUP(C108,'HVDC indicative allocations'!$A$2:$E$200,5,0)*'Indicative covered cost'!$B$1*1000</f>
        <v>0</v>
      </c>
      <c r="F108" s="21">
        <f>VLOOKUP(C108,'CNI indicative allocations'!$A$2:$E$200,4,0)*'Indicative covered cost'!$B$2*1000</f>
        <v>238.30091665281446</v>
      </c>
      <c r="G108" s="21">
        <f>VLOOKUP(C108,'CNI indicative allocations'!$A$2:$E$200,5,0)*'Indicative covered cost'!$B$2*1000</f>
        <v>0</v>
      </c>
      <c r="H108" s="21">
        <f>VLOOKUP(C108,'WRK and EDG-KAW allocations'!$C:$E,3,0)*('Indicative covered cost'!$B$3)*1000</f>
        <v>2.2268231999999997</v>
      </c>
      <c r="I108" s="21">
        <f>VLOOKUP(C108,'WRK and EDG-KAW allocations'!$C:$E,2,0)*('Indicative covered cost'!$B$3)*1000</f>
        <v>0</v>
      </c>
      <c r="J108" s="22">
        <f>IFERROR((D108+F108+H108)*10^3/VLOOKUP(C108,'Gross AMD'!$C$3:$D$199,2,0),0)</f>
        <v>5.6561739550727825</v>
      </c>
      <c r="K108" s="24">
        <f>IFERROR((D108+F108+H108)*10^5/VLOOKUP(C108,'Intra-regional allocations'!$A$3:$E$200,4,0),0)</f>
        <v>0.12132139739351219</v>
      </c>
      <c r="L108" s="24">
        <f>IFERROR((E108+G108+I108)*10^5/VLOOKUP(C108,'Intra-regional allocations'!$A$3:$E$200,5,0),0)</f>
        <v>0</v>
      </c>
    </row>
    <row r="109" spans="1:12" x14ac:dyDescent="0.45">
      <c r="A109" t="s">
        <v>137</v>
      </c>
      <c r="B109" t="s">
        <v>151</v>
      </c>
      <c r="C109" t="str">
        <f t="shared" si="2"/>
        <v>POCOMTN</v>
      </c>
      <c r="D109" s="21">
        <f>VLOOKUP(C109,'HVDC indicative allocations'!$A$2:$E$200,4,0)*'Indicative covered cost'!$B$1*1000</f>
        <v>31.590002185100005</v>
      </c>
      <c r="E109" s="21">
        <f>VLOOKUP(C109,'HVDC indicative allocations'!$A$2:$E$200,5,0)*'Indicative covered cost'!$B$1*1000</f>
        <v>0</v>
      </c>
      <c r="F109" s="21">
        <f>VLOOKUP(C109,'CNI indicative allocations'!$A$2:$E$200,4,0)*'Indicative covered cost'!$B$2*1000</f>
        <v>0</v>
      </c>
      <c r="G109" s="21">
        <f>VLOOKUP(C109,'CNI indicative allocations'!$A$2:$E$200,5,0)*'Indicative covered cost'!$B$2*1000</f>
        <v>0</v>
      </c>
      <c r="H109" s="21">
        <f>VLOOKUP(C109,'WRK and EDG-KAW allocations'!$C:$E,3,0)*('Indicative covered cost'!$B$3)*1000</f>
        <v>2.90718744</v>
      </c>
      <c r="I109" s="21">
        <f>VLOOKUP(C109,'WRK and EDG-KAW allocations'!$C:$E,2,0)*('Indicative covered cost'!$B$3)*1000</f>
        <v>0</v>
      </c>
      <c r="J109" s="22">
        <f>IFERROR((D109+F109+H109)*10^3/VLOOKUP(C109,'Gross AMD'!$C$3:$D$199,2,0),0)</f>
        <v>1.8954322748139172</v>
      </c>
      <c r="K109" s="24">
        <f>IFERROR((D109+F109+H109)*10^5/VLOOKUP(C109,'Intra-regional allocations'!$A$3:$E$200,4,0),0)</f>
        <v>3.8296200604722518E-2</v>
      </c>
      <c r="L109" s="24">
        <f>IFERROR((E109+G109+I109)*10^5/VLOOKUP(C109,'Intra-regional allocations'!$A$3:$E$200,5,0),0)</f>
        <v>0</v>
      </c>
    </row>
    <row r="110" spans="1:12" x14ac:dyDescent="0.45">
      <c r="A110" t="s">
        <v>137</v>
      </c>
      <c r="B110" t="s">
        <v>152</v>
      </c>
      <c r="C110" t="str">
        <f t="shared" si="2"/>
        <v>POCOMTR</v>
      </c>
      <c r="D110" s="21">
        <f>VLOOKUP(C110,'HVDC indicative allocations'!$A$2:$E$200,4,0)*'Indicative covered cost'!$B$1*1000</f>
        <v>11.676324841011075</v>
      </c>
      <c r="E110" s="21">
        <f>VLOOKUP(C110,'HVDC indicative allocations'!$A$2:$E$200,5,0)*'Indicative covered cost'!$B$1*1000</f>
        <v>0</v>
      </c>
      <c r="F110" s="21">
        <f>VLOOKUP(C110,'CNI indicative allocations'!$A$2:$E$200,4,0)*'Indicative covered cost'!$B$2*1000</f>
        <v>28.45227316484662</v>
      </c>
      <c r="G110" s="21">
        <f>VLOOKUP(C110,'CNI indicative allocations'!$A$2:$E$200,5,0)*'Indicative covered cost'!$B$2*1000</f>
        <v>0</v>
      </c>
      <c r="H110" s="21">
        <f>VLOOKUP(C110,'WRK and EDG-KAW allocations'!$C:$E,3,0)*('Indicative covered cost'!$B$3)*1000</f>
        <v>1.08532344</v>
      </c>
      <c r="I110" s="21">
        <f>VLOOKUP(C110,'WRK and EDG-KAW allocations'!$C:$E,2,0)*('Indicative covered cost'!$B$3)*1000</f>
        <v>0</v>
      </c>
      <c r="J110" s="22">
        <f>IFERROR((D110+F110+H110)*10^3/VLOOKUP(C110,'Gross AMD'!$C$3:$D$199,2,0),0)</f>
        <v>6.1053229389063164</v>
      </c>
      <c r="K110" s="24">
        <f>IFERROR((D110+F110+H110)*10^5/VLOOKUP(C110,'Intra-regional allocations'!$A$3:$E$200,4,0),0)</f>
        <v>0.12378254271853707</v>
      </c>
      <c r="L110" s="24">
        <f>IFERROR((E110+G110+I110)*10^5/VLOOKUP(C110,'Intra-regional allocations'!$A$3:$E$200,5,0),0)</f>
        <v>0</v>
      </c>
    </row>
    <row r="111" spans="1:12" x14ac:dyDescent="0.45">
      <c r="A111" t="s">
        <v>137</v>
      </c>
      <c r="B111" t="s">
        <v>153</v>
      </c>
      <c r="C111" t="str">
        <f t="shared" si="2"/>
        <v>POCOOKN</v>
      </c>
      <c r="D111" s="21">
        <f>VLOOKUP(C111,'HVDC indicative allocations'!$A$2:$E$200,4,0)*'Indicative covered cost'!$B$1*1000</f>
        <v>2.945921441638284</v>
      </c>
      <c r="E111" s="21">
        <f>VLOOKUP(C111,'HVDC indicative allocations'!$A$2:$E$200,5,0)*'Indicative covered cost'!$B$1*1000</f>
        <v>0</v>
      </c>
      <c r="F111" s="21">
        <f>VLOOKUP(C111,'CNI indicative allocations'!$A$2:$E$200,4,0)*'Indicative covered cost'!$B$2*1000</f>
        <v>7.1784711988548322</v>
      </c>
      <c r="G111" s="21">
        <f>VLOOKUP(C111,'CNI indicative allocations'!$A$2:$E$200,5,0)*'Indicative covered cost'!$B$2*1000</f>
        <v>0</v>
      </c>
      <c r="H111" s="21">
        <f>VLOOKUP(C111,'WRK and EDG-KAW allocations'!$C:$E,3,0)*('Indicative covered cost'!$B$3)*1000</f>
        <v>0.26679239999999999</v>
      </c>
      <c r="I111" s="21">
        <f>VLOOKUP(C111,'WRK and EDG-KAW allocations'!$C:$E,2,0)*('Indicative covered cost'!$B$3)*1000</f>
        <v>0</v>
      </c>
      <c r="J111" s="22">
        <f>IFERROR((D111+F111+H111)*10^3/VLOOKUP(C111,'Gross AMD'!$C$3:$D$199,2,0),0)</f>
        <v>5.1343905844795623</v>
      </c>
      <c r="K111" s="24">
        <f>IFERROR((D111+F111+H111)*10^5/VLOOKUP(C111,'Intra-regional allocations'!$A$3:$E$200,4,0),0)</f>
        <v>0.12369881709434971</v>
      </c>
      <c r="L111" s="24">
        <f>IFERROR((E111+G111+I111)*10^5/VLOOKUP(C111,'Intra-regional allocations'!$A$3:$E$200,5,0),0)</f>
        <v>0</v>
      </c>
    </row>
    <row r="112" spans="1:12" x14ac:dyDescent="0.45">
      <c r="A112" t="s">
        <v>137</v>
      </c>
      <c r="B112" t="s">
        <v>154</v>
      </c>
      <c r="C112" t="str">
        <f t="shared" si="2"/>
        <v>POCOOPK</v>
      </c>
      <c r="D112" s="21">
        <f>VLOOKUP(C112,'HVDC indicative allocations'!$A$2:$E$200,4,0)*'Indicative covered cost'!$B$1*1000</f>
        <v>16.977560594178808</v>
      </c>
      <c r="E112" s="21">
        <f>VLOOKUP(C112,'HVDC indicative allocations'!$A$2:$E$200,5,0)*'Indicative covered cost'!$B$1*1000</f>
        <v>0</v>
      </c>
      <c r="F112" s="21">
        <f>VLOOKUP(C112,'CNI indicative allocations'!$A$2:$E$200,4,0)*'Indicative covered cost'!$B$2*1000</f>
        <v>0</v>
      </c>
      <c r="G112" s="21">
        <f>VLOOKUP(C112,'CNI indicative allocations'!$A$2:$E$200,5,0)*'Indicative covered cost'!$B$2*1000</f>
        <v>0</v>
      </c>
      <c r="H112" s="21">
        <f>VLOOKUP(C112,'WRK and EDG-KAW allocations'!$C:$E,3,0)*('Indicative covered cost'!$B$3)*1000</f>
        <v>1.5689915999999999</v>
      </c>
      <c r="I112" s="21">
        <f>VLOOKUP(C112,'WRK and EDG-KAW allocations'!$C:$E,2,0)*('Indicative covered cost'!$B$3)*1000</f>
        <v>0</v>
      </c>
      <c r="J112" s="22">
        <f>IFERROR((D112+F112+H112)*10^3/VLOOKUP(C112,'Gross AMD'!$C$3:$D$199,2,0),0)</f>
        <v>1.8725322851441517</v>
      </c>
      <c r="K112" s="24">
        <f>IFERROR((D112+F112+H112)*10^5/VLOOKUP(C112,'Intra-regional allocations'!$A$3:$E$200,4,0),0)</f>
        <v>3.8309768385653954E-2</v>
      </c>
      <c r="L112" s="24">
        <f>IFERROR((E112+G112+I112)*10^5/VLOOKUP(C112,'Intra-regional allocations'!$A$3:$E$200,5,0),0)</f>
        <v>0</v>
      </c>
    </row>
    <row r="113" spans="1:12" x14ac:dyDescent="0.45">
      <c r="A113" t="s">
        <v>137</v>
      </c>
      <c r="B113" t="s">
        <v>155</v>
      </c>
      <c r="C113" t="str">
        <f t="shared" si="2"/>
        <v>POCOPAO</v>
      </c>
      <c r="D113" s="21">
        <f>VLOOKUP(C113,'HVDC indicative allocations'!$A$2:$E$200,4,0)*'Indicative covered cost'!$B$1*1000</f>
        <v>69.269195641383064</v>
      </c>
      <c r="E113" s="21">
        <f>VLOOKUP(C113,'HVDC indicative allocations'!$A$2:$E$200,5,0)*'Indicative covered cost'!$B$1*1000</f>
        <v>0</v>
      </c>
      <c r="F113" s="21">
        <f>VLOOKUP(C113,'CNI indicative allocations'!$A$2:$E$200,4,0)*'Indicative covered cost'!$B$2*1000</f>
        <v>168.7916448997297</v>
      </c>
      <c r="G113" s="21">
        <f>VLOOKUP(C113,'CNI indicative allocations'!$A$2:$E$200,5,0)*'Indicative covered cost'!$B$2*1000</f>
        <v>0</v>
      </c>
      <c r="H113" s="21">
        <f>VLOOKUP(C113,'WRK and EDG-KAW allocations'!$C:$E,3,0)*('Indicative covered cost'!$B$3)*1000</f>
        <v>8.9557192800000003</v>
      </c>
      <c r="I113" s="21">
        <f>VLOOKUP(C113,'WRK and EDG-KAW allocations'!$C:$E,2,0)*('Indicative covered cost'!$B$3)*1000</f>
        <v>0</v>
      </c>
      <c r="J113" s="22">
        <f>IFERROR((D113+F113+H113)*10^3/VLOOKUP(C113,'Gross AMD'!$C$3:$D$199,2,0),0)</f>
        <v>6.3497103703384248</v>
      </c>
      <c r="K113" s="24">
        <f>IFERROR((D113+F113+H113)*10^5/VLOOKUP(C113,'Intra-regional allocations'!$A$3:$E$200,4,0),0)</f>
        <v>0.12505686975861122</v>
      </c>
      <c r="L113" s="24">
        <f>IFERROR((E113+G113+I113)*10^5/VLOOKUP(C113,'Intra-regional allocations'!$A$3:$E$200,5,0),0)</f>
        <v>0</v>
      </c>
    </row>
    <row r="114" spans="1:12" x14ac:dyDescent="0.45">
      <c r="A114" t="s">
        <v>137</v>
      </c>
      <c r="B114" t="s">
        <v>53</v>
      </c>
      <c r="C114" t="str">
        <f t="shared" si="2"/>
        <v>POCOSFD</v>
      </c>
      <c r="D114" s="21">
        <f>VLOOKUP(C114,'HVDC indicative allocations'!$A$2:$E$200,4,0)*'Indicative covered cost'!$B$1*1000</f>
        <v>44.493119720588332</v>
      </c>
      <c r="E114" s="21">
        <f>VLOOKUP(C114,'HVDC indicative allocations'!$A$2:$E$200,5,0)*'Indicative covered cost'!$B$1*1000</f>
        <v>0</v>
      </c>
      <c r="F114" s="21">
        <f>VLOOKUP(C114,'CNI indicative allocations'!$A$2:$E$200,4,0)*'Indicative covered cost'!$B$2*1000</f>
        <v>0</v>
      </c>
      <c r="G114" s="21">
        <f>VLOOKUP(C114,'CNI indicative allocations'!$A$2:$E$200,5,0)*'Indicative covered cost'!$B$2*1000</f>
        <v>0</v>
      </c>
      <c r="H114" s="21">
        <f>VLOOKUP(C114,'WRK and EDG-KAW allocations'!$C:$E,3,0)*('Indicative covered cost'!$B$3)*1000</f>
        <v>4.1405078399999997</v>
      </c>
      <c r="I114" s="21">
        <f>VLOOKUP(C114,'WRK and EDG-KAW allocations'!$C:$E,2,0)*('Indicative covered cost'!$B$3)*1000</f>
        <v>0</v>
      </c>
      <c r="J114" s="22">
        <f>IFERROR((D114+F114+H114)*10^3/VLOOKUP(C114,'Gross AMD'!$C$3:$D$199,2,0),0)</f>
        <v>1.5406692259336565</v>
      </c>
      <c r="K114" s="24">
        <f>IFERROR((D114+F114+H114)*10^5/VLOOKUP(C114,'Intra-regional allocations'!$A$3:$E$200,4,0),0)</f>
        <v>3.8332349199378946E-2</v>
      </c>
      <c r="L114" s="24">
        <f>IFERROR((E114+G114+I114)*10^5/VLOOKUP(C114,'Intra-regional allocations'!$A$3:$E$200,5,0),0)</f>
        <v>0</v>
      </c>
    </row>
    <row r="115" spans="1:12" x14ac:dyDescent="0.45">
      <c r="A115" t="s">
        <v>137</v>
      </c>
      <c r="B115" t="s">
        <v>156</v>
      </c>
      <c r="C115" t="str">
        <f t="shared" si="2"/>
        <v>POCOTGA</v>
      </c>
      <c r="D115" s="21">
        <f>VLOOKUP(C115,'HVDC indicative allocations'!$A$2:$E$200,4,0)*'Indicative covered cost'!$B$1*1000</f>
        <v>144.09324165382225</v>
      </c>
      <c r="E115" s="21">
        <f>VLOOKUP(C115,'HVDC indicative allocations'!$A$2:$E$200,5,0)*'Indicative covered cost'!$B$1*1000</f>
        <v>0</v>
      </c>
      <c r="F115" s="21">
        <f>VLOOKUP(C115,'CNI indicative allocations'!$A$2:$E$200,4,0)*'Indicative covered cost'!$B$2*1000</f>
        <v>351.11906602178766</v>
      </c>
      <c r="G115" s="21">
        <f>VLOOKUP(C115,'CNI indicative allocations'!$A$2:$E$200,5,0)*'Indicative covered cost'!$B$2*1000</f>
        <v>0</v>
      </c>
      <c r="H115" s="21">
        <f>VLOOKUP(C115,'WRK and EDG-KAW allocations'!$C:$E,3,0)*('Indicative covered cost'!$B$3)*1000</f>
        <v>3.1687965599999997</v>
      </c>
      <c r="I115" s="21">
        <f>VLOOKUP(C115,'WRK and EDG-KAW allocations'!$C:$E,2,0)*('Indicative covered cost'!$B$3)*1000</f>
        <v>2.1119999999999998E-5</v>
      </c>
      <c r="J115" s="22">
        <f>IFERROR((D115+F115+H115)*10^3/VLOOKUP(C115,'Gross AMD'!$C$3:$D$199,2,0),0)</f>
        <v>4.4782497811164337</v>
      </c>
      <c r="K115" s="24">
        <f>IFERROR((D115+F115+H115)*10^5/VLOOKUP(C115,'Intra-regional allocations'!$A$3:$E$200,4,0),0)</f>
        <v>0.12129407466289895</v>
      </c>
      <c r="L115" s="24">
        <f>IFERROR((E115+G115+I115)*10^5/VLOOKUP(C115,'Intra-regional allocations'!$A$3:$E$200,5,0),0)</f>
        <v>3.0378872874773451E-4</v>
      </c>
    </row>
    <row r="116" spans="1:12" x14ac:dyDescent="0.45">
      <c r="A116" t="s">
        <v>137</v>
      </c>
      <c r="B116" t="s">
        <v>157</v>
      </c>
      <c r="C116" t="str">
        <f t="shared" si="2"/>
        <v>POCOTMI</v>
      </c>
      <c r="D116" s="21">
        <f>VLOOKUP(C116,'HVDC indicative allocations'!$A$2:$E$200,4,0)*'Indicative covered cost'!$B$1*1000</f>
        <v>78.334305063403647</v>
      </c>
      <c r="E116" s="21">
        <f>VLOOKUP(C116,'HVDC indicative allocations'!$A$2:$E$200,5,0)*'Indicative covered cost'!$B$1*1000</f>
        <v>0</v>
      </c>
      <c r="F116" s="21">
        <f>VLOOKUP(C116,'CNI indicative allocations'!$A$2:$E$200,4,0)*'Indicative covered cost'!$B$2*1000</f>
        <v>190.88104143986746</v>
      </c>
      <c r="G116" s="21">
        <f>VLOOKUP(C116,'CNI indicative allocations'!$A$2:$E$200,5,0)*'Indicative covered cost'!$B$2*1000</f>
        <v>0</v>
      </c>
      <c r="H116" s="21">
        <f>VLOOKUP(C116,'WRK and EDG-KAW allocations'!$C:$E,3,0)*('Indicative covered cost'!$B$3)*1000</f>
        <v>1.6980696</v>
      </c>
      <c r="I116" s="21">
        <f>VLOOKUP(C116,'WRK and EDG-KAW allocations'!$C:$E,2,0)*('Indicative covered cost'!$B$3)*1000</f>
        <v>0</v>
      </c>
      <c r="J116" s="22">
        <f>IFERROR((D116+F116+H116)*10^3/VLOOKUP(C116,'Gross AMD'!$C$3:$D$199,2,0),0)</f>
        <v>6.7531886883900789</v>
      </c>
      <c r="K116" s="24">
        <f>IFERROR((D116+F116+H116)*10^5/VLOOKUP(C116,'Intra-regional allocations'!$A$3:$E$200,4,0),0)</f>
        <v>0.12128306035140049</v>
      </c>
      <c r="L116" s="24">
        <f>IFERROR((E116+G116+I116)*10^5/VLOOKUP(C116,'Intra-regional allocations'!$A$3:$E$200,5,0),0)</f>
        <v>0</v>
      </c>
    </row>
    <row r="117" spans="1:12" x14ac:dyDescent="0.45">
      <c r="A117" t="s">
        <v>137</v>
      </c>
      <c r="B117" t="s">
        <v>158</v>
      </c>
      <c r="C117" t="str">
        <f t="shared" si="2"/>
        <v>POCOWGN</v>
      </c>
      <c r="D117" s="21">
        <f>VLOOKUP(C117,'HVDC indicative allocations'!$A$2:$E$200,4,0)*'Indicative covered cost'!$B$1*1000</f>
        <v>52.962521457447899</v>
      </c>
      <c r="E117" s="21">
        <f>VLOOKUP(C117,'HVDC indicative allocations'!$A$2:$E$200,5,0)*'Indicative covered cost'!$B$1*1000</f>
        <v>0</v>
      </c>
      <c r="F117" s="21">
        <f>VLOOKUP(C117,'CNI indicative allocations'!$A$2:$E$200,4,0)*'Indicative covered cost'!$B$2*1000</f>
        <v>0</v>
      </c>
      <c r="G117" s="21">
        <f>VLOOKUP(C117,'CNI indicative allocations'!$A$2:$E$200,5,0)*'Indicative covered cost'!$B$2*1000</f>
        <v>0</v>
      </c>
      <c r="H117" s="21">
        <f>VLOOKUP(C117,'WRK and EDG-KAW allocations'!$C:$E,3,0)*('Indicative covered cost'!$B$3)*1000</f>
        <v>4.8362265599999992</v>
      </c>
      <c r="I117" s="21">
        <f>VLOOKUP(C117,'WRK and EDG-KAW allocations'!$C:$E,2,0)*('Indicative covered cost'!$B$3)*1000</f>
        <v>0</v>
      </c>
      <c r="J117" s="22">
        <f>IFERROR((D117+F117+H117)*10^3/VLOOKUP(C117,'Gross AMD'!$C$3:$D$199,2,0),0)</f>
        <v>1.9381530683655683</v>
      </c>
      <c r="K117" s="24">
        <f>IFERROR((D117+F117+H117)*10^5/VLOOKUP(C117,'Intra-regional allocations'!$A$3:$E$200,4,0),0)</f>
        <v>3.8271140771601563E-2</v>
      </c>
      <c r="L117" s="24">
        <f>IFERROR((E117+G117+I117)*10^5/VLOOKUP(C117,'Intra-regional allocations'!$A$3:$E$200,5,0),0)</f>
        <v>0</v>
      </c>
    </row>
    <row r="118" spans="1:12" x14ac:dyDescent="0.45">
      <c r="A118" t="s">
        <v>137</v>
      </c>
      <c r="B118" t="s">
        <v>159</v>
      </c>
      <c r="C118" t="str">
        <f t="shared" si="2"/>
        <v>POCOWHU</v>
      </c>
      <c r="D118" s="21">
        <f>VLOOKUP(C118,'HVDC indicative allocations'!$A$2:$E$200,4,0)*'Indicative covered cost'!$B$1*1000</f>
        <v>57.809315794886203</v>
      </c>
      <c r="E118" s="21">
        <f>VLOOKUP(C118,'HVDC indicative allocations'!$A$2:$E$200,5,0)*'Indicative covered cost'!$B$1*1000</f>
        <v>0</v>
      </c>
      <c r="F118" s="21">
        <f>VLOOKUP(C118,'CNI indicative allocations'!$A$2:$E$200,4,0)*'Indicative covered cost'!$B$2*1000</f>
        <v>140.86679386410063</v>
      </c>
      <c r="G118" s="21">
        <f>VLOOKUP(C118,'CNI indicative allocations'!$A$2:$E$200,5,0)*'Indicative covered cost'!$B$2*1000</f>
        <v>0</v>
      </c>
      <c r="H118" s="21">
        <f>VLOOKUP(C118,'WRK and EDG-KAW allocations'!$C:$E,3,0)*('Indicative covered cost'!$B$3)*1000</f>
        <v>7.6328416799999994</v>
      </c>
      <c r="I118" s="21">
        <f>VLOOKUP(C118,'WRK and EDG-KAW allocations'!$C:$E,2,0)*('Indicative covered cost'!$B$3)*1000</f>
        <v>0</v>
      </c>
      <c r="J118" s="22">
        <f>IFERROR((D118+F118+H118)*10^3/VLOOKUP(C118,'Gross AMD'!$C$3:$D$199,2,0),0)</f>
        <v>6.1680467584923369</v>
      </c>
      <c r="K118" s="24">
        <f>IFERROR((D118+F118+H118)*10^5/VLOOKUP(C118,'Intra-regional allocations'!$A$3:$E$200,4,0),0)</f>
        <v>0.12515317500938042</v>
      </c>
      <c r="L118" s="24">
        <f>IFERROR((E118+G118+I118)*10^5/VLOOKUP(C118,'Intra-regional allocations'!$A$3:$E$200,5,0),0)</f>
        <v>0</v>
      </c>
    </row>
    <row r="119" spans="1:12" x14ac:dyDescent="0.45">
      <c r="A119" t="s">
        <v>137</v>
      </c>
      <c r="B119" t="s">
        <v>160</v>
      </c>
      <c r="C119" t="str">
        <f t="shared" si="2"/>
        <v>POCOWKO</v>
      </c>
      <c r="D119" s="21">
        <f>VLOOKUP(C119,'HVDC indicative allocations'!$A$2:$E$200,4,0)*'Indicative covered cost'!$B$1*1000</f>
        <v>63.277276896948813</v>
      </c>
      <c r="E119" s="21">
        <f>VLOOKUP(C119,'HVDC indicative allocations'!$A$2:$E$200,5,0)*'Indicative covered cost'!$B$1*1000</f>
        <v>0</v>
      </c>
      <c r="F119" s="21">
        <f>VLOOKUP(C119,'CNI indicative allocations'!$A$2:$E$200,4,0)*'Indicative covered cost'!$B$2*1000</f>
        <v>154.1908427449786</v>
      </c>
      <c r="G119" s="21">
        <f>VLOOKUP(C119,'CNI indicative allocations'!$A$2:$E$200,5,0)*'Indicative covered cost'!$B$2*1000</f>
        <v>0</v>
      </c>
      <c r="H119" s="21">
        <f>VLOOKUP(C119,'WRK and EDG-KAW allocations'!$C:$E,3,0)*('Indicative covered cost'!$B$3)*1000</f>
        <v>8.3045740800000001</v>
      </c>
      <c r="I119" s="21">
        <f>VLOOKUP(C119,'WRK and EDG-KAW allocations'!$C:$E,2,0)*('Indicative covered cost'!$B$3)*1000</f>
        <v>0</v>
      </c>
      <c r="J119" s="22">
        <f>IFERROR((D119+F119+H119)*10^3/VLOOKUP(C119,'Gross AMD'!$C$3:$D$199,2,0),0)</f>
        <v>6.1585249209545125</v>
      </c>
      <c r="K119" s="24">
        <f>IFERROR((D119+F119+H119)*10^5/VLOOKUP(C119,'Intra-regional allocations'!$A$3:$E$200,4,0),0)</f>
        <v>0.12512533775411913</v>
      </c>
      <c r="L119" s="24">
        <f>IFERROR((E119+G119+I119)*10^5/VLOOKUP(C119,'Intra-regional allocations'!$A$3:$E$200,5,0),0)</f>
        <v>0</v>
      </c>
    </row>
    <row r="120" spans="1:12" x14ac:dyDescent="0.45">
      <c r="A120" t="s">
        <v>137</v>
      </c>
      <c r="B120" t="s">
        <v>161</v>
      </c>
      <c r="C120" t="str">
        <f t="shared" si="2"/>
        <v>POCOWVY</v>
      </c>
      <c r="D120" s="21">
        <f>VLOOKUP(C120,'HVDC indicative allocations'!$A$2:$E$200,4,0)*'Indicative covered cost'!$B$1*1000</f>
        <v>8.0437226766487147</v>
      </c>
      <c r="E120" s="21">
        <f>VLOOKUP(C120,'HVDC indicative allocations'!$A$2:$E$200,5,0)*'Indicative covered cost'!$B$1*1000</f>
        <v>0</v>
      </c>
      <c r="F120" s="21">
        <f>VLOOKUP(C120,'CNI indicative allocations'!$A$2:$E$200,4,0)*'Indicative covered cost'!$B$2*1000</f>
        <v>0</v>
      </c>
      <c r="G120" s="21">
        <f>VLOOKUP(C120,'CNI indicative allocations'!$A$2:$E$200,5,0)*'Indicative covered cost'!$B$2*1000</f>
        <v>0</v>
      </c>
      <c r="H120" s="21">
        <f>VLOOKUP(C120,'WRK and EDG-KAW allocations'!$C:$E,3,0)*('Indicative covered cost'!$B$3)*1000</f>
        <v>0.75805248000000003</v>
      </c>
      <c r="I120" s="21">
        <f>VLOOKUP(C120,'WRK and EDG-KAW allocations'!$C:$E,2,0)*('Indicative covered cost'!$B$3)*1000</f>
        <v>0</v>
      </c>
      <c r="J120" s="22">
        <f>IFERROR((D120+F120+H120)*10^3/VLOOKUP(C120,'Gross AMD'!$C$3:$D$199,2,0),0)</f>
        <v>1.810036924842829</v>
      </c>
      <c r="K120" s="24">
        <f>IFERROR((D120+F120+H120)*10^5/VLOOKUP(C120,'Intra-regional allocations'!$A$3:$E$200,4,0),0)</f>
        <v>3.837380025577395E-2</v>
      </c>
      <c r="L120" s="24">
        <f>IFERROR((E120+G120+I120)*10^5/VLOOKUP(C120,'Intra-regional allocations'!$A$3:$E$200,5,0),0)</f>
        <v>0</v>
      </c>
    </row>
    <row r="121" spans="1:12" x14ac:dyDescent="0.45">
      <c r="A121" t="s">
        <v>67</v>
      </c>
      <c r="B121" t="s">
        <v>162</v>
      </c>
      <c r="C121" t="str">
        <f t="shared" si="2"/>
        <v>POWNEDN</v>
      </c>
      <c r="D121" s="21">
        <f>VLOOKUP(C121,'HVDC indicative allocations'!$A$2:$E$200,4,0)*'Indicative covered cost'!$B$1*1000</f>
        <v>0</v>
      </c>
      <c r="E121" s="21">
        <f>VLOOKUP(C121,'HVDC indicative allocations'!$A$2:$E$200,5,0)*'Indicative covered cost'!$B$1*1000</f>
        <v>0</v>
      </c>
      <c r="F121" s="21">
        <f>VLOOKUP(C121,'CNI indicative allocations'!$A$2:$E$200,4,0)*'Indicative covered cost'!$B$2*1000</f>
        <v>0</v>
      </c>
      <c r="G121" s="21">
        <f>VLOOKUP(C121,'CNI indicative allocations'!$A$2:$E$200,5,0)*'Indicative covered cost'!$B$2*1000</f>
        <v>0</v>
      </c>
      <c r="H121" s="21">
        <f>VLOOKUP(C121,'WRK and EDG-KAW allocations'!$C:$E,3,0)*('Indicative covered cost'!$B$3)*1000</f>
        <v>4.5561119999999997E-2</v>
      </c>
      <c r="I121" s="21">
        <f>VLOOKUP(C121,'WRK and EDG-KAW allocations'!$C:$E,2,0)*('Indicative covered cost'!$B$3)*1000</f>
        <v>0</v>
      </c>
      <c r="J121" s="22">
        <f>IFERROR((D121+F121+H121)*10^3/VLOOKUP(C121,'Gross AMD'!$C$3:$D$199,2,0),0)</f>
        <v>1.6811030362424506E-3</v>
      </c>
      <c r="K121" s="24">
        <f>IFERROR((D121+F121+H121)*10^5/VLOOKUP(C121,'Intra-regional allocations'!$A$3:$E$200,4,0),0)</f>
        <v>3.099883882265707E-5</v>
      </c>
      <c r="L121" s="24">
        <f>IFERROR((E121+G121+I121)*10^5/VLOOKUP(C121,'Intra-regional allocations'!$A$3:$E$200,5,0),0)</f>
        <v>0</v>
      </c>
    </row>
    <row r="122" spans="1:12" x14ac:dyDescent="0.45">
      <c r="A122" t="s">
        <v>67</v>
      </c>
      <c r="B122" t="s">
        <v>163</v>
      </c>
      <c r="C122" t="str">
        <f t="shared" si="2"/>
        <v>POWNGOR</v>
      </c>
      <c r="D122" s="21">
        <f>VLOOKUP(C122,'HVDC indicative allocations'!$A$2:$E$200,4,0)*'Indicative covered cost'!$B$1*1000</f>
        <v>0</v>
      </c>
      <c r="E122" s="21">
        <f>VLOOKUP(C122,'HVDC indicative allocations'!$A$2:$E$200,5,0)*'Indicative covered cost'!$B$1*1000</f>
        <v>0</v>
      </c>
      <c r="F122" s="21">
        <f>VLOOKUP(C122,'CNI indicative allocations'!$A$2:$E$200,4,0)*'Indicative covered cost'!$B$2*1000</f>
        <v>0</v>
      </c>
      <c r="G122" s="21">
        <f>VLOOKUP(C122,'CNI indicative allocations'!$A$2:$E$200,5,0)*'Indicative covered cost'!$B$2*1000</f>
        <v>0</v>
      </c>
      <c r="H122" s="21">
        <f>VLOOKUP(C122,'WRK and EDG-KAW allocations'!$C:$E,3,0)*('Indicative covered cost'!$B$3)*1000</f>
        <v>5.1498239999999994E-2</v>
      </c>
      <c r="I122" s="21">
        <f>VLOOKUP(C122,'WRK and EDG-KAW allocations'!$C:$E,2,0)*('Indicative covered cost'!$B$3)*1000</f>
        <v>0</v>
      </c>
      <c r="J122" s="22">
        <f>IFERROR((D122+F122+H122)*10^3/VLOOKUP(C122,'Gross AMD'!$C$3:$D$199,2,0),0)</f>
        <v>1.6542903317720366E-3</v>
      </c>
      <c r="K122" s="24">
        <f>IFERROR((D122+F122+H122)*10^5/VLOOKUP(C122,'Intra-regional allocations'!$A$3:$E$200,4,0),0)</f>
        <v>3.0580121185406858E-5</v>
      </c>
      <c r="L122" s="24">
        <f>IFERROR((E122+G122+I122)*10^5/VLOOKUP(C122,'Intra-regional allocations'!$A$3:$E$200,5,0),0)</f>
        <v>0</v>
      </c>
    </row>
    <row r="123" spans="1:12" x14ac:dyDescent="0.45">
      <c r="A123" t="s">
        <v>67</v>
      </c>
      <c r="B123" t="s">
        <v>164</v>
      </c>
      <c r="C123" t="str">
        <f t="shared" si="2"/>
        <v>POWNINV</v>
      </c>
      <c r="D123" s="21">
        <f>VLOOKUP(C123,'HVDC indicative allocations'!$A$2:$E$200,4,0)*'Indicative covered cost'!$B$1*1000</f>
        <v>0</v>
      </c>
      <c r="E123" s="21">
        <f>VLOOKUP(C123,'HVDC indicative allocations'!$A$2:$E$200,5,0)*'Indicative covered cost'!$B$1*1000</f>
        <v>0</v>
      </c>
      <c r="F123" s="21">
        <f>VLOOKUP(C123,'CNI indicative allocations'!$A$2:$E$200,4,0)*'Indicative covered cost'!$B$2*1000</f>
        <v>0</v>
      </c>
      <c r="G123" s="21">
        <f>VLOOKUP(C123,'CNI indicative allocations'!$A$2:$E$200,5,0)*'Indicative covered cost'!$B$2*1000</f>
        <v>0</v>
      </c>
      <c r="H123" s="21">
        <f>VLOOKUP(C123,'WRK and EDG-KAW allocations'!$C:$E,3,0)*('Indicative covered cost'!$B$3)*1000</f>
        <v>0.34851744000000007</v>
      </c>
      <c r="I123" s="21">
        <f>VLOOKUP(C123,'WRK and EDG-KAW allocations'!$C:$E,2,0)*('Indicative covered cost'!$B$3)*1000</f>
        <v>0</v>
      </c>
      <c r="J123" s="22">
        <f>IFERROR((D123+F123+H123)*10^3/VLOOKUP(C123,'Gross AMD'!$C$3:$D$199,2,0),0)</f>
        <v>4.0677070683173703E-3</v>
      </c>
      <c r="K123" s="24">
        <f>IFERROR((D123+F123+H123)*10^5/VLOOKUP(C123,'Intra-regional allocations'!$A$3:$E$200,4,0),0)</f>
        <v>7.8183153206305993E-5</v>
      </c>
      <c r="L123" s="24">
        <f>IFERROR((E123+G123+I123)*10^5/VLOOKUP(C123,'Intra-regional allocations'!$A$3:$E$200,5,0),0)</f>
        <v>0</v>
      </c>
    </row>
    <row r="124" spans="1:12" x14ac:dyDescent="0.45">
      <c r="A124" t="s">
        <v>67</v>
      </c>
      <c r="B124" t="s">
        <v>165</v>
      </c>
      <c r="C124" t="str">
        <f t="shared" si="2"/>
        <v>POWNNMA</v>
      </c>
      <c r="D124" s="21">
        <f>VLOOKUP(C124,'HVDC indicative allocations'!$A$2:$E$200,4,0)*'Indicative covered cost'!$B$1*1000</f>
        <v>0</v>
      </c>
      <c r="E124" s="21">
        <f>VLOOKUP(C124,'HVDC indicative allocations'!$A$2:$E$200,5,0)*'Indicative covered cost'!$B$1*1000</f>
        <v>0</v>
      </c>
      <c r="F124" s="21">
        <f>VLOOKUP(C124,'CNI indicative allocations'!$A$2:$E$200,4,0)*'Indicative covered cost'!$B$2*1000</f>
        <v>0</v>
      </c>
      <c r="G124" s="21">
        <f>VLOOKUP(C124,'CNI indicative allocations'!$A$2:$E$200,5,0)*'Indicative covered cost'!$B$2*1000</f>
        <v>0</v>
      </c>
      <c r="H124" s="21">
        <f>VLOOKUP(C124,'WRK and EDG-KAW allocations'!$C:$E,3,0)*('Indicative covered cost'!$B$3)*1000</f>
        <v>9.8275200000000007E-2</v>
      </c>
      <c r="I124" s="21">
        <f>VLOOKUP(C124,'WRK and EDG-KAW allocations'!$C:$E,2,0)*('Indicative covered cost'!$B$3)*1000</f>
        <v>0.13855464000000001</v>
      </c>
      <c r="J124" s="22">
        <f>IFERROR((D124+F124+H124)*10^3/VLOOKUP(C124,'Gross AMD'!$C$3:$D$199,2,0),0)</f>
        <v>1.836025293100221E-3</v>
      </c>
      <c r="K124" s="24">
        <f>IFERROR((D124+F124+H124)*10^5/VLOOKUP(C124,'Intra-regional allocations'!$A$3:$E$200,4,0),0)</f>
        <v>7.5281995631794755E-5</v>
      </c>
      <c r="L124" s="24">
        <f>IFERROR((E124+G124+I124)*10^5/VLOOKUP(C124,'Intra-regional allocations'!$A$3:$E$200,5,0),0)</f>
        <v>5.5000873593425066E-4</v>
      </c>
    </row>
    <row r="125" spans="1:12" x14ac:dyDescent="0.45">
      <c r="A125" t="s">
        <v>166</v>
      </c>
      <c r="B125" t="s">
        <v>167</v>
      </c>
      <c r="C125" t="str">
        <f t="shared" si="2"/>
        <v>RAYNBDE</v>
      </c>
      <c r="D125" s="21">
        <f>VLOOKUP(C125,'HVDC indicative allocations'!$A$2:$E$200,4,0)*'Indicative covered cost'!$B$1*1000</f>
        <v>0</v>
      </c>
      <c r="E125" s="21">
        <f>VLOOKUP(C125,'HVDC indicative allocations'!$A$2:$E$200,5,0)*'Indicative covered cost'!$B$1*1000</f>
        <v>0</v>
      </c>
      <c r="F125" s="21">
        <f>VLOOKUP(C125,'CNI indicative allocations'!$A$2:$E$200,4,0)*'Indicative covered cost'!$B$2*1000</f>
        <v>0</v>
      </c>
      <c r="G125" s="21">
        <f>VLOOKUP(C125,'CNI indicative allocations'!$A$2:$E$200,5,0)*'Indicative covered cost'!$B$2*1000</f>
        <v>0</v>
      </c>
      <c r="H125" s="21">
        <f>VLOOKUP(C125,'WRK and EDG-KAW allocations'!$C:$E,3,0)*('Indicative covered cost'!$B$3)*1000</f>
        <v>1.820592E-2</v>
      </c>
      <c r="I125" s="21">
        <f>VLOOKUP(C125,'WRK and EDG-KAW allocations'!$C:$E,2,0)*('Indicative covered cost'!$B$3)*1000</f>
        <v>0</v>
      </c>
      <c r="J125" s="22">
        <f>IFERROR((D125+F125+H125)*10^3/VLOOKUP(C125,'Gross AMD'!$C$3:$D$199,2,0),0)</f>
        <v>1.9746117136659434E-3</v>
      </c>
      <c r="K125" s="24">
        <f>IFERROR((D125+F125+H125)*10^5/VLOOKUP(C125,'Intra-regional allocations'!$A$3:$E$200,4,0),0)</f>
        <v>3.1289357526367674E-5</v>
      </c>
      <c r="L125" s="24">
        <f>IFERROR((E125+G125+I125)*10^5/VLOOKUP(C125,'Intra-regional allocations'!$A$3:$E$200,5,0),0)</f>
        <v>0</v>
      </c>
    </row>
    <row r="126" spans="1:12" x14ac:dyDescent="0.45">
      <c r="A126" t="s">
        <v>168</v>
      </c>
      <c r="B126" t="s">
        <v>169</v>
      </c>
      <c r="C126" t="str">
        <f t="shared" si="2"/>
        <v>SCANDVK</v>
      </c>
      <c r="D126" s="21">
        <f>VLOOKUP(C126,'HVDC indicative allocations'!$A$2:$E$200,4,0)*'Indicative covered cost'!$B$1*1000</f>
        <v>24.535138905658577</v>
      </c>
      <c r="E126" s="21">
        <f>VLOOKUP(C126,'HVDC indicative allocations'!$A$2:$E$200,5,0)*'Indicative covered cost'!$B$1*1000</f>
        <v>0</v>
      </c>
      <c r="F126" s="21">
        <f>VLOOKUP(C126,'CNI indicative allocations'!$A$2:$E$200,4,0)*'Indicative covered cost'!$B$2*1000</f>
        <v>0</v>
      </c>
      <c r="G126" s="21">
        <f>VLOOKUP(C126,'CNI indicative allocations'!$A$2:$E$200,5,0)*'Indicative covered cost'!$B$2*1000</f>
        <v>0</v>
      </c>
      <c r="H126" s="21">
        <f>VLOOKUP(C126,'WRK and EDG-KAW allocations'!$C:$E,3,0)*('Indicative covered cost'!$B$3)*1000</f>
        <v>2.2704981599999998</v>
      </c>
      <c r="I126" s="21">
        <f>VLOOKUP(C126,'WRK and EDG-KAW allocations'!$C:$E,2,0)*('Indicative covered cost'!$B$3)*1000</f>
        <v>0</v>
      </c>
      <c r="J126" s="22">
        <f>IFERROR((D126+F126+H126)*10^3/VLOOKUP(C126,'Gross AMD'!$C$3:$D$199,2,0),0)</f>
        <v>2.1063479729610104</v>
      </c>
      <c r="K126" s="24">
        <f>IFERROR((D126+F126+H126)*10^5/VLOOKUP(C126,'Intra-regional allocations'!$A$3:$E$200,4,0),0)</f>
        <v>3.8314154088576621E-2</v>
      </c>
      <c r="L126" s="24">
        <f>IFERROR((E126+G126+I126)*10^5/VLOOKUP(C126,'Intra-regional allocations'!$A$3:$E$200,5,0),0)</f>
        <v>0</v>
      </c>
    </row>
    <row r="127" spans="1:12" x14ac:dyDescent="0.45">
      <c r="A127" t="s">
        <v>168</v>
      </c>
      <c r="B127" t="s">
        <v>84</v>
      </c>
      <c r="C127" t="str">
        <f t="shared" si="2"/>
        <v>SCANWDV</v>
      </c>
      <c r="D127" s="21">
        <f>VLOOKUP(C127,'HVDC indicative allocations'!$A$2:$E$200,4,0)*'Indicative covered cost'!$B$1*1000</f>
        <v>4.5750118765900796</v>
      </c>
      <c r="E127" s="21">
        <f>VLOOKUP(C127,'HVDC indicative allocations'!$A$2:$E$200,5,0)*'Indicative covered cost'!$B$1*1000</f>
        <v>0</v>
      </c>
      <c r="F127" s="21">
        <f>VLOOKUP(C127,'CNI indicative allocations'!$A$2:$E$200,4,0)*'Indicative covered cost'!$B$2*1000</f>
        <v>0</v>
      </c>
      <c r="G127" s="21">
        <f>VLOOKUP(C127,'CNI indicative allocations'!$A$2:$E$200,5,0)*'Indicative covered cost'!$B$2*1000</f>
        <v>0</v>
      </c>
      <c r="H127" s="21">
        <f>VLOOKUP(C127,'WRK and EDG-KAW allocations'!$C:$E,3,0)*('Indicative covered cost'!$B$3)*1000</f>
        <v>0.42412103999999995</v>
      </c>
      <c r="I127" s="21">
        <f>VLOOKUP(C127,'WRK and EDG-KAW allocations'!$C:$E,2,0)*('Indicative covered cost'!$B$3)*1000</f>
        <v>0</v>
      </c>
      <c r="J127" s="22">
        <f>IFERROR((D127+F127+H127)*10^3/VLOOKUP(C127,'Gross AMD'!$C$3:$D$199,2,0),0)</f>
        <v>2.1005819270677848</v>
      </c>
      <c r="K127" s="24">
        <f>IFERROR((D127+F127+H127)*10^5/VLOOKUP(C127,'Intra-regional allocations'!$A$3:$E$200,4,0),0)</f>
        <v>3.8319875332333712E-2</v>
      </c>
      <c r="L127" s="24">
        <f>IFERROR((E127+G127+I127)*10^5/VLOOKUP(C127,'Intra-regional allocations'!$A$3:$E$200,5,0),0)</f>
        <v>0</v>
      </c>
    </row>
    <row r="128" spans="1:12" x14ac:dyDescent="0.45">
      <c r="A128" t="s">
        <v>170</v>
      </c>
      <c r="B128" t="s">
        <v>171</v>
      </c>
      <c r="C128" t="str">
        <f t="shared" si="2"/>
        <v>SHPKPEN</v>
      </c>
      <c r="D128" s="21">
        <f>VLOOKUP(C128,'HVDC indicative allocations'!$A$2:$E$200,4,0)*'Indicative covered cost'!$B$1*1000</f>
        <v>0.16057616483654868</v>
      </c>
      <c r="E128" s="21">
        <f>VLOOKUP(C128,'HVDC indicative allocations'!$A$2:$E$200,5,0)*'Indicative covered cost'!$B$1*1000</f>
        <v>0</v>
      </c>
      <c r="F128" s="21">
        <f>VLOOKUP(C128,'CNI indicative allocations'!$A$2:$E$200,4,0)*'Indicative covered cost'!$B$2*1000</f>
        <v>0.39128381300646525</v>
      </c>
      <c r="G128" s="21">
        <f>VLOOKUP(C128,'CNI indicative allocations'!$A$2:$E$200,5,0)*'Indicative covered cost'!$B$2*1000</f>
        <v>0</v>
      </c>
      <c r="H128" s="21">
        <f>VLOOKUP(C128,'WRK and EDG-KAW allocations'!$C:$E,3,0)*('Indicative covered cost'!$B$3)*1000</f>
        <v>3.2854799999999997E-2</v>
      </c>
      <c r="I128" s="21">
        <f>VLOOKUP(C128,'WRK and EDG-KAW allocations'!$C:$E,2,0)*('Indicative covered cost'!$B$3)*1000</f>
        <v>0</v>
      </c>
      <c r="J128" s="22">
        <f>IFERROR((D128+F128+H128)*10^3/VLOOKUP(C128,'Gross AMD'!$C$3:$D$199,2,0),0)</f>
        <v>3.3034733211469716</v>
      </c>
      <c r="K128" s="24">
        <f>IFERROR((D128+F128+H128)*10^5/VLOOKUP(C128,'Intra-regional allocations'!$A$3:$E$200,4,0),0)</f>
        <v>0.12769815379453192</v>
      </c>
      <c r="L128" s="24">
        <f>IFERROR((E128+G128+I128)*10^5/VLOOKUP(C128,'Intra-regional allocations'!$A$3:$E$200,5,0),0)</f>
        <v>0</v>
      </c>
    </row>
    <row r="129" spans="1:12" x14ac:dyDescent="0.45">
      <c r="A129" t="s">
        <v>172</v>
      </c>
      <c r="B129" t="s">
        <v>167</v>
      </c>
      <c r="C129" t="str">
        <f t="shared" si="2"/>
        <v>SOLEBDE</v>
      </c>
      <c r="D129" s="21">
        <f>VLOOKUP(C129,'HVDC indicative allocations'!$A$2:$E$200,4,0)*'Indicative covered cost'!$B$1*1000</f>
        <v>0</v>
      </c>
      <c r="E129" s="21">
        <f>VLOOKUP(C129,'HVDC indicative allocations'!$A$2:$E$200,5,0)*'Indicative covered cost'!$B$1*1000</f>
        <v>0</v>
      </c>
      <c r="F129" s="21">
        <f>VLOOKUP(C129,'CNI indicative allocations'!$A$2:$E$200,4,0)*'Indicative covered cost'!$B$2*1000</f>
        <v>0</v>
      </c>
      <c r="G129" s="21">
        <f>VLOOKUP(C129,'CNI indicative allocations'!$A$2:$E$200,5,0)*'Indicative covered cost'!$B$2*1000</f>
        <v>0</v>
      </c>
      <c r="H129" s="21">
        <f>VLOOKUP(C129,'WRK and EDG-KAW allocations'!$C:$E,3,0)*('Indicative covered cost'!$B$3)*1000</f>
        <v>5.8799999999999999E-5</v>
      </c>
      <c r="I129" s="21">
        <f>VLOOKUP(C129,'WRK and EDG-KAW allocations'!$C:$E,2,0)*('Indicative covered cost'!$B$3)*1000</f>
        <v>0</v>
      </c>
      <c r="J129" s="22">
        <f>IFERROR((D129+F129+H129)*10^3/VLOOKUP(C129,'Gross AMD'!$C$3:$D$199,2,0),0)</f>
        <v>2.7999999999999998E-4</v>
      </c>
      <c r="K129" s="24">
        <f>IFERROR((D129+F129+H129)*10^5/VLOOKUP(C129,'Intra-regional allocations'!$A$3:$E$200,4,0),0)</f>
        <v>4.378857564997736E-5</v>
      </c>
      <c r="L129" s="24">
        <f>IFERROR((E129+G129+I129)*10^5/VLOOKUP(C129,'Intra-regional allocations'!$A$3:$E$200,5,0),0)</f>
        <v>0</v>
      </c>
    </row>
    <row r="130" spans="1:12" x14ac:dyDescent="0.45">
      <c r="A130" t="s">
        <v>173</v>
      </c>
      <c r="B130" t="s">
        <v>174</v>
      </c>
      <c r="C130" t="str">
        <f t="shared" si="2"/>
        <v>TARWTWC</v>
      </c>
      <c r="D130" s="21">
        <f>VLOOKUP(C130,'HVDC indicative allocations'!$A$2:$E$200,4,0)*'Indicative covered cost'!$B$1*1000</f>
        <v>0</v>
      </c>
      <c r="E130" s="21">
        <f>VLOOKUP(C130,'HVDC indicative allocations'!$A$2:$E$200,5,0)*'Indicative covered cost'!$B$1*1000</f>
        <v>0</v>
      </c>
      <c r="F130" s="21">
        <f>VLOOKUP(C130,'CNI indicative allocations'!$A$2:$E$200,4,0)*'Indicative covered cost'!$B$2*1000</f>
        <v>0</v>
      </c>
      <c r="G130" s="21">
        <f>VLOOKUP(C130,'CNI indicative allocations'!$A$2:$E$200,5,0)*'Indicative covered cost'!$B$2*1000</f>
        <v>339.33810174076024</v>
      </c>
      <c r="H130" s="21">
        <f>VLOOKUP(C130,'WRK and EDG-KAW allocations'!$C:$E,3,0)*('Indicative covered cost'!$B$3)*1000</f>
        <v>2.7477119999999997E-2</v>
      </c>
      <c r="I130" s="21">
        <f>VLOOKUP(C130,'WRK and EDG-KAW allocations'!$C:$E,2,0)*('Indicative covered cost'!$B$3)*1000</f>
        <v>20.008645439999995</v>
      </c>
      <c r="J130" s="22">
        <f>IFERROR((D130+F130+H130)*10^3/VLOOKUP(C130,'Gross AMD'!$C$3:$D$199,2,0),0)</f>
        <v>2.5727640449438198E-2</v>
      </c>
      <c r="K130" s="24">
        <f>IFERROR((D130+F130+H130)*10^5/VLOOKUP(C130,'Intra-regional allocations'!$A$3:$E$200,4,0),0)</f>
        <v>7.8761017809079095E-3</v>
      </c>
      <c r="L130" s="24">
        <f>IFERROR((E130+G130+I130)*10^5/VLOOKUP(C130,'Intra-regional allocations'!$A$3:$E$200,5,0),0)</f>
        <v>8.7204139582901588E-2</v>
      </c>
    </row>
    <row r="131" spans="1:12" x14ac:dyDescent="0.45">
      <c r="A131" t="s">
        <v>175</v>
      </c>
      <c r="B131" t="s">
        <v>176</v>
      </c>
      <c r="C131" t="str">
        <f t="shared" si="2"/>
        <v>TASMKIK</v>
      </c>
      <c r="D131" s="21">
        <f>VLOOKUP(C131,'HVDC indicative allocations'!$A$2:$E$200,4,0)*'Indicative covered cost'!$B$1*1000</f>
        <v>0</v>
      </c>
      <c r="E131" s="21">
        <f>VLOOKUP(C131,'HVDC indicative allocations'!$A$2:$E$200,5,0)*'Indicative covered cost'!$B$1*1000</f>
        <v>0</v>
      </c>
      <c r="F131" s="21">
        <f>VLOOKUP(C131,'CNI indicative allocations'!$A$2:$E$200,4,0)*'Indicative covered cost'!$B$2*1000</f>
        <v>0</v>
      </c>
      <c r="G131" s="21">
        <f>VLOOKUP(C131,'CNI indicative allocations'!$A$2:$E$200,5,0)*'Indicative covered cost'!$B$2*1000</f>
        <v>0</v>
      </c>
      <c r="H131" s="21">
        <f>VLOOKUP(C131,'WRK and EDG-KAW allocations'!$C:$E,3,0)*('Indicative covered cost'!$B$3)*1000</f>
        <v>3.8179920000000006E-2</v>
      </c>
      <c r="I131" s="21">
        <f>VLOOKUP(C131,'WRK and EDG-KAW allocations'!$C:$E,2,0)*('Indicative covered cost'!$B$3)*1000</f>
        <v>0</v>
      </c>
      <c r="J131" s="22">
        <f>IFERROR((D131+F131+H131)*10^3/VLOOKUP(C131,'Gross AMD'!$C$3:$D$199,2,0),0)</f>
        <v>1.4480026396331822E-2</v>
      </c>
      <c r="K131" s="24">
        <f>IFERROR((D131+F131+H131)*10^5/VLOOKUP(C131,'Intra-regional allocations'!$A$3:$E$200,4,0),0)</f>
        <v>2.7400859277819779E-4</v>
      </c>
      <c r="L131" s="24">
        <f>IFERROR((E131+G131+I131)*10^5/VLOOKUP(C131,'Intra-regional allocations'!$A$3:$E$200,5,0),0)</f>
        <v>0</v>
      </c>
    </row>
    <row r="132" spans="1:12" x14ac:dyDescent="0.45">
      <c r="A132" t="s">
        <v>175</v>
      </c>
      <c r="B132" t="s">
        <v>177</v>
      </c>
      <c r="C132" t="str">
        <f t="shared" ref="C132:C195" si="3">A132&amp;B132</f>
        <v>TASMMCH</v>
      </c>
      <c r="D132" s="21">
        <f>VLOOKUP(C132,'HVDC indicative allocations'!$A$2:$E$200,4,0)*'Indicative covered cost'!$B$1*1000</f>
        <v>0</v>
      </c>
      <c r="E132" s="21">
        <f>VLOOKUP(C132,'HVDC indicative allocations'!$A$2:$E$200,5,0)*'Indicative covered cost'!$B$1*1000</f>
        <v>0</v>
      </c>
      <c r="F132" s="21">
        <f>VLOOKUP(C132,'CNI indicative allocations'!$A$2:$E$200,4,0)*'Indicative covered cost'!$B$2*1000</f>
        <v>0</v>
      </c>
      <c r="G132" s="21">
        <f>VLOOKUP(C132,'CNI indicative allocations'!$A$2:$E$200,5,0)*'Indicative covered cost'!$B$2*1000</f>
        <v>0</v>
      </c>
      <c r="H132" s="21">
        <f>VLOOKUP(C132,'WRK and EDG-KAW allocations'!$C:$E,3,0)*('Indicative covered cost'!$B$3)*1000</f>
        <v>2.5810319999999998E-2</v>
      </c>
      <c r="I132" s="21">
        <f>VLOOKUP(C132,'WRK and EDG-KAW allocations'!$C:$E,2,0)*('Indicative covered cost'!$B$3)*1000</f>
        <v>0</v>
      </c>
      <c r="J132" s="22">
        <f>IFERROR((D132+F132+H132)*10^3/VLOOKUP(C132,'Gross AMD'!$C$3:$D$199,2,0),0)</f>
        <v>1.0950078274482517E-2</v>
      </c>
      <c r="K132" s="24">
        <f>IFERROR((D132+F132+H132)*10^5/VLOOKUP(C132,'Intra-regional allocations'!$A$3:$E$200,4,0),0)</f>
        <v>2.7242068307863592E-4</v>
      </c>
      <c r="L132" s="24">
        <f>IFERROR((E132+G132+I132)*10^5/VLOOKUP(C132,'Intra-regional allocations'!$A$3:$E$200,5,0),0)</f>
        <v>0</v>
      </c>
    </row>
    <row r="133" spans="1:12" x14ac:dyDescent="0.45">
      <c r="A133" t="s">
        <v>175</v>
      </c>
      <c r="B133" t="s">
        <v>118</v>
      </c>
      <c r="C133" t="str">
        <f t="shared" si="3"/>
        <v>TASMSTK</v>
      </c>
      <c r="D133" s="21">
        <f>VLOOKUP(C133,'HVDC indicative allocations'!$A$2:$E$200,4,0)*'Indicative covered cost'!$B$1*1000</f>
        <v>0</v>
      </c>
      <c r="E133" s="21">
        <f>VLOOKUP(C133,'HVDC indicative allocations'!$A$2:$E$200,5,0)*'Indicative covered cost'!$B$1*1000</f>
        <v>0</v>
      </c>
      <c r="F133" s="21">
        <f>VLOOKUP(C133,'CNI indicative allocations'!$A$2:$E$200,4,0)*'Indicative covered cost'!$B$2*1000</f>
        <v>0</v>
      </c>
      <c r="G133" s="21">
        <f>VLOOKUP(C133,'CNI indicative allocations'!$A$2:$E$200,5,0)*'Indicative covered cost'!$B$2*1000</f>
        <v>0</v>
      </c>
      <c r="H133" s="21">
        <f>VLOOKUP(C133,'WRK and EDG-KAW allocations'!$C:$E,3,0)*('Indicative covered cost'!$B$3)*1000</f>
        <v>1.6815499199999997</v>
      </c>
      <c r="I133" s="21">
        <f>VLOOKUP(C133,'WRK and EDG-KAW allocations'!$C:$E,2,0)*('Indicative covered cost'!$B$3)*1000</f>
        <v>0</v>
      </c>
      <c r="J133" s="22">
        <f>IFERROR((D133+F133+H133)*10^3/VLOOKUP(C133,'Gross AMD'!$C$3:$D$199,2,0),0)</f>
        <v>1.1829472401495919E-2</v>
      </c>
      <c r="K133" s="24">
        <f>IFERROR((D133+F133+H133)*10^5/VLOOKUP(C133,'Intra-regional allocations'!$A$3:$E$200,4,0),0)</f>
        <v>3.069169381288448E-4</v>
      </c>
      <c r="L133" s="24">
        <f>IFERROR((E133+G133+I133)*10^5/VLOOKUP(C133,'Intra-regional allocations'!$A$3:$E$200,5,0),0)</f>
        <v>0</v>
      </c>
    </row>
    <row r="134" spans="1:12" x14ac:dyDescent="0.45">
      <c r="A134" t="s">
        <v>178</v>
      </c>
      <c r="B134" t="s">
        <v>179</v>
      </c>
      <c r="C134" t="str">
        <f t="shared" si="3"/>
        <v>TBOPKPA</v>
      </c>
      <c r="D134" s="21">
        <f>VLOOKUP(C134,'HVDC indicative allocations'!$A$2:$E$200,4,0)*'Indicative covered cost'!$B$1*1000</f>
        <v>0</v>
      </c>
      <c r="E134" s="21">
        <f>VLOOKUP(C134,'HVDC indicative allocations'!$A$2:$E$200,5,0)*'Indicative covered cost'!$B$1*1000</f>
        <v>0</v>
      </c>
      <c r="F134" s="21">
        <f>VLOOKUP(C134,'CNI indicative allocations'!$A$2:$E$200,4,0)*'Indicative covered cost'!$B$2*1000</f>
        <v>0</v>
      </c>
      <c r="G134" s="21">
        <f>VLOOKUP(C134,'CNI indicative allocations'!$A$2:$E$200,5,0)*'Indicative covered cost'!$B$2*1000</f>
        <v>19.86487612370135</v>
      </c>
      <c r="H134" s="21">
        <f>VLOOKUP(C134,'WRK and EDG-KAW allocations'!$C:$E,3,0)*('Indicative covered cost'!$B$3)*1000</f>
        <v>1.1296800000000001E-3</v>
      </c>
      <c r="I134" s="21">
        <f>VLOOKUP(C134,'WRK and EDG-KAW allocations'!$C:$E,2,0)*('Indicative covered cost'!$B$3)*1000</f>
        <v>0.16197120000000001</v>
      </c>
      <c r="J134" s="22">
        <f>IFERROR((D134+F134+H134)*10^3/VLOOKUP(C134,'Gross AMD'!$C$3:$D$199,2,0),0)</f>
        <v>1.4417109405808552E-4</v>
      </c>
      <c r="K134" s="24">
        <f>IFERROR((D134+F134+H134)*10^5/VLOOKUP(C134,'Intra-regional allocations'!$A$3:$E$200,4,0),0)</f>
        <v>3.259770539486138E-3</v>
      </c>
      <c r="L134" s="24">
        <f>IFERROR((E134+G134+I134)*10^5/VLOOKUP(C134,'Intra-regional allocations'!$A$3:$E$200,5,0),0)</f>
        <v>1.7745593216631213E-2</v>
      </c>
    </row>
    <row r="135" spans="1:12" x14ac:dyDescent="0.45">
      <c r="A135" t="s">
        <v>178</v>
      </c>
      <c r="B135" t="s">
        <v>180</v>
      </c>
      <c r="C135" t="str">
        <f t="shared" si="3"/>
        <v>TBOPMKE</v>
      </c>
      <c r="D135" s="21">
        <f>VLOOKUP(C135,'HVDC indicative allocations'!$A$2:$E$200,4,0)*'Indicative covered cost'!$B$1*1000</f>
        <v>0</v>
      </c>
      <c r="E135" s="21">
        <f>VLOOKUP(C135,'HVDC indicative allocations'!$A$2:$E$200,5,0)*'Indicative covered cost'!$B$1*1000</f>
        <v>0</v>
      </c>
      <c r="F135" s="21">
        <f>VLOOKUP(C135,'CNI indicative allocations'!$A$2:$E$200,4,0)*'Indicative covered cost'!$B$2*1000</f>
        <v>0</v>
      </c>
      <c r="G135" s="21">
        <f>VLOOKUP(C135,'CNI indicative allocations'!$A$2:$E$200,5,0)*'Indicative covered cost'!$B$2*1000</f>
        <v>6.1986532127419709</v>
      </c>
      <c r="H135" s="21">
        <f>VLOOKUP(C135,'WRK and EDG-KAW allocations'!$C:$E,3,0)*('Indicative covered cost'!$B$3)*1000</f>
        <v>2.1591599999999999E-2</v>
      </c>
      <c r="I135" s="21">
        <f>VLOOKUP(C135,'WRK and EDG-KAW allocations'!$C:$E,2,0)*('Indicative covered cost'!$B$3)*1000</f>
        <v>0.42893112</v>
      </c>
      <c r="J135" s="22">
        <f>IFERROR((D135+F135+H135)*10^3/VLOOKUP(C135,'Gross AMD'!$C$3:$D$199,2,0),0)</f>
        <v>0.17641637388675546</v>
      </c>
      <c r="K135" s="24">
        <f>IFERROR((D135+F135+H135)*10^5/VLOOKUP(C135,'Intra-regional allocations'!$A$3:$E$200,4,0),0)</f>
        <v>3.2822511625361602E-3</v>
      </c>
      <c r="L135" s="24">
        <f>IFERROR((E135+G135+I135)*10^5/VLOOKUP(C135,'Intra-regional allocations'!$A$3:$E$200,5,0),0)</f>
        <v>2.140043652609377E-3</v>
      </c>
    </row>
    <row r="136" spans="1:12" x14ac:dyDescent="0.45">
      <c r="A136" t="s">
        <v>181</v>
      </c>
      <c r="B136" t="s">
        <v>182</v>
      </c>
      <c r="C136" t="str">
        <f t="shared" si="3"/>
        <v>TOPEKOE</v>
      </c>
      <c r="D136" s="21">
        <f>VLOOKUP(C136,'HVDC indicative allocations'!$A$2:$E$200,4,0)*'Indicative covered cost'!$B$1*1000</f>
        <v>2.8849962245964833</v>
      </c>
      <c r="E136" s="21">
        <f>VLOOKUP(C136,'HVDC indicative allocations'!$A$2:$E$200,5,0)*'Indicative covered cost'!$B$1*1000</f>
        <v>0</v>
      </c>
      <c r="F136" s="21">
        <f>VLOOKUP(C136,'CNI indicative allocations'!$A$2:$E$200,4,0)*'Indicative covered cost'!$B$2*1000</f>
        <v>0</v>
      </c>
      <c r="G136" s="21">
        <f>VLOOKUP(C136,'CNI indicative allocations'!$A$2:$E$200,5,0)*'Indicative covered cost'!$B$2*1000</f>
        <v>0</v>
      </c>
      <c r="H136" s="21">
        <f>VLOOKUP(C136,'WRK and EDG-KAW allocations'!$C:$E,3,0)*('Indicative covered cost'!$B$3)*1000</f>
        <v>11.160750480000001</v>
      </c>
      <c r="I136" s="21">
        <f>VLOOKUP(C136,'WRK and EDG-KAW allocations'!$C:$E,2,0)*('Indicative covered cost'!$B$3)*1000</f>
        <v>4.7999999999999996E-7</v>
      </c>
      <c r="J136" s="22">
        <f>IFERROR((D136+F136+H136)*10^3/VLOOKUP(C136,'Gross AMD'!$C$3:$D$199,2,0),0)</f>
        <v>0.20169079127795067</v>
      </c>
      <c r="K136" s="24">
        <f>IFERROR((D136+F136+H136)*10^5/VLOOKUP(C136,'Intra-regional allocations'!$A$3:$E$200,4,0),0)</f>
        <v>9.9641796793497009E-2</v>
      </c>
      <c r="L136" s="24">
        <f>IFERROR((E136+G136+I136)*10^5/VLOOKUP(C136,'Intra-regional allocations'!$A$3:$E$200,5,0),0)</f>
        <v>4.7433040410663263E-10</v>
      </c>
    </row>
    <row r="137" spans="1:12" x14ac:dyDescent="0.45">
      <c r="A137" t="s">
        <v>183</v>
      </c>
      <c r="B137" t="s">
        <v>138</v>
      </c>
      <c r="C137" t="str">
        <f t="shared" si="3"/>
        <v>TRNZBPE</v>
      </c>
      <c r="D137" s="21">
        <f>VLOOKUP(C137,'HVDC indicative allocations'!$A$2:$E$200,4,0)*'Indicative covered cost'!$B$1*1000</f>
        <v>0.74816197251223682</v>
      </c>
      <c r="E137" s="21">
        <f>VLOOKUP(C137,'HVDC indicative allocations'!$A$2:$E$200,5,0)*'Indicative covered cost'!$B$1*1000</f>
        <v>0</v>
      </c>
      <c r="F137" s="21">
        <f>VLOOKUP(C137,'CNI indicative allocations'!$A$2:$E$200,4,0)*'Indicative covered cost'!$B$2*1000</f>
        <v>0</v>
      </c>
      <c r="G137" s="21">
        <f>VLOOKUP(C137,'CNI indicative allocations'!$A$2:$E$200,5,0)*'Indicative covered cost'!$B$2*1000</f>
        <v>0</v>
      </c>
      <c r="H137" s="21">
        <f>VLOOKUP(C137,'WRK and EDG-KAW allocations'!$C:$E,3,0)*('Indicative covered cost'!$B$3)*1000</f>
        <v>0.22037807999999998</v>
      </c>
      <c r="I137" s="21">
        <f>VLOOKUP(C137,'WRK and EDG-KAW allocations'!$C:$E,2,0)*('Indicative covered cost'!$B$3)*1000</f>
        <v>4.6079999999999999E-5</v>
      </c>
      <c r="J137" s="22">
        <f>IFERROR((D137+F137+H137)*10^3/VLOOKUP(C137,'Gross AMD'!$C$3:$D$199,2,0),0)</f>
        <v>0.37352535992018293</v>
      </c>
      <c r="K137" s="24">
        <f>IFERROR((D137+F137+H137)*10^5/VLOOKUP(C137,'Intra-regional allocations'!$A$3:$E$200,4,0),0)</f>
        <v>4.5398717494139276E-2</v>
      </c>
      <c r="L137" s="24">
        <f>IFERROR((E137+G137+I137)*10^5/VLOOKUP(C137,'Intra-regional allocations'!$A$3:$E$200,5,0),0)</f>
        <v>5.4173524570891134E-3</v>
      </c>
    </row>
    <row r="138" spans="1:12" x14ac:dyDescent="0.45">
      <c r="A138" t="s">
        <v>183</v>
      </c>
      <c r="B138" t="s">
        <v>184</v>
      </c>
      <c r="C138" t="str">
        <f t="shared" si="3"/>
        <v>TRNZHAM</v>
      </c>
      <c r="D138" s="21">
        <f>VLOOKUP(C138,'HVDC indicative allocations'!$A$2:$E$200,4,0)*'Indicative covered cost'!$B$1*1000</f>
        <v>0.65089709077456348</v>
      </c>
      <c r="E138" s="21">
        <f>VLOOKUP(C138,'HVDC indicative allocations'!$A$2:$E$200,5,0)*'Indicative covered cost'!$B$1*1000</f>
        <v>0</v>
      </c>
      <c r="F138" s="21">
        <f>VLOOKUP(C138,'CNI indicative allocations'!$A$2:$E$200,4,0)*'Indicative covered cost'!$B$2*1000</f>
        <v>1.5860728509261146</v>
      </c>
      <c r="G138" s="21">
        <f>VLOOKUP(C138,'CNI indicative allocations'!$A$2:$E$200,5,0)*'Indicative covered cost'!$B$2*1000</f>
        <v>0</v>
      </c>
      <c r="H138" s="21">
        <f>VLOOKUP(C138,'WRK and EDG-KAW allocations'!$C:$E,3,0)*('Indicative covered cost'!$B$3)*1000</f>
        <v>0.19372055999999999</v>
      </c>
      <c r="I138" s="21">
        <f>VLOOKUP(C138,'WRK and EDG-KAW allocations'!$C:$E,2,0)*('Indicative covered cost'!$B$3)*1000</f>
        <v>9.0743999999999992E-4</v>
      </c>
      <c r="J138" s="22">
        <f>IFERROR((D138+F138+H138)*10^3/VLOOKUP(C138,'Gross AMD'!$C$3:$D$199,2,0),0)</f>
        <v>1.0583358376550274</v>
      </c>
      <c r="K138" s="24">
        <f>IFERROR((D138+F138+H138)*10^5/VLOOKUP(C138,'Intra-regional allocations'!$A$3:$E$200,4,0),0)</f>
        <v>0.13096008940797632</v>
      </c>
      <c r="L138" s="24">
        <f>IFERROR((E138+G138+I138)*10^5/VLOOKUP(C138,'Intra-regional allocations'!$A$3:$E$200,5,0),0)</f>
        <v>5.2149326467748605E-3</v>
      </c>
    </row>
    <row r="139" spans="1:12" x14ac:dyDescent="0.45">
      <c r="A139" t="s">
        <v>183</v>
      </c>
      <c r="B139" t="s">
        <v>171</v>
      </c>
      <c r="C139" t="str">
        <f t="shared" si="3"/>
        <v>TRNZPEN</v>
      </c>
      <c r="D139" s="21">
        <f>VLOOKUP(C139,'HVDC indicative allocations'!$A$2:$E$200,4,0)*'Indicative covered cost'!$B$1*1000</f>
        <v>5.7584450837589616</v>
      </c>
      <c r="E139" s="21">
        <f>VLOOKUP(C139,'HVDC indicative allocations'!$A$2:$E$200,5,0)*'Indicative covered cost'!$B$1*1000</f>
        <v>0</v>
      </c>
      <c r="F139" s="21">
        <f>VLOOKUP(C139,'CNI indicative allocations'!$A$2:$E$200,4,0)*'Indicative covered cost'!$B$2*1000</f>
        <v>14.031885439878767</v>
      </c>
      <c r="G139" s="21">
        <f>VLOOKUP(C139,'CNI indicative allocations'!$A$2:$E$200,5,0)*'Indicative covered cost'!$B$2*1000</f>
        <v>0</v>
      </c>
      <c r="H139" s="21">
        <f>VLOOKUP(C139,'WRK and EDG-KAW allocations'!$C:$E,3,0)*('Indicative covered cost'!$B$3)*1000</f>
        <v>1.2414328799999998</v>
      </c>
      <c r="I139" s="21">
        <f>VLOOKUP(C139,'WRK and EDG-KAW allocations'!$C:$E,2,0)*('Indicative covered cost'!$B$3)*1000</f>
        <v>0</v>
      </c>
      <c r="J139" s="22">
        <f>IFERROR((D139+F139+H139)*10^3/VLOOKUP(C139,'Gross AMD'!$C$3:$D$199,2,0),0)</f>
        <v>1.3782445273691124</v>
      </c>
      <c r="K139" s="24">
        <f>IFERROR((D139+F139+H139)*10^5/VLOOKUP(C139,'Intra-regional allocations'!$A$3:$E$200,4,0),0)</f>
        <v>0.12808317585318582</v>
      </c>
      <c r="L139" s="24">
        <f>IFERROR((E139+G139+I139)*10^5/VLOOKUP(C139,'Intra-regional allocations'!$A$3:$E$200,5,0),0)</f>
        <v>0</v>
      </c>
    </row>
    <row r="140" spans="1:12" x14ac:dyDescent="0.45">
      <c r="A140" t="s">
        <v>183</v>
      </c>
      <c r="B140" t="s">
        <v>113</v>
      </c>
      <c r="C140" t="str">
        <f t="shared" si="3"/>
        <v>TRNZSWN</v>
      </c>
      <c r="D140" s="21">
        <f>VLOOKUP(C140,'HVDC indicative allocations'!$A$2:$E$200,4,0)*'Indicative covered cost'!$B$1*1000</f>
        <v>5.6133963573898544</v>
      </c>
      <c r="E140" s="21">
        <f>VLOOKUP(C140,'HVDC indicative allocations'!$A$2:$E$200,5,0)*'Indicative covered cost'!$B$1*1000</f>
        <v>0</v>
      </c>
      <c r="F140" s="21">
        <f>VLOOKUP(C140,'CNI indicative allocations'!$A$2:$E$200,4,0)*'Indicative covered cost'!$B$2*1000</f>
        <v>13.678438097409186</v>
      </c>
      <c r="G140" s="21">
        <f>VLOOKUP(C140,'CNI indicative allocations'!$A$2:$E$200,5,0)*'Indicative covered cost'!$B$2*1000</f>
        <v>0</v>
      </c>
      <c r="H140" s="21">
        <f>VLOOKUP(C140,'WRK and EDG-KAW allocations'!$C:$E,3,0)*('Indicative covered cost'!$B$3)*1000</f>
        <v>1.23420576</v>
      </c>
      <c r="I140" s="21">
        <f>VLOOKUP(C140,'WRK and EDG-KAW allocations'!$C:$E,2,0)*('Indicative covered cost'!$B$3)*1000</f>
        <v>0</v>
      </c>
      <c r="J140" s="22">
        <f>IFERROR((D140+F140+H140)*10^3/VLOOKUP(C140,'Gross AMD'!$C$3:$D$199,2,0),0)</f>
        <v>1.352026930800744</v>
      </c>
      <c r="K140" s="24">
        <f>IFERROR((D140+F140+H140)*10^5/VLOOKUP(C140,'Intra-regional allocations'!$A$3:$E$200,4,0),0)</f>
        <v>0.1282333819914469</v>
      </c>
      <c r="L140" s="24">
        <f>IFERROR((E140+G140+I140)*10^5/VLOOKUP(C140,'Intra-regional allocations'!$A$3:$E$200,5,0),0)</f>
        <v>0</v>
      </c>
    </row>
    <row r="141" spans="1:12" x14ac:dyDescent="0.45">
      <c r="A141" t="s">
        <v>183</v>
      </c>
      <c r="B141" t="s">
        <v>185</v>
      </c>
      <c r="C141" t="str">
        <f t="shared" si="3"/>
        <v>TRNZTMN</v>
      </c>
      <c r="D141" s="21">
        <f>VLOOKUP(C141,'HVDC indicative allocations'!$A$2:$E$200,4,0)*'Indicative covered cost'!$B$1*1000</f>
        <v>0.85153900559370155</v>
      </c>
      <c r="E141" s="21">
        <f>VLOOKUP(C141,'HVDC indicative allocations'!$A$2:$E$200,5,0)*'Indicative covered cost'!$B$1*1000</f>
        <v>0</v>
      </c>
      <c r="F141" s="21">
        <f>VLOOKUP(C141,'CNI indicative allocations'!$A$2:$E$200,4,0)*'Indicative covered cost'!$B$2*1000</f>
        <v>2.0749868411142876</v>
      </c>
      <c r="G141" s="21">
        <f>VLOOKUP(C141,'CNI indicative allocations'!$A$2:$E$200,5,0)*'Indicative covered cost'!$B$2*1000</f>
        <v>0</v>
      </c>
      <c r="H141" s="21">
        <f>VLOOKUP(C141,'WRK and EDG-KAW allocations'!$C:$E,3,0)*('Indicative covered cost'!$B$3)*1000</f>
        <v>0.24904727999999998</v>
      </c>
      <c r="I141" s="21">
        <f>VLOOKUP(C141,'WRK and EDG-KAW allocations'!$C:$E,2,0)*('Indicative covered cost'!$B$3)*1000</f>
        <v>1.0813919999999999E-2</v>
      </c>
      <c r="J141" s="22">
        <f>IFERROR((D141+F141+H141)*10^3/VLOOKUP(C141,'Gross AMD'!$C$3:$D$199,2,0),0)</f>
        <v>1.0832920426374983</v>
      </c>
      <c r="K141" s="24">
        <f>IFERROR((D141+F141+H141)*10^5/VLOOKUP(C141,'Intra-regional allocations'!$A$3:$E$200,4,0),0)</f>
        <v>0.13077935811435579</v>
      </c>
      <c r="L141" s="24">
        <f>IFERROR((E141+G141+I141)*10^5/VLOOKUP(C141,'Intra-regional allocations'!$A$3:$E$200,5,0),0)</f>
        <v>5.5864931297094737E-3</v>
      </c>
    </row>
    <row r="142" spans="1:12" x14ac:dyDescent="0.45">
      <c r="A142" t="s">
        <v>183</v>
      </c>
      <c r="B142" t="s">
        <v>186</v>
      </c>
      <c r="C142" t="str">
        <f t="shared" si="3"/>
        <v>TRNZTNG</v>
      </c>
      <c r="D142" s="21">
        <f>VLOOKUP(C142,'HVDC indicative allocations'!$A$2:$E$200,4,0)*'Indicative covered cost'!$B$1*1000</f>
        <v>0.85319972645569353</v>
      </c>
      <c r="E142" s="21">
        <f>VLOOKUP(C142,'HVDC indicative allocations'!$A$2:$E$200,5,0)*'Indicative covered cost'!$B$1*1000</f>
        <v>0</v>
      </c>
      <c r="F142" s="21">
        <f>VLOOKUP(C142,'CNI indicative allocations'!$A$2:$E$200,4,0)*'Indicative covered cost'!$B$2*1000</f>
        <v>2.079033601054538</v>
      </c>
      <c r="G142" s="21">
        <f>VLOOKUP(C142,'CNI indicative allocations'!$A$2:$E$200,5,0)*'Indicative covered cost'!$B$2*1000</f>
        <v>0</v>
      </c>
      <c r="H142" s="21">
        <f>VLOOKUP(C142,'WRK and EDG-KAW allocations'!$C:$E,3,0)*('Indicative covered cost'!$B$3)*1000</f>
        <v>0.25399919999999998</v>
      </c>
      <c r="I142" s="21">
        <f>VLOOKUP(C142,'WRK and EDG-KAW allocations'!$C:$E,2,0)*('Indicative covered cost'!$B$3)*1000</f>
        <v>3.30912E-3</v>
      </c>
      <c r="J142" s="22">
        <f>IFERROR((D142+F142+H142)*10^3/VLOOKUP(C142,'Gross AMD'!$C$3:$D$199,2,0),0)</f>
        <v>1.0608716517259489</v>
      </c>
      <c r="K142" s="24">
        <f>IFERROR((D142+F142+H142)*10^5/VLOOKUP(C142,'Intra-regional allocations'!$A$3:$E$200,4,0),0)</f>
        <v>0.13096293178998925</v>
      </c>
      <c r="L142" s="24">
        <f>IFERROR((E142+G142+I142)*10^5/VLOOKUP(C142,'Intra-regional allocations'!$A$3:$E$200,5,0),0)</f>
        <v>5.1653991683212825E-3</v>
      </c>
    </row>
    <row r="143" spans="1:12" x14ac:dyDescent="0.45">
      <c r="A143" t="s">
        <v>28</v>
      </c>
      <c r="B143" t="s">
        <v>187</v>
      </c>
      <c r="C143" t="str">
        <f t="shared" si="3"/>
        <v>TRUGARG</v>
      </c>
      <c r="D143" s="21">
        <f>VLOOKUP(C143,'HVDC indicative allocations'!$A$2:$E$200,4,0)*'Indicative covered cost'!$B$1*1000</f>
        <v>0</v>
      </c>
      <c r="E143" s="21">
        <f>VLOOKUP(C143,'HVDC indicative allocations'!$A$2:$E$200,5,0)*'Indicative covered cost'!$B$1*1000</f>
        <v>13.924596338622141</v>
      </c>
      <c r="F143" s="21">
        <f>VLOOKUP(C143,'CNI indicative allocations'!$A$2:$E$200,4,0)*'Indicative covered cost'!$B$2*1000</f>
        <v>0</v>
      </c>
      <c r="G143" s="21">
        <f>VLOOKUP(C143,'CNI indicative allocations'!$A$2:$E$200,5,0)*'Indicative covered cost'!$B$2*1000</f>
        <v>27.962115934979373</v>
      </c>
      <c r="H143" s="21">
        <f>VLOOKUP(C143,'WRK and EDG-KAW allocations'!$C:$E,3,0)*('Indicative covered cost'!$B$3)*1000</f>
        <v>2.2536E-4</v>
      </c>
      <c r="I143" s="21">
        <f>VLOOKUP(C143,'WRK and EDG-KAW allocations'!$C:$E,2,0)*('Indicative covered cost'!$B$3)*1000</f>
        <v>0</v>
      </c>
      <c r="J143" s="22">
        <f>IFERROR((D143+F143+H143)*10^3/VLOOKUP(C143,'Gross AMD'!$C$3:$D$199,2,0),0)</f>
        <v>4.4249838009778315E-4</v>
      </c>
      <c r="K143" s="24">
        <f>IFERROR((D143+F143+H143)*10^5/VLOOKUP(C143,'Intra-regional allocations'!$A$3:$E$200,4,0),0)</f>
        <v>2.2327019101212652E-4</v>
      </c>
      <c r="L143" s="24">
        <f>IFERROR((E143+G143+I143)*10^5/VLOOKUP(C143,'Intra-regional allocations'!$A$3:$E$200,5,0),0)</f>
        <v>9.8762344608280997E-2</v>
      </c>
    </row>
    <row r="144" spans="1:12" x14ac:dyDescent="0.45">
      <c r="A144" t="s">
        <v>28</v>
      </c>
      <c r="B144" t="s">
        <v>130</v>
      </c>
      <c r="C144" t="str">
        <f t="shared" si="3"/>
        <v>TRUGCOL</v>
      </c>
      <c r="D144" s="21">
        <f>VLOOKUP(C144,'HVDC indicative allocations'!$A$2:$E$200,4,0)*'Indicative covered cost'!$B$1*1000</f>
        <v>0</v>
      </c>
      <c r="E144" s="21">
        <f>VLOOKUP(C144,'HVDC indicative allocations'!$A$2:$E$200,5,0)*'Indicative covered cost'!$B$1*1000</f>
        <v>87.515372292673959</v>
      </c>
      <c r="F144" s="21">
        <f>VLOOKUP(C144,'CNI indicative allocations'!$A$2:$E$200,4,0)*'Indicative covered cost'!$B$2*1000</f>
        <v>0</v>
      </c>
      <c r="G144" s="21">
        <f>VLOOKUP(C144,'CNI indicative allocations'!$A$2:$E$200,5,0)*'Indicative covered cost'!$B$2*1000</f>
        <v>138.0369339727346</v>
      </c>
      <c r="H144" s="21">
        <f>VLOOKUP(C144,'WRK and EDG-KAW allocations'!$C:$E,3,0)*('Indicative covered cost'!$B$3)*1000</f>
        <v>2.7120000000000001E-5</v>
      </c>
      <c r="I144" s="21">
        <f>VLOOKUP(C144,'WRK and EDG-KAW allocations'!$C:$E,2,0)*('Indicative covered cost'!$B$3)*1000</f>
        <v>0</v>
      </c>
      <c r="J144" s="22">
        <f>IFERROR((D144+F144+H144)*10^3/VLOOKUP(C144,'Gross AMD'!$C$3:$D$199,2,0),0)</f>
        <v>5.7166947723440143E-4</v>
      </c>
      <c r="K144" s="24">
        <f>IFERROR((D144+F144+H144)*10^5/VLOOKUP(C144,'Intra-regional allocations'!$A$3:$E$200,4,0),0)</f>
        <v>1.9108010991333757E-4</v>
      </c>
      <c r="L144" s="24">
        <f>IFERROR((E144+G144+I144)*10^5/VLOOKUP(C144,'Intra-regional allocations'!$A$3:$E$200,5,0),0)</f>
        <v>8.4617591494011601E-2</v>
      </c>
    </row>
    <row r="145" spans="1:12" x14ac:dyDescent="0.45">
      <c r="A145" t="s">
        <v>188</v>
      </c>
      <c r="B145" t="s">
        <v>189</v>
      </c>
      <c r="C145" t="str">
        <f t="shared" si="3"/>
        <v>UNETCPK</v>
      </c>
      <c r="D145" s="21">
        <f>VLOOKUP(C145,'HVDC indicative allocations'!$A$2:$E$200,4,0)*'Indicative covered cost'!$B$1*1000</f>
        <v>265.25039976240731</v>
      </c>
      <c r="E145" s="21">
        <f>VLOOKUP(C145,'HVDC indicative allocations'!$A$2:$E$200,5,0)*'Indicative covered cost'!$B$1*1000</f>
        <v>0</v>
      </c>
      <c r="F145" s="21">
        <f>VLOOKUP(C145,'CNI indicative allocations'!$A$2:$E$200,4,0)*'Indicative covered cost'!$B$2*1000</f>
        <v>0</v>
      </c>
      <c r="G145" s="21">
        <f>VLOOKUP(C145,'CNI indicative allocations'!$A$2:$E$200,5,0)*'Indicative covered cost'!$B$2*1000</f>
        <v>0</v>
      </c>
      <c r="H145" s="21">
        <f>VLOOKUP(C145,'WRK and EDG-KAW allocations'!$C:$E,3,0)*('Indicative covered cost'!$B$3)*1000</f>
        <v>46.7610648</v>
      </c>
      <c r="I145" s="21">
        <f>VLOOKUP(C145,'WRK and EDG-KAW allocations'!$C:$E,2,0)*('Indicative covered cost'!$B$3)*1000</f>
        <v>0</v>
      </c>
      <c r="J145" s="22">
        <f>IFERROR((D145+F145+H145)*10^3/VLOOKUP(C145,'Gross AMD'!$C$3:$D$199,2,0),0)</f>
        <v>1.6938711996310063</v>
      </c>
      <c r="K145" s="24">
        <f>IFERROR((D145+F145+H145)*10^5/VLOOKUP(C145,'Intra-regional allocations'!$A$3:$E$200,4,0),0)</f>
        <v>4.1251157032925138E-2</v>
      </c>
      <c r="L145" s="24">
        <f>IFERROR((E145+G145+I145)*10^5/VLOOKUP(C145,'Intra-regional allocations'!$A$3:$E$200,5,0),0)</f>
        <v>0</v>
      </c>
    </row>
    <row r="146" spans="1:12" x14ac:dyDescent="0.45">
      <c r="A146" t="s">
        <v>188</v>
      </c>
      <c r="B146" t="s">
        <v>190</v>
      </c>
      <c r="C146" t="str">
        <f t="shared" si="3"/>
        <v>UNETGFD</v>
      </c>
      <c r="D146" s="21">
        <f>VLOOKUP(C146,'HVDC indicative allocations'!$A$2:$E$200,4,0)*'Indicative covered cost'!$B$1*1000</f>
        <v>96.631634803369806</v>
      </c>
      <c r="E146" s="21">
        <f>VLOOKUP(C146,'HVDC indicative allocations'!$A$2:$E$200,5,0)*'Indicative covered cost'!$B$1*1000</f>
        <v>0</v>
      </c>
      <c r="F146" s="21">
        <f>VLOOKUP(C146,'CNI indicative allocations'!$A$2:$E$200,4,0)*'Indicative covered cost'!$B$2*1000</f>
        <v>0</v>
      </c>
      <c r="G146" s="21">
        <f>VLOOKUP(C146,'CNI indicative allocations'!$A$2:$E$200,5,0)*'Indicative covered cost'!$B$2*1000</f>
        <v>0</v>
      </c>
      <c r="H146" s="21">
        <f>VLOOKUP(C146,'WRK and EDG-KAW allocations'!$C:$E,3,0)*('Indicative covered cost'!$B$3)*1000</f>
        <v>16.745861040000001</v>
      </c>
      <c r="I146" s="21">
        <f>VLOOKUP(C146,'WRK and EDG-KAW allocations'!$C:$E,2,0)*('Indicative covered cost'!$B$3)*1000</f>
        <v>0</v>
      </c>
      <c r="J146" s="22">
        <f>IFERROR((D146+F146+H146)*10^3/VLOOKUP(C146,'Gross AMD'!$C$3:$D$199,2,0),0)</f>
        <v>1.7678018733901244</v>
      </c>
      <c r="K146" s="24">
        <f>IFERROR((D146+F146+H146)*10^5/VLOOKUP(C146,'Intra-regional allocations'!$A$3:$E$200,4,0),0)</f>
        <v>4.1146146023412024E-2</v>
      </c>
      <c r="L146" s="24">
        <f>IFERROR((E146+G146+I146)*10^5/VLOOKUP(C146,'Intra-regional allocations'!$A$3:$E$200,5,0),0)</f>
        <v>0</v>
      </c>
    </row>
    <row r="147" spans="1:12" x14ac:dyDescent="0.45">
      <c r="A147" t="s">
        <v>188</v>
      </c>
      <c r="B147" t="s">
        <v>191</v>
      </c>
      <c r="C147" t="str">
        <f t="shared" si="3"/>
        <v>UNETHAY</v>
      </c>
      <c r="D147" s="21">
        <f>VLOOKUP(C147,'HVDC indicative allocations'!$A$2:$E$200,4,0)*'Indicative covered cost'!$B$1*1000</f>
        <v>47.279107458877348</v>
      </c>
      <c r="E147" s="21">
        <f>VLOOKUP(C147,'HVDC indicative allocations'!$A$2:$E$200,5,0)*'Indicative covered cost'!$B$1*1000</f>
        <v>0</v>
      </c>
      <c r="F147" s="21">
        <f>VLOOKUP(C147,'CNI indicative allocations'!$A$2:$E$200,4,0)*'Indicative covered cost'!$B$2*1000</f>
        <v>0</v>
      </c>
      <c r="G147" s="21">
        <f>VLOOKUP(C147,'CNI indicative allocations'!$A$2:$E$200,5,0)*'Indicative covered cost'!$B$2*1000</f>
        <v>0</v>
      </c>
      <c r="H147" s="21">
        <f>VLOOKUP(C147,'WRK and EDG-KAW allocations'!$C:$E,3,0)*('Indicative covered cost'!$B$3)*1000</f>
        <v>8.0739393599999989</v>
      </c>
      <c r="I147" s="21">
        <f>VLOOKUP(C147,'WRK and EDG-KAW allocations'!$C:$E,2,0)*('Indicative covered cost'!$B$3)*1000</f>
        <v>0</v>
      </c>
      <c r="J147" s="22">
        <f>IFERROR((D147+F147+H147)*10^3/VLOOKUP(C147,'Gross AMD'!$C$3:$D$199,2,0),0)</f>
        <v>1.6377629542989383</v>
      </c>
      <c r="K147" s="24">
        <f>IFERROR((D147+F147+H147)*10^5/VLOOKUP(C147,'Intra-regional allocations'!$A$3:$E$200,4,0),0)</f>
        <v>4.1057631360701348E-2</v>
      </c>
      <c r="L147" s="24">
        <f>IFERROR((E147+G147+I147)*10^5/VLOOKUP(C147,'Intra-regional allocations'!$A$3:$E$200,5,0),0)</f>
        <v>0</v>
      </c>
    </row>
    <row r="148" spans="1:12" x14ac:dyDescent="0.45">
      <c r="A148" t="s">
        <v>188</v>
      </c>
      <c r="B148" t="s">
        <v>192</v>
      </c>
      <c r="C148" t="str">
        <f t="shared" si="3"/>
        <v>UNETKWA</v>
      </c>
      <c r="D148" s="21">
        <f>VLOOKUP(C148,'HVDC indicative allocations'!$A$2:$E$200,4,0)*'Indicative covered cost'!$B$1*1000</f>
        <v>49.423889876395684</v>
      </c>
      <c r="E148" s="21">
        <f>VLOOKUP(C148,'HVDC indicative allocations'!$A$2:$E$200,5,0)*'Indicative covered cost'!$B$1*1000</f>
        <v>0</v>
      </c>
      <c r="F148" s="21">
        <f>VLOOKUP(C148,'CNI indicative allocations'!$A$2:$E$200,4,0)*'Indicative covered cost'!$B$2*1000</f>
        <v>0</v>
      </c>
      <c r="G148" s="21">
        <f>VLOOKUP(C148,'CNI indicative allocations'!$A$2:$E$200,5,0)*'Indicative covered cost'!$B$2*1000</f>
        <v>0</v>
      </c>
      <c r="H148" s="21">
        <f>VLOOKUP(C148,'WRK and EDG-KAW allocations'!$C:$E,3,0)*('Indicative covered cost'!$B$3)*1000</f>
        <v>8.7981592800000001</v>
      </c>
      <c r="I148" s="21">
        <f>VLOOKUP(C148,'WRK and EDG-KAW allocations'!$C:$E,2,0)*('Indicative covered cost'!$B$3)*1000</f>
        <v>0</v>
      </c>
      <c r="J148" s="22">
        <f>IFERROR((D148+F148+H148)*10^3/VLOOKUP(C148,'Gross AMD'!$C$3:$D$199,2,0),0)</f>
        <v>1.6849295319781161</v>
      </c>
      <c r="K148" s="24">
        <f>IFERROR((D148+F148+H148)*10^5/VLOOKUP(C148,'Intra-regional allocations'!$A$3:$E$200,4,0),0)</f>
        <v>4.1311616854880565E-2</v>
      </c>
      <c r="L148" s="24">
        <f>IFERROR((E148+G148+I148)*10^5/VLOOKUP(C148,'Intra-regional allocations'!$A$3:$E$200,5,0),0)</f>
        <v>0</v>
      </c>
    </row>
    <row r="149" spans="1:12" x14ac:dyDescent="0.45">
      <c r="A149" t="s">
        <v>188</v>
      </c>
      <c r="B149" t="s">
        <v>193</v>
      </c>
      <c r="C149" t="str">
        <f t="shared" si="3"/>
        <v>UNETMLG</v>
      </c>
      <c r="D149" s="21">
        <f>VLOOKUP(C149,'HVDC indicative allocations'!$A$2:$E$200,4,0)*'Indicative covered cost'!$B$1*1000</f>
        <v>87.344407297599332</v>
      </c>
      <c r="E149" s="21">
        <f>VLOOKUP(C149,'HVDC indicative allocations'!$A$2:$E$200,5,0)*'Indicative covered cost'!$B$1*1000</f>
        <v>0</v>
      </c>
      <c r="F149" s="21">
        <f>VLOOKUP(C149,'CNI indicative allocations'!$A$2:$E$200,4,0)*'Indicative covered cost'!$B$2*1000</f>
        <v>0</v>
      </c>
      <c r="G149" s="21">
        <f>VLOOKUP(C149,'CNI indicative allocations'!$A$2:$E$200,5,0)*'Indicative covered cost'!$B$2*1000</f>
        <v>0</v>
      </c>
      <c r="H149" s="21">
        <f>VLOOKUP(C149,'WRK and EDG-KAW allocations'!$C:$E,3,0)*('Indicative covered cost'!$B$3)*1000</f>
        <v>15.086665920000002</v>
      </c>
      <c r="I149" s="21">
        <f>VLOOKUP(C149,'WRK and EDG-KAW allocations'!$C:$E,2,0)*('Indicative covered cost'!$B$3)*1000</f>
        <v>0</v>
      </c>
      <c r="J149" s="22">
        <f>IFERROR((D149+F149+H149)*10^3/VLOOKUP(C149,'Gross AMD'!$C$3:$D$199,2,0),0)</f>
        <v>1.7566783814649707</v>
      </c>
      <c r="K149" s="24">
        <f>IFERROR((D149+F149+H149)*10^5/VLOOKUP(C149,'Intra-regional allocations'!$A$3:$E$200,4,0),0)</f>
        <v>4.1126168478986203E-2</v>
      </c>
      <c r="L149" s="24">
        <f>IFERROR((E149+G149+I149)*10^5/VLOOKUP(C149,'Intra-regional allocations'!$A$3:$E$200,5,0),0)</f>
        <v>0</v>
      </c>
    </row>
    <row r="150" spans="1:12" x14ac:dyDescent="0.45">
      <c r="A150" t="s">
        <v>188</v>
      </c>
      <c r="B150" t="s">
        <v>194</v>
      </c>
      <c r="C150" t="str">
        <f t="shared" si="3"/>
        <v>UNETPNI</v>
      </c>
      <c r="D150" s="21">
        <f>VLOOKUP(C150,'HVDC indicative allocations'!$A$2:$E$200,4,0)*'Indicative covered cost'!$B$1*1000</f>
        <v>24.188238388852906</v>
      </c>
      <c r="E150" s="21">
        <f>VLOOKUP(C150,'HVDC indicative allocations'!$A$2:$E$200,5,0)*'Indicative covered cost'!$B$1*1000</f>
        <v>0</v>
      </c>
      <c r="F150" s="21">
        <f>VLOOKUP(C150,'CNI indicative allocations'!$A$2:$E$200,4,0)*'Indicative covered cost'!$B$2*1000</f>
        <v>0</v>
      </c>
      <c r="G150" s="21">
        <f>VLOOKUP(C150,'CNI indicative allocations'!$A$2:$E$200,5,0)*'Indicative covered cost'!$B$2*1000</f>
        <v>0</v>
      </c>
      <c r="H150" s="21">
        <f>VLOOKUP(C150,'WRK and EDG-KAW allocations'!$C:$E,3,0)*('Indicative covered cost'!$B$3)*1000</f>
        <v>4.1665819199999996</v>
      </c>
      <c r="I150" s="21">
        <f>VLOOKUP(C150,'WRK and EDG-KAW allocations'!$C:$E,2,0)*('Indicative covered cost'!$B$3)*1000</f>
        <v>0</v>
      </c>
      <c r="J150" s="22">
        <f>IFERROR((D150+F150+H150)*10^3/VLOOKUP(C150,'Gross AMD'!$C$3:$D$199,2,0),0)</f>
        <v>1.7653905493791304</v>
      </c>
      <c r="K150" s="24">
        <f>IFERROR((D150+F150+H150)*10^5/VLOOKUP(C150,'Intra-regional allocations'!$A$3:$E$200,4,0),0)</f>
        <v>4.1109698215283964E-2</v>
      </c>
      <c r="L150" s="24">
        <f>IFERROR((E150+G150+I150)*10^5/VLOOKUP(C150,'Intra-regional allocations'!$A$3:$E$200,5,0),0)</f>
        <v>0</v>
      </c>
    </row>
    <row r="151" spans="1:12" x14ac:dyDescent="0.45">
      <c r="A151" t="s">
        <v>188</v>
      </c>
      <c r="B151" t="s">
        <v>195</v>
      </c>
      <c r="C151" t="str">
        <f t="shared" si="3"/>
        <v>UNETTKR</v>
      </c>
      <c r="D151" s="21">
        <f>VLOOKUP(C151,'HVDC indicative allocations'!$A$2:$E$200,4,0)*'Indicative covered cost'!$B$1*1000</f>
        <v>143.3726243057869</v>
      </c>
      <c r="E151" s="21">
        <f>VLOOKUP(C151,'HVDC indicative allocations'!$A$2:$E$200,5,0)*'Indicative covered cost'!$B$1*1000</f>
        <v>0</v>
      </c>
      <c r="F151" s="21">
        <f>VLOOKUP(C151,'CNI indicative allocations'!$A$2:$E$200,4,0)*'Indicative covered cost'!$B$2*1000</f>
        <v>0</v>
      </c>
      <c r="G151" s="21">
        <f>VLOOKUP(C151,'CNI indicative allocations'!$A$2:$E$200,5,0)*'Indicative covered cost'!$B$2*1000</f>
        <v>0</v>
      </c>
      <c r="H151" s="21">
        <f>VLOOKUP(C151,'WRK and EDG-KAW allocations'!$C:$E,3,0)*('Indicative covered cost'!$B$3)*1000</f>
        <v>24.549916319999998</v>
      </c>
      <c r="I151" s="21">
        <f>VLOOKUP(C151,'WRK and EDG-KAW allocations'!$C:$E,2,0)*('Indicative covered cost'!$B$3)*1000</f>
        <v>0</v>
      </c>
      <c r="J151" s="22">
        <f>IFERROR((D151+F151+H151)*10^3/VLOOKUP(C151,'Gross AMD'!$C$3:$D$199,2,0),0)</f>
        <v>1.7965109852308629</v>
      </c>
      <c r="K151" s="24">
        <f>IFERROR((D151+F151+H151)*10^5/VLOOKUP(C151,'Intra-regional allocations'!$A$3:$E$200,4,0),0)</f>
        <v>4.1073753379761289E-2</v>
      </c>
      <c r="L151" s="24">
        <f>IFERROR((E151+G151+I151)*10^5/VLOOKUP(C151,'Intra-regional allocations'!$A$3:$E$200,5,0),0)</f>
        <v>0</v>
      </c>
    </row>
    <row r="152" spans="1:12" x14ac:dyDescent="0.45">
      <c r="A152" t="s">
        <v>188</v>
      </c>
      <c r="B152" t="s">
        <v>196</v>
      </c>
      <c r="C152" t="str">
        <f t="shared" si="3"/>
        <v>UNETUHT</v>
      </c>
      <c r="D152" s="21">
        <f>VLOOKUP(C152,'HVDC indicative allocations'!$A$2:$E$200,4,0)*'Indicative covered cost'!$B$1*1000</f>
        <v>46.399508947826639</v>
      </c>
      <c r="E152" s="21">
        <f>VLOOKUP(C152,'HVDC indicative allocations'!$A$2:$E$200,5,0)*'Indicative covered cost'!$B$1*1000</f>
        <v>0</v>
      </c>
      <c r="F152" s="21">
        <f>VLOOKUP(C152,'CNI indicative allocations'!$A$2:$E$200,4,0)*'Indicative covered cost'!$B$2*1000</f>
        <v>0</v>
      </c>
      <c r="G152" s="21">
        <f>VLOOKUP(C152,'CNI indicative allocations'!$A$2:$E$200,5,0)*'Indicative covered cost'!$B$2*1000</f>
        <v>0</v>
      </c>
      <c r="H152" s="21">
        <f>VLOOKUP(C152,'WRK and EDG-KAW allocations'!$C:$E,3,0)*('Indicative covered cost'!$B$3)*1000</f>
        <v>7.9187762399999997</v>
      </c>
      <c r="I152" s="21">
        <f>VLOOKUP(C152,'WRK and EDG-KAW allocations'!$C:$E,2,0)*('Indicative covered cost'!$B$3)*1000</f>
        <v>0</v>
      </c>
      <c r="J152" s="22">
        <f>IFERROR((D152+F152+H152)*10^3/VLOOKUP(C152,'Gross AMD'!$C$3:$D$199,2,0),0)</f>
        <v>1.8056331812134636</v>
      </c>
      <c r="K152" s="24">
        <f>IFERROR((D152+F152+H152)*10^5/VLOOKUP(C152,'Intra-regional allocations'!$A$3:$E$200,4,0),0)</f>
        <v>4.1053888265406506E-2</v>
      </c>
      <c r="L152" s="24">
        <f>IFERROR((E152+G152+I152)*10^5/VLOOKUP(C152,'Intra-regional allocations'!$A$3:$E$200,5,0),0)</f>
        <v>0</v>
      </c>
    </row>
    <row r="153" spans="1:12" x14ac:dyDescent="0.45">
      <c r="A153" t="s">
        <v>188</v>
      </c>
      <c r="B153" t="s">
        <v>197</v>
      </c>
      <c r="C153" t="str">
        <f t="shared" si="3"/>
        <v>UNETWIL</v>
      </c>
      <c r="D153" s="21">
        <f>VLOOKUP(C153,'HVDC indicative allocations'!$A$2:$E$200,4,0)*'Indicative covered cost'!$B$1*1000</f>
        <v>24.843885065544033</v>
      </c>
      <c r="E153" s="21">
        <f>VLOOKUP(C153,'HVDC indicative allocations'!$A$2:$E$200,5,0)*'Indicative covered cost'!$B$1*1000</f>
        <v>0</v>
      </c>
      <c r="F153" s="21">
        <f>VLOOKUP(C153,'CNI indicative allocations'!$A$2:$E$200,4,0)*'Indicative covered cost'!$B$2*1000</f>
        <v>0</v>
      </c>
      <c r="G153" s="21">
        <f>VLOOKUP(C153,'CNI indicative allocations'!$A$2:$E$200,5,0)*'Indicative covered cost'!$B$2*1000</f>
        <v>0</v>
      </c>
      <c r="H153" s="21">
        <f>VLOOKUP(C153,'WRK and EDG-KAW allocations'!$C:$E,3,0)*('Indicative covered cost'!$B$3)*1000</f>
        <v>5.709158640000001</v>
      </c>
      <c r="I153" s="21">
        <f>VLOOKUP(C153,'WRK and EDG-KAW allocations'!$C:$E,2,0)*('Indicative covered cost'!$B$3)*1000</f>
        <v>4.8247788000000007</v>
      </c>
      <c r="J153" s="22">
        <f>IFERROR((D153+F153+H153)*10^3/VLOOKUP(C153,'Gross AMD'!$C$3:$D$199,2,0),0)</f>
        <v>0.62649379700760666</v>
      </c>
      <c r="K153" s="24">
        <f>IFERROR((D153+F153+H153)*10^5/VLOOKUP(C153,'Intra-regional allocations'!$A$3:$E$200,4,0),0)</f>
        <v>4.3127729938197461E-2</v>
      </c>
      <c r="L153" s="24">
        <f>IFERROR((E153+G153+I153)*10^5/VLOOKUP(C153,'Intra-regional allocations'!$A$3:$E$200,5,0),0)</f>
        <v>4.819162933050858E-3</v>
      </c>
    </row>
    <row r="154" spans="1:12" x14ac:dyDescent="0.45">
      <c r="A154" t="s">
        <v>198</v>
      </c>
      <c r="B154" t="s">
        <v>199</v>
      </c>
      <c r="C154" t="str">
        <f t="shared" si="3"/>
        <v>UNISFHL</v>
      </c>
      <c r="D154" s="21">
        <f>VLOOKUP(C154,'HVDC indicative allocations'!$A$2:$E$200,4,0)*'Indicative covered cost'!$B$1*1000</f>
        <v>100.79724497068612</v>
      </c>
      <c r="E154" s="21">
        <f>VLOOKUP(C154,'HVDC indicative allocations'!$A$2:$E$200,5,0)*'Indicative covered cost'!$B$1*1000</f>
        <v>0</v>
      </c>
      <c r="F154" s="21">
        <f>VLOOKUP(C154,'CNI indicative allocations'!$A$2:$E$200,4,0)*'Indicative covered cost'!$B$2*1000</f>
        <v>245.61758834396957</v>
      </c>
      <c r="G154" s="21">
        <f>VLOOKUP(C154,'CNI indicative allocations'!$A$2:$E$200,5,0)*'Indicative covered cost'!$B$2*1000</f>
        <v>0</v>
      </c>
      <c r="H154" s="21">
        <f>VLOOKUP(C154,'WRK and EDG-KAW allocations'!$C:$E,3,0)*('Indicative covered cost'!$B$3)*1000</f>
        <v>12.279791999999999</v>
      </c>
      <c r="I154" s="21">
        <f>VLOOKUP(C154,'WRK and EDG-KAW allocations'!$C:$E,2,0)*('Indicative covered cost'!$B$3)*1000</f>
        <v>0</v>
      </c>
      <c r="J154" s="22">
        <f>IFERROR((D154+F154+H154)*10^3/VLOOKUP(C154,'Gross AMD'!$C$3:$D$199,2,0),0)</f>
        <v>5.946936110092679</v>
      </c>
      <c r="K154" s="24">
        <f>IFERROR((D154+F154+H154)*10^5/VLOOKUP(C154,'Intra-regional allocations'!$A$3:$E$200,4,0),0)</f>
        <v>0.12479518715951927</v>
      </c>
      <c r="L154" s="24">
        <f>IFERROR((E154+G154+I154)*10^5/VLOOKUP(C154,'Intra-regional allocations'!$A$3:$E$200,5,0),0)</f>
        <v>0</v>
      </c>
    </row>
    <row r="155" spans="1:12" x14ac:dyDescent="0.45">
      <c r="A155" t="s">
        <v>198</v>
      </c>
      <c r="B155" t="s">
        <v>200</v>
      </c>
      <c r="C155" t="str">
        <f t="shared" si="3"/>
        <v>UNISOWH</v>
      </c>
      <c r="D155" s="21">
        <f>VLOOKUP(C155,'HVDC indicative allocations'!$A$2:$E$200,4,0)*'Indicative covered cost'!$B$1*1000</f>
        <v>19.721443959604304</v>
      </c>
      <c r="E155" s="21">
        <f>VLOOKUP(C155,'HVDC indicative allocations'!$A$2:$E$200,5,0)*'Indicative covered cost'!$B$1*1000</f>
        <v>0</v>
      </c>
      <c r="F155" s="21">
        <f>VLOOKUP(C155,'CNI indicative allocations'!$A$2:$E$200,4,0)*'Indicative covered cost'!$B$2*1000</f>
        <v>48.056209328215957</v>
      </c>
      <c r="G155" s="21">
        <f>VLOOKUP(C155,'CNI indicative allocations'!$A$2:$E$200,5,0)*'Indicative covered cost'!$B$2*1000</f>
        <v>0</v>
      </c>
      <c r="H155" s="21">
        <f>VLOOKUP(C155,'WRK and EDG-KAW allocations'!$C:$E,3,0)*('Indicative covered cost'!$B$3)*1000</f>
        <v>0.44692991999999993</v>
      </c>
      <c r="I155" s="21">
        <f>VLOOKUP(C155,'WRK and EDG-KAW allocations'!$C:$E,2,0)*('Indicative covered cost'!$B$3)*1000</f>
        <v>0</v>
      </c>
      <c r="J155" s="22">
        <f>IFERROR((D155+F155+H155)*10^3/VLOOKUP(C155,'Gross AMD'!$C$3:$D$199,2,0),0)</f>
        <v>5.7084536006208646</v>
      </c>
      <c r="K155" s="24">
        <f>IFERROR((D155+F155+H155)*10^5/VLOOKUP(C155,'Intra-regional allocations'!$A$3:$E$200,4,0),0)</f>
        <v>0.12131760017184805</v>
      </c>
      <c r="L155" s="24">
        <f>IFERROR((E155+G155+I155)*10^5/VLOOKUP(C155,'Intra-regional allocations'!$A$3:$E$200,5,0),0)</f>
        <v>0</v>
      </c>
    </row>
    <row r="156" spans="1:12" x14ac:dyDescent="0.45">
      <c r="A156" t="s">
        <v>198</v>
      </c>
      <c r="B156" t="s">
        <v>201</v>
      </c>
      <c r="C156" t="str">
        <f t="shared" si="3"/>
        <v>UNISRDF</v>
      </c>
      <c r="D156" s="21">
        <f>VLOOKUP(C156,'HVDC indicative allocations'!$A$2:$E$200,4,0)*'Indicative covered cost'!$B$1*1000</f>
        <v>100.15425148882174</v>
      </c>
      <c r="E156" s="21">
        <f>VLOOKUP(C156,'HVDC indicative allocations'!$A$2:$E$200,5,0)*'Indicative covered cost'!$B$1*1000</f>
        <v>0</v>
      </c>
      <c r="F156" s="21">
        <f>VLOOKUP(C156,'CNI indicative allocations'!$A$2:$E$200,4,0)*'Indicative covered cost'!$B$2*1000</f>
        <v>244.05077460434455</v>
      </c>
      <c r="G156" s="21">
        <f>VLOOKUP(C156,'CNI indicative allocations'!$A$2:$E$200,5,0)*'Indicative covered cost'!$B$2*1000</f>
        <v>0</v>
      </c>
      <c r="H156" s="21">
        <f>VLOOKUP(C156,'WRK and EDG-KAW allocations'!$C:$E,3,0)*('Indicative covered cost'!$B$3)*1000</f>
        <v>12.225198719999998</v>
      </c>
      <c r="I156" s="21">
        <f>VLOOKUP(C156,'WRK and EDG-KAW allocations'!$C:$E,2,0)*('Indicative covered cost'!$B$3)*1000</f>
        <v>0</v>
      </c>
      <c r="J156" s="22">
        <f>IFERROR((D156+F156+H156)*10^3/VLOOKUP(C156,'Gross AMD'!$C$3:$D$199,2,0),0)</f>
        <v>5.5474252155346209</v>
      </c>
      <c r="K156" s="24">
        <f>IFERROR((D156+F156+H156)*10^5/VLOOKUP(C156,'Intra-regional allocations'!$A$3:$E$200,4,0),0)</f>
        <v>0.12480349984898979</v>
      </c>
      <c r="L156" s="24">
        <f>IFERROR((E156+G156+I156)*10^5/VLOOKUP(C156,'Intra-regional allocations'!$A$3:$E$200,5,0),0)</f>
        <v>0</v>
      </c>
    </row>
    <row r="157" spans="1:12" x14ac:dyDescent="0.45">
      <c r="A157" t="s">
        <v>198</v>
      </c>
      <c r="B157" t="s">
        <v>202</v>
      </c>
      <c r="C157" t="str">
        <f t="shared" si="3"/>
        <v>UNISROT</v>
      </c>
      <c r="D157" s="21">
        <f>VLOOKUP(C157,'HVDC indicative allocations'!$A$2:$E$200,4,0)*'Indicative covered cost'!$B$1*1000</f>
        <v>81.749856874616796</v>
      </c>
      <c r="E157" s="21">
        <f>VLOOKUP(C157,'HVDC indicative allocations'!$A$2:$E$200,5,0)*'Indicative covered cost'!$B$1*1000</f>
        <v>0</v>
      </c>
      <c r="F157" s="21">
        <f>VLOOKUP(C157,'CNI indicative allocations'!$A$2:$E$200,4,0)*'Indicative covered cost'!$B$2*1000</f>
        <v>199.20388398360987</v>
      </c>
      <c r="G157" s="21">
        <f>VLOOKUP(C157,'CNI indicative allocations'!$A$2:$E$200,5,0)*'Indicative covered cost'!$B$2*1000</f>
        <v>0</v>
      </c>
      <c r="H157" s="21">
        <f>VLOOKUP(C157,'WRK and EDG-KAW allocations'!$C:$E,3,0)*('Indicative covered cost'!$B$3)*1000</f>
        <v>1.78866624</v>
      </c>
      <c r="I157" s="21">
        <f>VLOOKUP(C157,'WRK and EDG-KAW allocations'!$C:$E,2,0)*('Indicative covered cost'!$B$3)*1000</f>
        <v>5.3519999999999996E-5</v>
      </c>
      <c r="J157" s="22">
        <f>IFERROR((D157+F157+H157)*10^3/VLOOKUP(C157,'Gross AMD'!$C$3:$D$199,2,0),0)</f>
        <v>3.7558833071606883</v>
      </c>
      <c r="K157" s="24">
        <f>IFERROR((D157+F157+H157)*10^5/VLOOKUP(C157,'Intra-regional allocations'!$A$3:$E$200,4,0),0)</f>
        <v>0.12129016292853155</v>
      </c>
      <c r="L157" s="24">
        <f>IFERROR((E157+G157+I157)*10^5/VLOOKUP(C157,'Intra-regional allocations'!$A$3:$E$200,5,0),0)</f>
        <v>2.3533550259431887E-3</v>
      </c>
    </row>
    <row r="158" spans="1:12" x14ac:dyDescent="0.45">
      <c r="A158" t="s">
        <v>198</v>
      </c>
      <c r="B158" t="s">
        <v>203</v>
      </c>
      <c r="C158" t="str">
        <f t="shared" si="3"/>
        <v>UNISTRK</v>
      </c>
      <c r="D158" s="21">
        <f>VLOOKUP(C158,'HVDC indicative allocations'!$A$2:$E$200,4,0)*'Indicative covered cost'!$B$1*1000</f>
        <v>12.660483538290517</v>
      </c>
      <c r="E158" s="21">
        <f>VLOOKUP(C158,'HVDC indicative allocations'!$A$2:$E$200,5,0)*'Indicative covered cost'!$B$1*1000</f>
        <v>0</v>
      </c>
      <c r="F158" s="21">
        <f>VLOOKUP(C158,'CNI indicative allocations'!$A$2:$E$200,4,0)*'Indicative covered cost'!$B$2*1000</f>
        <v>30.850420910291628</v>
      </c>
      <c r="G158" s="21">
        <f>VLOOKUP(C158,'CNI indicative allocations'!$A$2:$E$200,5,0)*'Indicative covered cost'!$B$2*1000</f>
        <v>0</v>
      </c>
      <c r="H158" s="21">
        <f>VLOOKUP(C158,'WRK and EDG-KAW allocations'!$C:$E,3,0)*('Indicative covered cost'!$B$3)*1000</f>
        <v>0.28589880000000001</v>
      </c>
      <c r="I158" s="21">
        <f>VLOOKUP(C158,'WRK and EDG-KAW allocations'!$C:$E,2,0)*('Indicative covered cost'!$B$3)*1000</f>
        <v>0</v>
      </c>
      <c r="J158" s="22">
        <f>IFERROR((D158+F158+H158)*10^3/VLOOKUP(C158,'Gross AMD'!$C$3:$D$199,2,0),0)</f>
        <v>5.7332562623486263</v>
      </c>
      <c r="K158" s="24">
        <f>IFERROR((D158+F158+H158)*10^5/VLOOKUP(C158,'Intra-regional allocations'!$A$3:$E$200,4,0),0)</f>
        <v>0.12131478945356869</v>
      </c>
      <c r="L158" s="24">
        <f>IFERROR((E158+G158+I158)*10^5/VLOOKUP(C158,'Intra-regional allocations'!$A$3:$E$200,5,0),0)</f>
        <v>0</v>
      </c>
    </row>
    <row r="159" spans="1:12" x14ac:dyDescent="0.45">
      <c r="A159" t="s">
        <v>198</v>
      </c>
      <c r="B159" t="s">
        <v>57</v>
      </c>
      <c r="C159" t="str">
        <f t="shared" si="3"/>
        <v>UNISWRK</v>
      </c>
      <c r="D159" s="21">
        <f>VLOOKUP(C159,'HVDC indicative allocations'!$A$2:$E$200,4,0)*'Indicative covered cost'!$B$1*1000</f>
        <v>0</v>
      </c>
      <c r="E159" s="21">
        <f>VLOOKUP(C159,'HVDC indicative allocations'!$A$2:$E$200,5,0)*'Indicative covered cost'!$B$1*1000</f>
        <v>0</v>
      </c>
      <c r="F159" s="21">
        <f>VLOOKUP(C159,'CNI indicative allocations'!$A$2:$E$200,4,0)*'Indicative covered cost'!$B$2*1000</f>
        <v>0</v>
      </c>
      <c r="G159" s="21">
        <f>VLOOKUP(C159,'CNI indicative allocations'!$A$2:$E$200,5,0)*'Indicative covered cost'!$B$2*1000</f>
        <v>0</v>
      </c>
      <c r="H159" s="21">
        <f>VLOOKUP(C159,'WRK and EDG-KAW allocations'!$C:$E,3,0)*('Indicative covered cost'!$B$3)*1000</f>
        <v>0.45298248000000002</v>
      </c>
      <c r="I159" s="21">
        <f>VLOOKUP(C159,'WRK and EDG-KAW allocations'!$C:$E,2,0)*('Indicative covered cost'!$B$3)*1000</f>
        <v>10.103111999999999</v>
      </c>
      <c r="J159" s="22">
        <f>IFERROR((D159+F159+H159)*10^3/VLOOKUP(C159,'Gross AMD'!$C$3:$D$199,2,0),0)</f>
        <v>8.5290842666577299E-3</v>
      </c>
      <c r="K159" s="24">
        <f>IFERROR((D159+F159+H159)*10^5/VLOOKUP(C159,'Intra-regional allocations'!$A$3:$E$200,4,0),0)</f>
        <v>7.5477724995387024E-3</v>
      </c>
      <c r="L159" s="24">
        <f>IFERROR((E159+G159+I159)*10^5/VLOOKUP(C159,'Intra-regional allocations'!$A$3:$E$200,5,0),0)</f>
        <v>4.8700057176019442E-3</v>
      </c>
    </row>
    <row r="160" spans="1:12" x14ac:dyDescent="0.45">
      <c r="A160" t="s">
        <v>198</v>
      </c>
      <c r="B160" t="s">
        <v>204</v>
      </c>
      <c r="C160" t="str">
        <f t="shared" si="3"/>
        <v>UNISWTU</v>
      </c>
      <c r="D160" s="21">
        <f>VLOOKUP(C160,'HVDC indicative allocations'!$A$2:$E$200,4,0)*'Indicative covered cost'!$B$1*1000</f>
        <v>153.00183847991337</v>
      </c>
      <c r="E160" s="21">
        <f>VLOOKUP(C160,'HVDC indicative allocations'!$A$2:$E$200,5,0)*'Indicative covered cost'!$B$1*1000</f>
        <v>0</v>
      </c>
      <c r="F160" s="21">
        <f>VLOOKUP(C160,'CNI indicative allocations'!$A$2:$E$200,4,0)*'Indicative covered cost'!$B$2*1000</f>
        <v>372.82708064648881</v>
      </c>
      <c r="G160" s="21">
        <f>VLOOKUP(C160,'CNI indicative allocations'!$A$2:$E$200,5,0)*'Indicative covered cost'!$B$2*1000</f>
        <v>0</v>
      </c>
      <c r="H160" s="21">
        <f>VLOOKUP(C160,'WRK and EDG-KAW allocations'!$C:$E,3,0)*('Indicative covered cost'!$B$3)*1000</f>
        <v>34.905999119999997</v>
      </c>
      <c r="I160" s="21">
        <f>VLOOKUP(C160,'WRK and EDG-KAW allocations'!$C:$E,2,0)*('Indicative covered cost'!$B$3)*1000</f>
        <v>0</v>
      </c>
      <c r="J160" s="22">
        <f>IFERROR((D160+F160+H160)*10^3/VLOOKUP(C160,'Gross AMD'!$C$3:$D$199,2,0),0)</f>
        <v>6.0499078031441611</v>
      </c>
      <c r="K160" s="24">
        <f>IFERROR((D160+F160+H160)*10^5/VLOOKUP(C160,'Intra-regional allocations'!$A$3:$E$200,4,0),0)</f>
        <v>0.12852351112856791</v>
      </c>
      <c r="L160" s="24">
        <f>IFERROR((E160+G160+I160)*10^5/VLOOKUP(C160,'Intra-regional allocations'!$A$3:$E$200,5,0),0)</f>
        <v>0</v>
      </c>
    </row>
    <row r="161" spans="1:12" x14ac:dyDescent="0.45">
      <c r="A161" t="s">
        <v>205</v>
      </c>
      <c r="B161" t="s">
        <v>206</v>
      </c>
      <c r="C161" t="str">
        <f t="shared" si="3"/>
        <v>VECTALB</v>
      </c>
      <c r="D161" s="21">
        <f>VLOOKUP(C161,'HVDC indicative allocations'!$A$2:$E$200,4,0)*'Indicative covered cost'!$B$1*1000</f>
        <v>328.7424452221598</v>
      </c>
      <c r="E161" s="21">
        <f>VLOOKUP(C161,'HVDC indicative allocations'!$A$2:$E$200,5,0)*'Indicative covered cost'!$B$1*1000</f>
        <v>0</v>
      </c>
      <c r="F161" s="21">
        <f>VLOOKUP(C161,'CNI indicative allocations'!$A$2:$E$200,4,0)*'Indicative covered cost'!$B$2*1000</f>
        <v>801.06283267214963</v>
      </c>
      <c r="G161" s="21">
        <f>VLOOKUP(C161,'CNI indicative allocations'!$A$2:$E$200,5,0)*'Indicative covered cost'!$B$2*1000</f>
        <v>0</v>
      </c>
      <c r="H161" s="21">
        <f>VLOOKUP(C161,'WRK and EDG-KAW allocations'!$C:$E,3,0)*('Indicative covered cost'!$B$3)*1000</f>
        <v>74.675483759999992</v>
      </c>
      <c r="I161" s="21">
        <f>VLOOKUP(C161,'WRK and EDG-KAW allocations'!$C:$E,2,0)*('Indicative covered cost'!$B$3)*1000</f>
        <v>0</v>
      </c>
      <c r="J161" s="22">
        <f>IFERROR((D161+F161+H161)*10^3/VLOOKUP(C161,'Gross AMD'!$C$3:$D$199,2,0),0)</f>
        <v>5.6813827836508537</v>
      </c>
      <c r="K161" s="24">
        <f>IFERROR((D161+F161+H161)*10^5/VLOOKUP(C161,'Intra-regional allocations'!$A$3:$E$200,4,0),0)</f>
        <v>0.12848893102026723</v>
      </c>
      <c r="L161" s="24">
        <f>IFERROR((E161+G161+I161)*10^5/VLOOKUP(C161,'Intra-regional allocations'!$A$3:$E$200,5,0),0)</f>
        <v>0</v>
      </c>
    </row>
    <row r="162" spans="1:12" x14ac:dyDescent="0.45">
      <c r="A162" t="s">
        <v>205</v>
      </c>
      <c r="B162" t="s">
        <v>207</v>
      </c>
      <c r="C162" t="str">
        <f t="shared" si="3"/>
        <v>VECTHEN</v>
      </c>
      <c r="D162" s="21">
        <f>VLOOKUP(C162,'HVDC indicative allocations'!$A$2:$E$200,4,0)*'Indicative covered cost'!$B$1*1000</f>
        <v>168.19826809418146</v>
      </c>
      <c r="E162" s="21">
        <f>VLOOKUP(C162,'HVDC indicative allocations'!$A$2:$E$200,5,0)*'Indicative covered cost'!$B$1*1000</f>
        <v>0</v>
      </c>
      <c r="F162" s="21">
        <f>VLOOKUP(C162,'CNI indicative allocations'!$A$2:$E$200,4,0)*'Indicative covered cost'!$B$2*1000</f>
        <v>409.85696568333572</v>
      </c>
      <c r="G162" s="21">
        <f>VLOOKUP(C162,'CNI indicative allocations'!$A$2:$E$200,5,0)*'Indicative covered cost'!$B$2*1000</f>
        <v>0</v>
      </c>
      <c r="H162" s="21">
        <f>VLOOKUP(C162,'WRK and EDG-KAW allocations'!$C:$E,3,0)*('Indicative covered cost'!$B$3)*1000</f>
        <v>34.025326559999996</v>
      </c>
      <c r="I162" s="21">
        <f>VLOOKUP(C162,'WRK and EDG-KAW allocations'!$C:$E,2,0)*('Indicative covered cost'!$B$3)*1000</f>
        <v>0</v>
      </c>
      <c r="J162" s="22">
        <f>IFERROR((D162+F162+H162)*10^3/VLOOKUP(C162,'Gross AMD'!$C$3:$D$199,2,0),0)</f>
        <v>5.6694058118165911</v>
      </c>
      <c r="K162" s="24">
        <f>IFERROR((D162+F162+H162)*10^5/VLOOKUP(C162,'Intra-regional allocations'!$A$3:$E$200,4,0),0)</f>
        <v>0.12761704855605732</v>
      </c>
      <c r="L162" s="24">
        <f>IFERROR((E162+G162+I162)*10^5/VLOOKUP(C162,'Intra-regional allocations'!$A$3:$E$200,5,0),0)</f>
        <v>0</v>
      </c>
    </row>
    <row r="163" spans="1:12" x14ac:dyDescent="0.45">
      <c r="A163" t="s">
        <v>205</v>
      </c>
      <c r="B163" t="s">
        <v>208</v>
      </c>
      <c r="C163" t="str">
        <f t="shared" si="3"/>
        <v>VECTHEP</v>
      </c>
      <c r="D163" s="21">
        <f>VLOOKUP(C163,'HVDC indicative allocations'!$A$2:$E$200,4,0)*'Indicative covered cost'!$B$1*1000</f>
        <v>217.69779609770578</v>
      </c>
      <c r="E163" s="21">
        <f>VLOOKUP(C163,'HVDC indicative allocations'!$A$2:$E$200,5,0)*'Indicative covered cost'!$B$1*1000</f>
        <v>0</v>
      </c>
      <c r="F163" s="21">
        <f>VLOOKUP(C163,'CNI indicative allocations'!$A$2:$E$200,4,0)*'Indicative covered cost'!$B$2*1000</f>
        <v>530.4748922539103</v>
      </c>
      <c r="G163" s="21">
        <f>VLOOKUP(C163,'CNI indicative allocations'!$A$2:$E$200,5,0)*'Indicative covered cost'!$B$2*1000</f>
        <v>0</v>
      </c>
      <c r="H163" s="21">
        <f>VLOOKUP(C163,'WRK and EDG-KAW allocations'!$C:$E,3,0)*('Indicative covered cost'!$B$3)*1000</f>
        <v>62.413070640000001</v>
      </c>
      <c r="I163" s="21">
        <f>VLOOKUP(C163,'WRK and EDG-KAW allocations'!$C:$E,2,0)*('Indicative covered cost'!$B$3)*1000</f>
        <v>0</v>
      </c>
      <c r="J163" s="22">
        <f>IFERROR((D163+F163+H163)*10^3/VLOOKUP(C163,'Gross AMD'!$C$3:$D$199,2,0),0)</f>
        <v>5.6015973816157407</v>
      </c>
      <c r="K163" s="24">
        <f>IFERROR((D163+F163+H163)*10^5/VLOOKUP(C163,'Intra-regional allocations'!$A$3:$E$200,4,0),0)</f>
        <v>0.13057696391204279</v>
      </c>
      <c r="L163" s="24">
        <f>IFERROR((E163+G163+I163)*10^5/VLOOKUP(C163,'Intra-regional allocations'!$A$3:$E$200,5,0),0)</f>
        <v>0</v>
      </c>
    </row>
    <row r="164" spans="1:12" x14ac:dyDescent="0.45">
      <c r="A164" t="s">
        <v>205</v>
      </c>
      <c r="B164" t="s">
        <v>209</v>
      </c>
      <c r="C164" t="str">
        <f t="shared" si="3"/>
        <v>VECTHOB</v>
      </c>
      <c r="D164" s="21">
        <f>VLOOKUP(C164,'HVDC indicative allocations'!$A$2:$E$200,4,0)*'Indicative covered cost'!$B$1*1000</f>
        <v>90.558890125434814</v>
      </c>
      <c r="E164" s="21">
        <f>VLOOKUP(C164,'HVDC indicative allocations'!$A$2:$E$200,5,0)*'Indicative covered cost'!$B$1*1000</f>
        <v>0</v>
      </c>
      <c r="F164" s="21">
        <f>VLOOKUP(C164,'CNI indicative allocations'!$A$2:$E$200,4,0)*'Indicative covered cost'!$B$2*1000</f>
        <v>220.6692871633991</v>
      </c>
      <c r="G164" s="21">
        <f>VLOOKUP(C164,'CNI indicative allocations'!$A$2:$E$200,5,0)*'Indicative covered cost'!$B$2*1000</f>
        <v>0</v>
      </c>
      <c r="H164" s="21">
        <f>VLOOKUP(C164,'WRK and EDG-KAW allocations'!$C:$E,3,0)*('Indicative covered cost'!$B$3)*1000</f>
        <v>25.419249840000003</v>
      </c>
      <c r="I164" s="21">
        <f>VLOOKUP(C164,'WRK and EDG-KAW allocations'!$C:$E,2,0)*('Indicative covered cost'!$B$3)*1000</f>
        <v>0</v>
      </c>
      <c r="J164" s="22">
        <f>IFERROR((D164+F164+H164)*10^3/VLOOKUP(C164,'Gross AMD'!$C$3:$D$199,2,0),0)</f>
        <v>5.8676037323026558</v>
      </c>
      <c r="K164" s="24">
        <f>IFERROR((D164+F164+H164)*10^5/VLOOKUP(C164,'Intra-regional allocations'!$A$3:$E$200,4,0),0)</f>
        <v>0.1303664495220305</v>
      </c>
      <c r="L164" s="24">
        <f>IFERROR((E164+G164+I164)*10^5/VLOOKUP(C164,'Intra-regional allocations'!$A$3:$E$200,5,0),0)</f>
        <v>0</v>
      </c>
    </row>
    <row r="165" spans="1:12" x14ac:dyDescent="0.45">
      <c r="A165" t="s">
        <v>205</v>
      </c>
      <c r="B165" t="s">
        <v>210</v>
      </c>
      <c r="C165" t="str">
        <f t="shared" si="3"/>
        <v>VECTLFD</v>
      </c>
      <c r="D165" s="21">
        <f>VLOOKUP(C165,'HVDC indicative allocations'!$A$2:$E$200,4,0)*'Indicative covered cost'!$B$1*1000</f>
        <v>23.406962506449222</v>
      </c>
      <c r="E165" s="21">
        <f>VLOOKUP(C165,'HVDC indicative allocations'!$A$2:$E$200,5,0)*'Indicative covered cost'!$B$1*1000</f>
        <v>0</v>
      </c>
      <c r="F165" s="21">
        <f>VLOOKUP(C165,'CNI indicative allocations'!$A$2:$E$200,4,0)*'Indicative covered cost'!$B$2*1000</f>
        <v>57.036893051628027</v>
      </c>
      <c r="G165" s="21">
        <f>VLOOKUP(C165,'CNI indicative allocations'!$A$2:$E$200,5,0)*'Indicative covered cost'!$B$2*1000</f>
        <v>0</v>
      </c>
      <c r="H165" s="21">
        <f>VLOOKUP(C165,'WRK and EDG-KAW allocations'!$C:$E,3,0)*('Indicative covered cost'!$B$3)*1000</f>
        <v>0.53947032000000006</v>
      </c>
      <c r="I165" s="21">
        <f>VLOOKUP(C165,'WRK and EDG-KAW allocations'!$C:$E,2,0)*('Indicative covered cost'!$B$3)*1000</f>
        <v>0</v>
      </c>
      <c r="J165" s="22">
        <f>IFERROR((D165+F165+H165)*10^3/VLOOKUP(C165,'Gross AMD'!$C$3:$D$199,2,0),0)</f>
        <v>5.2882442207883367</v>
      </c>
      <c r="K165" s="24">
        <f>IFERROR((D165+F165+H165)*10^5/VLOOKUP(C165,'Intra-regional allocations'!$A$3:$E$200,4,0),0)</f>
        <v>0.12133111220030873</v>
      </c>
      <c r="L165" s="24">
        <f>IFERROR((E165+G165+I165)*10^5/VLOOKUP(C165,'Intra-regional allocations'!$A$3:$E$200,5,0),0)</f>
        <v>0</v>
      </c>
    </row>
    <row r="166" spans="1:12" x14ac:dyDescent="0.45">
      <c r="A166" t="s">
        <v>205</v>
      </c>
      <c r="B166" t="s">
        <v>211</v>
      </c>
      <c r="C166" t="str">
        <f t="shared" si="3"/>
        <v>VECTMNG</v>
      </c>
      <c r="D166" s="21">
        <f>VLOOKUP(C166,'HVDC indicative allocations'!$A$2:$E$200,4,0)*'Indicative covered cost'!$B$1*1000</f>
        <v>221.82581876113031</v>
      </c>
      <c r="E166" s="21">
        <f>VLOOKUP(C166,'HVDC indicative allocations'!$A$2:$E$200,5,0)*'Indicative covered cost'!$B$1*1000</f>
        <v>0</v>
      </c>
      <c r="F166" s="21">
        <f>VLOOKUP(C166,'CNI indicative allocations'!$A$2:$E$200,4,0)*'Indicative covered cost'!$B$2*1000</f>
        <v>540.53384745168819</v>
      </c>
      <c r="G166" s="21">
        <f>VLOOKUP(C166,'CNI indicative allocations'!$A$2:$E$200,5,0)*'Indicative covered cost'!$B$2*1000</f>
        <v>0</v>
      </c>
      <c r="H166" s="21">
        <f>VLOOKUP(C166,'WRK and EDG-KAW allocations'!$C:$E,3,0)*('Indicative covered cost'!$B$3)*1000</f>
        <v>62.443051920000002</v>
      </c>
      <c r="I166" s="21">
        <f>VLOOKUP(C166,'WRK and EDG-KAW allocations'!$C:$E,2,0)*('Indicative covered cost'!$B$3)*1000</f>
        <v>0</v>
      </c>
      <c r="J166" s="22">
        <f>IFERROR((D166+F166+H166)*10^3/VLOOKUP(C166,'Gross AMD'!$C$3:$D$199,2,0),0)</f>
        <v>5.765630400072606</v>
      </c>
      <c r="K166" s="24">
        <f>IFERROR((D166+F166+H166)*10^5/VLOOKUP(C166,'Intra-regional allocations'!$A$3:$E$200,4,0),0)</f>
        <v>0.13039460399337624</v>
      </c>
      <c r="L166" s="24">
        <f>IFERROR((E166+G166+I166)*10^5/VLOOKUP(C166,'Intra-regional allocations'!$A$3:$E$200,5,0),0)</f>
        <v>0</v>
      </c>
    </row>
    <row r="167" spans="1:12" x14ac:dyDescent="0.45">
      <c r="A167" t="s">
        <v>205</v>
      </c>
      <c r="B167" t="s">
        <v>212</v>
      </c>
      <c r="C167" t="str">
        <f t="shared" si="3"/>
        <v>VECTOTA</v>
      </c>
      <c r="D167" s="21">
        <f>VLOOKUP(C167,'HVDC indicative allocations'!$A$2:$E$200,4,0)*'Indicative covered cost'!$B$1*1000</f>
        <v>106.07996675126086</v>
      </c>
      <c r="E167" s="21">
        <f>VLOOKUP(C167,'HVDC indicative allocations'!$A$2:$E$200,5,0)*'Indicative covered cost'!$B$1*1000</f>
        <v>0</v>
      </c>
      <c r="F167" s="21">
        <f>VLOOKUP(C167,'CNI indicative allocations'!$A$2:$E$200,4,0)*'Indicative covered cost'!$B$2*1000</f>
        <v>258.49025548893252</v>
      </c>
      <c r="G167" s="21">
        <f>VLOOKUP(C167,'CNI indicative allocations'!$A$2:$E$200,5,0)*'Indicative covered cost'!$B$2*1000</f>
        <v>0</v>
      </c>
      <c r="H167" s="21">
        <f>VLOOKUP(C167,'WRK and EDG-KAW allocations'!$C:$E,3,0)*('Indicative covered cost'!$B$3)*1000</f>
        <v>21.871025280000001</v>
      </c>
      <c r="I167" s="21">
        <f>VLOOKUP(C167,'WRK and EDG-KAW allocations'!$C:$E,2,0)*('Indicative covered cost'!$B$3)*1000</f>
        <v>0</v>
      </c>
      <c r="J167" s="22">
        <f>IFERROR((D167+F167+H167)*10^3/VLOOKUP(C167,'Gross AMD'!$C$3:$D$199,2,0),0)</f>
        <v>5.4486983459268412</v>
      </c>
      <c r="K167" s="24">
        <f>IFERROR((D167+F167+H167)*10^5/VLOOKUP(C167,'Intra-regional allocations'!$A$3:$E$200,4,0),0)</f>
        <v>0.12775318312808703</v>
      </c>
      <c r="L167" s="24">
        <f>IFERROR((E167+G167+I167)*10^5/VLOOKUP(C167,'Intra-regional allocations'!$A$3:$E$200,5,0),0)</f>
        <v>0</v>
      </c>
    </row>
    <row r="168" spans="1:12" x14ac:dyDescent="0.45">
      <c r="A168" t="s">
        <v>205</v>
      </c>
      <c r="B168" t="s">
        <v>213</v>
      </c>
      <c r="C168" t="str">
        <f t="shared" si="3"/>
        <v>VECTPAK</v>
      </c>
      <c r="D168" s="21">
        <f>VLOOKUP(C168,'HVDC indicative allocations'!$A$2:$E$200,4,0)*'Indicative covered cost'!$B$1*1000</f>
        <v>221.11602282116806</v>
      </c>
      <c r="E168" s="21">
        <f>VLOOKUP(C168,'HVDC indicative allocations'!$A$2:$E$200,5,0)*'Indicative covered cost'!$B$1*1000</f>
        <v>0</v>
      </c>
      <c r="F168" s="21">
        <f>VLOOKUP(C168,'CNI indicative allocations'!$A$2:$E$200,4,0)*'Indicative covered cost'!$B$2*1000</f>
        <v>538.80425288746608</v>
      </c>
      <c r="G168" s="21">
        <f>VLOOKUP(C168,'CNI indicative allocations'!$A$2:$E$200,5,0)*'Indicative covered cost'!$B$2*1000</f>
        <v>0</v>
      </c>
      <c r="H168" s="21">
        <f>VLOOKUP(C168,'WRK and EDG-KAW allocations'!$C:$E,3,0)*('Indicative covered cost'!$B$3)*1000</f>
        <v>44.892818640000009</v>
      </c>
      <c r="I168" s="21">
        <f>VLOOKUP(C168,'WRK and EDG-KAW allocations'!$C:$E,2,0)*('Indicative covered cost'!$B$3)*1000</f>
        <v>0</v>
      </c>
      <c r="J168" s="22">
        <f>IFERROR((D168+F168+H168)*10^3/VLOOKUP(C168,'Gross AMD'!$C$3:$D$199,2,0),0)</f>
        <v>5.6893337426973813</v>
      </c>
      <c r="K168" s="24">
        <f>IFERROR((D168+F168+H168)*10^5/VLOOKUP(C168,'Intra-regional allocations'!$A$3:$E$200,4,0),0)</f>
        <v>0.12764283720955644</v>
      </c>
      <c r="L168" s="24">
        <f>IFERROR((E168+G168+I168)*10^5/VLOOKUP(C168,'Intra-regional allocations'!$A$3:$E$200,5,0),0)</f>
        <v>0</v>
      </c>
    </row>
    <row r="169" spans="1:12" x14ac:dyDescent="0.45">
      <c r="A169" t="s">
        <v>205</v>
      </c>
      <c r="B169" t="s">
        <v>171</v>
      </c>
      <c r="C169" t="str">
        <f t="shared" si="3"/>
        <v>VECTPEN</v>
      </c>
      <c r="D169" s="21">
        <f>VLOOKUP(C169,'HVDC indicative allocations'!$A$2:$E$200,4,0)*'Indicative covered cost'!$B$1*1000</f>
        <v>757.34690212383896</v>
      </c>
      <c r="E169" s="21">
        <f>VLOOKUP(C169,'HVDC indicative allocations'!$A$2:$E$200,5,0)*'Indicative covered cost'!$B$1*1000</f>
        <v>0</v>
      </c>
      <c r="F169" s="21">
        <f>VLOOKUP(C169,'CNI indicative allocations'!$A$2:$E$200,4,0)*'Indicative covered cost'!$B$2*1000</f>
        <v>1845.4643248784366</v>
      </c>
      <c r="G169" s="21">
        <f>VLOOKUP(C169,'CNI indicative allocations'!$A$2:$E$200,5,0)*'Indicative covered cost'!$B$2*1000</f>
        <v>0</v>
      </c>
      <c r="H169" s="21">
        <f>VLOOKUP(C169,'WRK and EDG-KAW allocations'!$C:$E,3,0)*('Indicative covered cost'!$B$3)*1000</f>
        <v>158.05346616</v>
      </c>
      <c r="I169" s="21">
        <f>VLOOKUP(C169,'WRK and EDG-KAW allocations'!$C:$E,2,0)*('Indicative covered cost'!$B$3)*1000</f>
        <v>0</v>
      </c>
      <c r="J169" s="22">
        <f>IFERROR((D169+F169+H169)*10^3/VLOOKUP(C169,'Gross AMD'!$C$3:$D$199,2,0),0)</f>
        <v>5.415415784877208</v>
      </c>
      <c r="K169" s="24">
        <f>IFERROR((D169+F169+H169)*10^5/VLOOKUP(C169,'Intra-regional allocations'!$A$3:$E$200,4,0),0)</f>
        <v>0.12784151215846512</v>
      </c>
      <c r="L169" s="24">
        <f>IFERROR((E169+G169+I169)*10^5/VLOOKUP(C169,'Intra-regional allocations'!$A$3:$E$200,5,0),0)</f>
        <v>0</v>
      </c>
    </row>
    <row r="170" spans="1:12" x14ac:dyDescent="0.45">
      <c r="A170" t="s">
        <v>205</v>
      </c>
      <c r="B170" t="s">
        <v>214</v>
      </c>
      <c r="C170" t="str">
        <f t="shared" si="3"/>
        <v>VECTROS</v>
      </c>
      <c r="D170" s="21">
        <f>VLOOKUP(C170,'HVDC indicative allocations'!$A$2:$E$200,4,0)*'Indicative covered cost'!$B$1*1000</f>
        <v>239.81035834072696</v>
      </c>
      <c r="E170" s="21">
        <f>VLOOKUP(C170,'HVDC indicative allocations'!$A$2:$E$200,5,0)*'Indicative covered cost'!$B$1*1000</f>
        <v>0</v>
      </c>
      <c r="F170" s="21">
        <f>VLOOKUP(C170,'CNI indicative allocations'!$A$2:$E$200,4,0)*'Indicative covered cost'!$B$2*1000</f>
        <v>584.35765672645414</v>
      </c>
      <c r="G170" s="21">
        <f>VLOOKUP(C170,'CNI indicative allocations'!$A$2:$E$200,5,0)*'Indicative covered cost'!$B$2*1000</f>
        <v>0</v>
      </c>
      <c r="H170" s="21">
        <f>VLOOKUP(C170,'WRK and EDG-KAW allocations'!$C:$E,3,0)*('Indicative covered cost'!$B$3)*1000</f>
        <v>68.481919919999996</v>
      </c>
      <c r="I170" s="21">
        <f>VLOOKUP(C170,'WRK and EDG-KAW allocations'!$C:$E,2,0)*('Indicative covered cost'!$B$3)*1000</f>
        <v>0</v>
      </c>
      <c r="J170" s="22">
        <f>IFERROR((D170+F170+H170)*10^3/VLOOKUP(C170,'Gross AMD'!$C$3:$D$199,2,0),0)</f>
        <v>5.6794343825480045</v>
      </c>
      <c r="K170" s="24">
        <f>IFERROR((D170+F170+H170)*10^5/VLOOKUP(C170,'Intra-regional allocations'!$A$3:$E$200,4,0),0)</f>
        <v>0.13053737317821018</v>
      </c>
      <c r="L170" s="24">
        <f>IFERROR((E170+G170+I170)*10^5/VLOOKUP(C170,'Intra-regional allocations'!$A$3:$E$200,5,0),0)</f>
        <v>0</v>
      </c>
    </row>
    <row r="171" spans="1:12" x14ac:dyDescent="0.45">
      <c r="A171" t="s">
        <v>205</v>
      </c>
      <c r="B171" t="s">
        <v>215</v>
      </c>
      <c r="C171" t="str">
        <f t="shared" si="3"/>
        <v>VECTSVL</v>
      </c>
      <c r="D171" s="21">
        <f>VLOOKUP(C171,'HVDC indicative allocations'!$A$2:$E$200,4,0)*'Indicative covered cost'!$B$1*1000</f>
        <v>124.92964062109208</v>
      </c>
      <c r="E171" s="21">
        <f>VLOOKUP(C171,'HVDC indicative allocations'!$A$2:$E$200,5,0)*'Indicative covered cost'!$B$1*1000</f>
        <v>0</v>
      </c>
      <c r="F171" s="21">
        <f>VLOOKUP(C171,'CNI indicative allocations'!$A$2:$E$200,4,0)*'Indicative covered cost'!$B$2*1000</f>
        <v>304.42217990139756</v>
      </c>
      <c r="G171" s="21">
        <f>VLOOKUP(C171,'CNI indicative allocations'!$A$2:$E$200,5,0)*'Indicative covered cost'!$B$2*1000</f>
        <v>0</v>
      </c>
      <c r="H171" s="21">
        <f>VLOOKUP(C171,'WRK and EDG-KAW allocations'!$C:$E,3,0)*('Indicative covered cost'!$B$3)*1000</f>
        <v>24.892602480000001</v>
      </c>
      <c r="I171" s="21">
        <f>VLOOKUP(C171,'WRK and EDG-KAW allocations'!$C:$E,2,0)*('Indicative covered cost'!$B$3)*1000</f>
        <v>0</v>
      </c>
      <c r="J171" s="22">
        <f>IFERROR((D171+F171+H171)*10^3/VLOOKUP(C171,'Gross AMD'!$C$3:$D$199,2,0),0)</f>
        <v>4.8169833808320366</v>
      </c>
      <c r="K171" s="24">
        <f>IFERROR((D171+F171+H171)*10^5/VLOOKUP(C171,'Intra-regional allocations'!$A$3:$E$200,4,0),0)</f>
        <v>0.12751043951311436</v>
      </c>
      <c r="L171" s="24">
        <f>IFERROR((E171+G171+I171)*10^5/VLOOKUP(C171,'Intra-regional allocations'!$A$3:$E$200,5,0),0)</f>
        <v>0</v>
      </c>
    </row>
    <row r="172" spans="1:12" x14ac:dyDescent="0.45">
      <c r="A172" t="s">
        <v>205</v>
      </c>
      <c r="B172" t="s">
        <v>216</v>
      </c>
      <c r="C172" t="str">
        <f t="shared" si="3"/>
        <v>VECTTAK</v>
      </c>
      <c r="D172" s="21">
        <f>VLOOKUP(C172,'HVDC indicative allocations'!$A$2:$E$200,4,0)*'Indicative covered cost'!$B$1*1000</f>
        <v>179.00083549320965</v>
      </c>
      <c r="E172" s="21">
        <f>VLOOKUP(C172,'HVDC indicative allocations'!$A$2:$E$200,5,0)*'Indicative covered cost'!$B$1*1000</f>
        <v>0</v>
      </c>
      <c r="F172" s="21">
        <f>VLOOKUP(C172,'CNI indicative allocations'!$A$2:$E$200,4,0)*'Indicative covered cost'!$B$2*1000</f>
        <v>436.18011125387312</v>
      </c>
      <c r="G172" s="21">
        <f>VLOOKUP(C172,'CNI indicative allocations'!$A$2:$E$200,5,0)*'Indicative covered cost'!$B$2*1000</f>
        <v>0</v>
      </c>
      <c r="H172" s="21">
        <f>VLOOKUP(C172,'WRK and EDG-KAW allocations'!$C:$E,3,0)*('Indicative covered cost'!$B$3)*1000</f>
        <v>36.023872079999997</v>
      </c>
      <c r="I172" s="21">
        <f>VLOOKUP(C172,'WRK and EDG-KAW allocations'!$C:$E,2,0)*('Indicative covered cost'!$B$3)*1000</f>
        <v>0</v>
      </c>
      <c r="J172" s="22">
        <f>IFERROR((D172+F172+H172)*10^3/VLOOKUP(C172,'Gross AMD'!$C$3:$D$199,2,0),0)</f>
        <v>5.4361593987268435</v>
      </c>
      <c r="K172" s="24">
        <f>IFERROR((D172+F172+H172)*10^5/VLOOKUP(C172,'Intra-regional allocations'!$A$3:$E$200,4,0),0)</f>
        <v>0.12758046389809913</v>
      </c>
      <c r="L172" s="24">
        <f>IFERROR((E172+G172+I172)*10^5/VLOOKUP(C172,'Intra-regional allocations'!$A$3:$E$200,5,0),0)</f>
        <v>0</v>
      </c>
    </row>
    <row r="173" spans="1:12" x14ac:dyDescent="0.45">
      <c r="A173" t="s">
        <v>205</v>
      </c>
      <c r="B173" t="s">
        <v>217</v>
      </c>
      <c r="C173" t="str">
        <f t="shared" si="3"/>
        <v>VECTWEL</v>
      </c>
      <c r="D173" s="21">
        <f>VLOOKUP(C173,'HVDC indicative allocations'!$A$2:$E$200,4,0)*'Indicative covered cost'!$B$1*1000</f>
        <v>58.996841046875204</v>
      </c>
      <c r="E173" s="21">
        <f>VLOOKUP(C173,'HVDC indicative allocations'!$A$2:$E$200,5,0)*'Indicative covered cost'!$B$1*1000</f>
        <v>0</v>
      </c>
      <c r="F173" s="21">
        <f>VLOOKUP(C173,'CNI indicative allocations'!$A$2:$E$200,4,0)*'Indicative covered cost'!$B$2*1000</f>
        <v>143.76049486332866</v>
      </c>
      <c r="G173" s="21">
        <f>VLOOKUP(C173,'CNI indicative allocations'!$A$2:$E$200,5,0)*'Indicative covered cost'!$B$2*1000</f>
        <v>0</v>
      </c>
      <c r="H173" s="21">
        <f>VLOOKUP(C173,'WRK and EDG-KAW allocations'!$C:$E,3,0)*('Indicative covered cost'!$B$3)*1000</f>
        <v>16.536935759999999</v>
      </c>
      <c r="I173" s="21">
        <f>VLOOKUP(C173,'WRK and EDG-KAW allocations'!$C:$E,2,0)*('Indicative covered cost'!$B$3)*1000</f>
        <v>0</v>
      </c>
      <c r="J173" s="22">
        <f>IFERROR((D173+F173+H173)*10^3/VLOOKUP(C173,'Gross AMD'!$C$3:$D$199,2,0),0)</f>
        <v>5.8247316030144862</v>
      </c>
      <c r="K173" s="24">
        <f>IFERROR((D173+F173+H173)*10^5/VLOOKUP(C173,'Intra-regional allocations'!$A$3:$E$200,4,0),0)</f>
        <v>0.13035273823731156</v>
      </c>
      <c r="L173" s="24">
        <f>IFERROR((E173+G173+I173)*10^5/VLOOKUP(C173,'Intra-regional allocations'!$A$3:$E$200,5,0),0)</f>
        <v>0</v>
      </c>
    </row>
    <row r="174" spans="1:12" x14ac:dyDescent="0.45">
      <c r="A174" t="s">
        <v>205</v>
      </c>
      <c r="B174" t="s">
        <v>218</v>
      </c>
      <c r="C174" t="str">
        <f t="shared" si="3"/>
        <v>VECTWIR</v>
      </c>
      <c r="D174" s="21">
        <f>VLOOKUP(C174,'HVDC indicative allocations'!$A$2:$E$200,4,0)*'Indicative covered cost'!$B$1*1000</f>
        <v>167.9717863222337</v>
      </c>
      <c r="E174" s="21">
        <f>VLOOKUP(C174,'HVDC indicative allocations'!$A$2:$E$200,5,0)*'Indicative covered cost'!$B$1*1000</f>
        <v>0</v>
      </c>
      <c r="F174" s="21">
        <f>VLOOKUP(C174,'CNI indicative allocations'!$A$2:$E$200,4,0)*'Indicative covered cost'!$B$2*1000</f>
        <v>409.30508644649899</v>
      </c>
      <c r="G174" s="21">
        <f>VLOOKUP(C174,'CNI indicative allocations'!$A$2:$E$200,5,0)*'Indicative covered cost'!$B$2*1000</f>
        <v>0</v>
      </c>
      <c r="H174" s="21">
        <f>VLOOKUP(C174,'WRK and EDG-KAW allocations'!$C:$E,3,0)*('Indicative covered cost'!$B$3)*1000</f>
        <v>47.125286639999999</v>
      </c>
      <c r="I174" s="21">
        <f>VLOOKUP(C174,'WRK and EDG-KAW allocations'!$C:$E,2,0)*('Indicative covered cost'!$B$3)*1000</f>
        <v>0</v>
      </c>
      <c r="J174" s="22">
        <f>IFERROR((D174+F174+H174)*10^3/VLOOKUP(C174,'Gross AMD'!$C$3:$D$199,2,0),0)</f>
        <v>5.7791218690668078</v>
      </c>
      <c r="K174" s="24">
        <f>IFERROR((D174+F174+H174)*10^5/VLOOKUP(C174,'Intra-regional allocations'!$A$3:$E$200,4,0),0)</f>
        <v>0.13036160083717946</v>
      </c>
      <c r="L174" s="24">
        <f>IFERROR((E174+G174+I174)*10^5/VLOOKUP(C174,'Intra-regional allocations'!$A$3:$E$200,5,0),0)</f>
        <v>0</v>
      </c>
    </row>
    <row r="175" spans="1:12" x14ac:dyDescent="0.45">
      <c r="A175" t="s">
        <v>205</v>
      </c>
      <c r="B175" t="s">
        <v>219</v>
      </c>
      <c r="C175" t="str">
        <f t="shared" si="3"/>
        <v>VECTWRD</v>
      </c>
      <c r="D175" s="21">
        <f>VLOOKUP(C175,'HVDC indicative allocations'!$A$2:$E$200,4,0)*'Indicative covered cost'!$B$1*1000</f>
        <v>101.81269378680311</v>
      </c>
      <c r="E175" s="21">
        <f>VLOOKUP(C175,'HVDC indicative allocations'!$A$2:$E$200,5,0)*'Indicative covered cost'!$B$1*1000</f>
        <v>0</v>
      </c>
      <c r="F175" s="21">
        <f>VLOOKUP(C175,'CNI indicative allocations'!$A$2:$E$200,4,0)*'Indicative covered cost'!$B$2*1000</f>
        <v>248.09198225596512</v>
      </c>
      <c r="G175" s="21">
        <f>VLOOKUP(C175,'CNI indicative allocations'!$A$2:$E$200,5,0)*'Indicative covered cost'!$B$2*1000</f>
        <v>0</v>
      </c>
      <c r="H175" s="21">
        <f>VLOOKUP(C175,'WRK and EDG-KAW allocations'!$C:$E,3,0)*('Indicative covered cost'!$B$3)*1000</f>
        <v>20.72024472</v>
      </c>
      <c r="I175" s="21">
        <f>VLOOKUP(C175,'WRK and EDG-KAW allocations'!$C:$E,2,0)*('Indicative covered cost'!$B$3)*1000</f>
        <v>0</v>
      </c>
      <c r="J175" s="22">
        <f>IFERROR((D175+F175+H175)*10^3/VLOOKUP(C175,'Gross AMD'!$C$3:$D$199,2,0),0)</f>
        <v>5.5670176049640192</v>
      </c>
      <c r="K175" s="24">
        <f>IFERROR((D175+F175+H175)*10^5/VLOOKUP(C175,'Intra-regional allocations'!$A$3:$E$200,4,0),0)</f>
        <v>0.12765984682759438</v>
      </c>
      <c r="L175" s="24">
        <f>IFERROR((E175+G175+I175)*10^5/VLOOKUP(C175,'Intra-regional allocations'!$A$3:$E$200,5,0),0)</f>
        <v>0</v>
      </c>
    </row>
    <row r="176" spans="1:12" x14ac:dyDescent="0.45">
      <c r="A176" t="s">
        <v>220</v>
      </c>
      <c r="B176" t="s">
        <v>221</v>
      </c>
      <c r="C176" t="str">
        <f t="shared" si="3"/>
        <v>WAIPCBG</v>
      </c>
      <c r="D176" s="21">
        <f>VLOOKUP(C176,'HVDC indicative allocations'!$A$2:$E$200,4,0)*'Indicative covered cost'!$B$1*1000</f>
        <v>79.686376555559576</v>
      </c>
      <c r="E176" s="21">
        <f>VLOOKUP(C176,'HVDC indicative allocations'!$A$2:$E$200,5,0)*'Indicative covered cost'!$B$1*1000</f>
        <v>0</v>
      </c>
      <c r="F176" s="21">
        <f>VLOOKUP(C176,'CNI indicative allocations'!$A$2:$E$200,4,0)*'Indicative covered cost'!$B$2*1000</f>
        <v>194.17570032928998</v>
      </c>
      <c r="G176" s="21">
        <f>VLOOKUP(C176,'CNI indicative allocations'!$A$2:$E$200,5,0)*'Indicative covered cost'!$B$2*1000</f>
        <v>0</v>
      </c>
      <c r="H176" s="21">
        <f>VLOOKUP(C176,'WRK and EDG-KAW allocations'!$C:$E,3,0)*('Indicative covered cost'!$B$3)*1000</f>
        <v>10.3268892</v>
      </c>
      <c r="I176" s="21">
        <f>VLOOKUP(C176,'WRK and EDG-KAW allocations'!$C:$E,2,0)*('Indicative covered cost'!$B$3)*1000</f>
        <v>0</v>
      </c>
      <c r="J176" s="22">
        <f>IFERROR((D176+F176+H176)*10^3/VLOOKUP(C176,'Gross AMD'!$C$3:$D$199,2,0),0)</f>
        <v>6.9238675390993105</v>
      </c>
      <c r="K176" s="24">
        <f>IFERROR((D176+F176+H176)*10^5/VLOOKUP(C176,'Intra-regional allocations'!$A$3:$E$200,4,0),0)</f>
        <v>0.12506758448399077</v>
      </c>
      <c r="L176" s="24">
        <f>IFERROR((E176+G176+I176)*10^5/VLOOKUP(C176,'Intra-regional allocations'!$A$3:$E$200,5,0),0)</f>
        <v>0</v>
      </c>
    </row>
    <row r="177" spans="1:12" x14ac:dyDescent="0.45">
      <c r="A177" t="s">
        <v>220</v>
      </c>
      <c r="B177" t="s">
        <v>222</v>
      </c>
      <c r="C177" t="str">
        <f t="shared" si="3"/>
        <v>WAIPTMU</v>
      </c>
      <c r="D177" s="21">
        <f>VLOOKUP(C177,'HVDC indicative allocations'!$A$2:$E$200,4,0)*'Indicative covered cost'!$B$1*1000</f>
        <v>67.624386923236017</v>
      </c>
      <c r="E177" s="21">
        <f>VLOOKUP(C177,'HVDC indicative allocations'!$A$2:$E$200,5,0)*'Indicative covered cost'!$B$1*1000</f>
        <v>0</v>
      </c>
      <c r="F177" s="21">
        <f>VLOOKUP(C177,'CNI indicative allocations'!$A$2:$E$200,4,0)*'Indicative covered cost'!$B$2*1000</f>
        <v>164.78365886046933</v>
      </c>
      <c r="G177" s="21">
        <f>VLOOKUP(C177,'CNI indicative allocations'!$A$2:$E$200,5,0)*'Indicative covered cost'!$B$2*1000</f>
        <v>0</v>
      </c>
      <c r="H177" s="21">
        <f>VLOOKUP(C177,'WRK and EDG-KAW allocations'!$C:$E,3,0)*('Indicative covered cost'!$B$3)*1000</f>
        <v>8.8116551999999988</v>
      </c>
      <c r="I177" s="21">
        <f>VLOOKUP(C177,'WRK and EDG-KAW allocations'!$C:$E,2,0)*('Indicative covered cost'!$B$3)*1000</f>
        <v>0</v>
      </c>
      <c r="J177" s="22">
        <f>IFERROR((D177+F177+H177)*10^3/VLOOKUP(C177,'Gross AMD'!$C$3:$D$199,2,0),0)</f>
        <v>6.8302905151862552</v>
      </c>
      <c r="K177" s="24">
        <f>IFERROR((D177+F177+H177)*10^5/VLOOKUP(C177,'Intra-regional allocations'!$A$3:$E$200,4,0),0)</f>
        <v>0.12509243987729005</v>
      </c>
      <c r="L177" s="24">
        <f>IFERROR((E177+G177+I177)*10^5/VLOOKUP(C177,'Intra-regional allocations'!$A$3:$E$200,5,0),0)</f>
        <v>0</v>
      </c>
    </row>
    <row r="178" spans="1:12" x14ac:dyDescent="0.45">
      <c r="A178" t="s">
        <v>223</v>
      </c>
      <c r="B178" t="s">
        <v>224</v>
      </c>
      <c r="C178" t="str">
        <f t="shared" si="3"/>
        <v>WATABPT</v>
      </c>
      <c r="D178" s="21">
        <f>VLOOKUP(C178,'HVDC indicative allocations'!$A$2:$E$200,4,0)*'Indicative covered cost'!$B$1*1000</f>
        <v>0</v>
      </c>
      <c r="E178" s="21">
        <f>VLOOKUP(C178,'HVDC indicative allocations'!$A$2:$E$200,5,0)*'Indicative covered cost'!$B$1*1000</f>
        <v>0</v>
      </c>
      <c r="F178" s="21">
        <f>VLOOKUP(C178,'CNI indicative allocations'!$A$2:$E$200,4,0)*'Indicative covered cost'!$B$2*1000</f>
        <v>0</v>
      </c>
      <c r="G178" s="21">
        <f>VLOOKUP(C178,'CNI indicative allocations'!$A$2:$E$200,5,0)*'Indicative covered cost'!$B$2*1000</f>
        <v>0</v>
      </c>
      <c r="H178" s="21">
        <f>VLOOKUP(C178,'WRK and EDG-KAW allocations'!$C:$E,3,0)*('Indicative covered cost'!$B$3)*1000</f>
        <v>7.6912079999999994E-2</v>
      </c>
      <c r="I178" s="21">
        <f>VLOOKUP(C178,'WRK and EDG-KAW allocations'!$C:$E,2,0)*('Indicative covered cost'!$B$3)*1000</f>
        <v>0</v>
      </c>
      <c r="J178" s="22">
        <f>IFERROR((D178+F178+H178)*10^3/VLOOKUP(C178,'Gross AMD'!$C$3:$D$199,2,0),0)</f>
        <v>1.5815085098114207E-2</v>
      </c>
      <c r="K178" s="24">
        <f>IFERROR((D178+F178+H178)*10^5/VLOOKUP(C178,'Intra-regional allocations'!$A$3:$E$200,4,0),0)</f>
        <v>3.0009348336160657E-4</v>
      </c>
      <c r="L178" s="24">
        <f>IFERROR((E178+G178+I178)*10^5/VLOOKUP(C178,'Intra-regional allocations'!$A$3:$E$200,5,0),0)</f>
        <v>0</v>
      </c>
    </row>
    <row r="179" spans="1:12" x14ac:dyDescent="0.45">
      <c r="A179" t="s">
        <v>223</v>
      </c>
      <c r="B179" t="s">
        <v>225</v>
      </c>
      <c r="C179" t="str">
        <f t="shared" si="3"/>
        <v>WATAOAM</v>
      </c>
      <c r="D179" s="21">
        <f>VLOOKUP(C179,'HVDC indicative allocations'!$A$2:$E$200,4,0)*'Indicative covered cost'!$B$1*1000</f>
        <v>0</v>
      </c>
      <c r="E179" s="21">
        <f>VLOOKUP(C179,'HVDC indicative allocations'!$A$2:$E$200,5,0)*'Indicative covered cost'!$B$1*1000</f>
        <v>0</v>
      </c>
      <c r="F179" s="21">
        <f>VLOOKUP(C179,'CNI indicative allocations'!$A$2:$E$200,4,0)*'Indicative covered cost'!$B$2*1000</f>
        <v>0</v>
      </c>
      <c r="G179" s="21">
        <f>VLOOKUP(C179,'CNI indicative allocations'!$A$2:$E$200,5,0)*'Indicative covered cost'!$B$2*1000</f>
        <v>0</v>
      </c>
      <c r="H179" s="21">
        <f>VLOOKUP(C179,'WRK and EDG-KAW allocations'!$C:$E,3,0)*('Indicative covered cost'!$B$3)*1000</f>
        <v>0.61800287999999992</v>
      </c>
      <c r="I179" s="21">
        <f>VLOOKUP(C179,'WRK and EDG-KAW allocations'!$C:$E,2,0)*('Indicative covered cost'!$B$3)*1000</f>
        <v>0</v>
      </c>
      <c r="J179" s="22">
        <f>IFERROR((D179+F179+H179)*10^3/VLOOKUP(C179,'Gross AMD'!$C$3:$D$199,2,0),0)</f>
        <v>1.2994973828286727E-2</v>
      </c>
      <c r="K179" s="24">
        <f>IFERROR((D179+F179+H179)*10^5/VLOOKUP(C179,'Intra-regional allocations'!$A$3:$E$200,4,0),0)</f>
        <v>3.063800589559343E-4</v>
      </c>
      <c r="L179" s="24">
        <f>IFERROR((E179+G179+I179)*10^5/VLOOKUP(C179,'Intra-regional allocations'!$A$3:$E$200,5,0),0)</f>
        <v>0</v>
      </c>
    </row>
    <row r="180" spans="1:12" x14ac:dyDescent="0.45">
      <c r="A180" t="s">
        <v>223</v>
      </c>
      <c r="B180" t="s">
        <v>40</v>
      </c>
      <c r="C180" t="str">
        <f t="shared" si="3"/>
        <v>WATATWZ</v>
      </c>
      <c r="D180" s="21">
        <f>VLOOKUP(C180,'HVDC indicative allocations'!$A$2:$E$200,4,0)*'Indicative covered cost'!$B$1*1000</f>
        <v>0</v>
      </c>
      <c r="E180" s="21">
        <f>VLOOKUP(C180,'HVDC indicative allocations'!$A$2:$E$200,5,0)*'Indicative covered cost'!$B$1*1000</f>
        <v>0</v>
      </c>
      <c r="F180" s="21">
        <f>VLOOKUP(C180,'CNI indicative allocations'!$A$2:$E$200,4,0)*'Indicative covered cost'!$B$2*1000</f>
        <v>0</v>
      </c>
      <c r="G180" s="21">
        <f>VLOOKUP(C180,'CNI indicative allocations'!$A$2:$E$200,5,0)*'Indicative covered cost'!$B$2*1000</f>
        <v>0</v>
      </c>
      <c r="H180" s="21">
        <f>VLOOKUP(C180,'WRK and EDG-KAW allocations'!$C:$E,3,0)*('Indicative covered cost'!$B$3)*1000</f>
        <v>3.675552E-2</v>
      </c>
      <c r="I180" s="21">
        <f>VLOOKUP(C180,'WRK and EDG-KAW allocations'!$C:$E,2,0)*('Indicative covered cost'!$B$3)*1000</f>
        <v>0</v>
      </c>
      <c r="J180" s="22">
        <f>IFERROR((D180+F180+H180)*10^3/VLOOKUP(C180,'Gross AMD'!$C$3:$D$199,2,0),0)</f>
        <v>1.3187823815606297E-2</v>
      </c>
      <c r="K180" s="24">
        <f>IFERROR((D180+F180+H180)*10^5/VLOOKUP(C180,'Intra-regional allocations'!$A$3:$E$200,4,0),0)</f>
        <v>3.094208879606478E-4</v>
      </c>
      <c r="L180" s="24">
        <f>IFERROR((E180+G180+I180)*10^5/VLOOKUP(C180,'Intra-regional allocations'!$A$3:$E$200,5,0),0)</f>
        <v>0</v>
      </c>
    </row>
    <row r="181" spans="1:12" x14ac:dyDescent="0.45">
      <c r="A181" t="s">
        <v>223</v>
      </c>
      <c r="B181" t="s">
        <v>94</v>
      </c>
      <c r="C181" t="str">
        <f t="shared" si="3"/>
        <v>WATAWTK</v>
      </c>
      <c r="D181" s="21">
        <f>VLOOKUP(C181,'HVDC indicative allocations'!$A$2:$E$200,4,0)*'Indicative covered cost'!$B$1*1000</f>
        <v>0</v>
      </c>
      <c r="E181" s="21">
        <f>VLOOKUP(C181,'HVDC indicative allocations'!$A$2:$E$200,5,0)*'Indicative covered cost'!$B$1*1000</f>
        <v>0</v>
      </c>
      <c r="F181" s="21">
        <f>VLOOKUP(C181,'CNI indicative allocations'!$A$2:$E$200,4,0)*'Indicative covered cost'!$B$2*1000</f>
        <v>0</v>
      </c>
      <c r="G181" s="21">
        <f>VLOOKUP(C181,'CNI indicative allocations'!$A$2:$E$200,5,0)*'Indicative covered cost'!$B$2*1000</f>
        <v>0</v>
      </c>
      <c r="H181" s="21">
        <f>VLOOKUP(C181,'WRK and EDG-KAW allocations'!$C:$E,3,0)*('Indicative covered cost'!$B$3)*1000</f>
        <v>0.11009544</v>
      </c>
      <c r="I181" s="21">
        <f>VLOOKUP(C181,'WRK and EDG-KAW allocations'!$C:$E,2,0)*('Indicative covered cost'!$B$3)*1000</f>
        <v>0</v>
      </c>
      <c r="J181" s="22">
        <f>IFERROR((D181+F181+H181)*10^3/VLOOKUP(C181,'Gross AMD'!$C$3:$D$199,2,0),0)</f>
        <v>1.4021967385157749E-2</v>
      </c>
      <c r="K181" s="24">
        <f>IFERROR((D181+F181+H181)*10^5/VLOOKUP(C181,'Intra-regional allocations'!$A$3:$E$200,4,0),0)</f>
        <v>3.1076886668146526E-4</v>
      </c>
      <c r="L181" s="24">
        <f>IFERROR((E181+G181+I181)*10^5/VLOOKUP(C181,'Intra-regional allocations'!$A$3:$E$200,5,0),0)</f>
        <v>0</v>
      </c>
    </row>
    <row r="182" spans="1:12" x14ac:dyDescent="0.45">
      <c r="A182" t="s">
        <v>226</v>
      </c>
      <c r="B182" t="s">
        <v>184</v>
      </c>
      <c r="C182" t="str">
        <f t="shared" si="3"/>
        <v>WELEHAM</v>
      </c>
      <c r="D182" s="21">
        <f>VLOOKUP(C182,'HVDC indicative allocations'!$A$2:$E$200,4,0)*'Indicative covered cost'!$B$1*1000</f>
        <v>262.54042286307492</v>
      </c>
      <c r="E182" s="21">
        <f>VLOOKUP(C182,'HVDC indicative allocations'!$A$2:$E$200,5,0)*'Indicative covered cost'!$B$1*1000</f>
        <v>0</v>
      </c>
      <c r="F182" s="21">
        <f>VLOOKUP(C182,'CNI indicative allocations'!$A$2:$E$200,4,0)*'Indicative covered cost'!$B$2*1000</f>
        <v>639.7451192757087</v>
      </c>
      <c r="G182" s="21">
        <f>VLOOKUP(C182,'CNI indicative allocations'!$A$2:$E$200,5,0)*'Indicative covered cost'!$B$2*1000</f>
        <v>0</v>
      </c>
      <c r="H182" s="21">
        <f>VLOOKUP(C182,'WRK and EDG-KAW allocations'!$C:$E,3,0)*('Indicative covered cost'!$B$3)*1000</f>
        <v>56.173737840000001</v>
      </c>
      <c r="I182" s="21">
        <f>VLOOKUP(C182,'WRK and EDG-KAW allocations'!$C:$E,2,0)*('Indicative covered cost'!$B$3)*1000</f>
        <v>0</v>
      </c>
      <c r="J182" s="22">
        <f>IFERROR((D182+F182+H182)*10^3/VLOOKUP(C182,'Gross AMD'!$C$3:$D$199,2,0),0)</f>
        <v>6.0322007962892652</v>
      </c>
      <c r="K182" s="24">
        <f>IFERROR((D182+F182+H182)*10^5/VLOOKUP(C182,'Intra-regional allocations'!$A$3:$E$200,4,0),0)</f>
        <v>0.12802627678468426</v>
      </c>
      <c r="L182" s="24">
        <f>IFERROR((E182+G182+I182)*10^5/VLOOKUP(C182,'Intra-regional allocations'!$A$3:$E$200,5,0),0)</f>
        <v>0</v>
      </c>
    </row>
    <row r="183" spans="1:12" x14ac:dyDescent="0.45">
      <c r="A183" t="s">
        <v>226</v>
      </c>
      <c r="B183" t="s">
        <v>69</v>
      </c>
      <c r="C183" t="str">
        <f t="shared" si="3"/>
        <v>WELEHLY</v>
      </c>
      <c r="D183" s="21">
        <f>VLOOKUP(C183,'HVDC indicative allocations'!$A$2:$E$200,4,0)*'Indicative covered cost'!$B$1*1000</f>
        <v>44.945418569340305</v>
      </c>
      <c r="E183" s="21">
        <f>VLOOKUP(C183,'HVDC indicative allocations'!$A$2:$E$200,5,0)*'Indicative covered cost'!$B$1*1000</f>
        <v>0</v>
      </c>
      <c r="F183" s="21">
        <f>VLOOKUP(C183,'CNI indicative allocations'!$A$2:$E$200,4,0)*'Indicative covered cost'!$B$2*1000</f>
        <v>109.52070484984098</v>
      </c>
      <c r="G183" s="21">
        <f>VLOOKUP(C183,'CNI indicative allocations'!$A$2:$E$200,5,0)*'Indicative covered cost'!$B$2*1000</f>
        <v>0</v>
      </c>
      <c r="H183" s="21">
        <f>VLOOKUP(C183,'WRK and EDG-KAW allocations'!$C:$E,3,0)*('Indicative covered cost'!$B$3)*1000</f>
        <v>10.166339519999999</v>
      </c>
      <c r="I183" s="21">
        <f>VLOOKUP(C183,'WRK and EDG-KAW allocations'!$C:$E,2,0)*('Indicative covered cost'!$B$3)*1000</f>
        <v>0</v>
      </c>
      <c r="J183" s="22">
        <f>IFERROR((D183+F183+H183)*10^3/VLOOKUP(C183,'Gross AMD'!$C$3:$D$199,2,0),0)</f>
        <v>6.2097127363094087</v>
      </c>
      <c r="K183" s="24">
        <f>IFERROR((D183+F183+H183)*10^5/VLOOKUP(C183,'Intra-regional allocations'!$A$3:$E$200,4,0),0)</f>
        <v>0.12845519581648004</v>
      </c>
      <c r="L183" s="24">
        <f>IFERROR((E183+G183+I183)*10^5/VLOOKUP(C183,'Intra-regional allocations'!$A$3:$E$200,5,0),0)</f>
        <v>0</v>
      </c>
    </row>
    <row r="184" spans="1:12" x14ac:dyDescent="0.45">
      <c r="A184" t="s">
        <v>226</v>
      </c>
      <c r="B184" t="s">
        <v>55</v>
      </c>
      <c r="C184" t="str">
        <f t="shared" si="3"/>
        <v>WELETWH</v>
      </c>
      <c r="D184" s="21">
        <f>VLOOKUP(C184,'HVDC indicative allocations'!$A$2:$E$200,4,0)*'Indicative covered cost'!$B$1*1000</f>
        <v>42.994140151186897</v>
      </c>
      <c r="E184" s="21">
        <f>VLOOKUP(C184,'HVDC indicative allocations'!$A$2:$E$200,5,0)*'Indicative covered cost'!$B$1*1000</f>
        <v>0</v>
      </c>
      <c r="F184" s="21">
        <f>VLOOKUP(C184,'CNI indicative allocations'!$A$2:$E$200,4,0)*'Indicative covered cost'!$B$2*1000</f>
        <v>104.76592906808369</v>
      </c>
      <c r="G184" s="21">
        <f>VLOOKUP(C184,'CNI indicative allocations'!$A$2:$E$200,5,0)*'Indicative covered cost'!$B$2*1000</f>
        <v>0</v>
      </c>
      <c r="H184" s="21">
        <f>VLOOKUP(C184,'WRK and EDG-KAW allocations'!$C:$E,3,0)*('Indicative covered cost'!$B$3)*1000</f>
        <v>8.7951993599999998</v>
      </c>
      <c r="I184" s="21">
        <f>VLOOKUP(C184,'WRK and EDG-KAW allocations'!$C:$E,2,0)*('Indicative covered cost'!$B$3)*1000</f>
        <v>2.3427580799999999</v>
      </c>
      <c r="J184" s="22">
        <f>IFERROR((D184+F184+H184)*10^3/VLOOKUP(C184,'Gross AMD'!$C$3:$D$199,2,0),0)</f>
        <v>1.4115822360249324</v>
      </c>
      <c r="K184" s="24">
        <f>IFERROR((D184+F184+H184)*10^5/VLOOKUP(C184,'Intra-regional allocations'!$A$3:$E$200,4,0),0)</f>
        <v>0.12769681026718749</v>
      </c>
      <c r="L184" s="24">
        <f>IFERROR((E184+G184+I184)*10^5/VLOOKUP(C184,'Intra-regional allocations'!$A$3:$E$200,5,0),0)</f>
        <v>3.2779242750964202E-3</v>
      </c>
    </row>
    <row r="185" spans="1:12" x14ac:dyDescent="0.45">
      <c r="A185" t="s">
        <v>227</v>
      </c>
      <c r="B185" t="s">
        <v>186</v>
      </c>
      <c r="C185" t="str">
        <f t="shared" si="3"/>
        <v>WNSTTNG</v>
      </c>
      <c r="D185" s="21">
        <f>VLOOKUP(C185,'HVDC indicative allocations'!$A$2:$E$200,4,0)*'Indicative covered cost'!$B$1*1000</f>
        <v>79.559043704702233</v>
      </c>
      <c r="E185" s="21">
        <f>VLOOKUP(C185,'HVDC indicative allocations'!$A$2:$E$200,5,0)*'Indicative covered cost'!$B$1*1000</f>
        <v>0</v>
      </c>
      <c r="F185" s="21">
        <f>VLOOKUP(C185,'CNI indicative allocations'!$A$2:$E$200,4,0)*'Indicative covered cost'!$B$2*1000</f>
        <v>193.86542212918997</v>
      </c>
      <c r="G185" s="21">
        <f>VLOOKUP(C185,'CNI indicative allocations'!$A$2:$E$200,5,0)*'Indicative covered cost'!$B$2*1000</f>
        <v>0</v>
      </c>
      <c r="H185" s="21">
        <f>VLOOKUP(C185,'WRK and EDG-KAW allocations'!$C:$E,3,0)*('Indicative covered cost'!$B$3)*1000</f>
        <v>18.62307672</v>
      </c>
      <c r="I185" s="21">
        <f>VLOOKUP(C185,'WRK and EDG-KAW allocations'!$C:$E,2,0)*('Indicative covered cost'!$B$3)*1000</f>
        <v>0</v>
      </c>
      <c r="J185" s="22">
        <f>IFERROR((D185+F185+H185)*10^3/VLOOKUP(C185,'Gross AMD'!$C$3:$D$199,2,0),0)</f>
        <v>8.2606647777872997</v>
      </c>
      <c r="K185" s="24">
        <f>IFERROR((D185+F185+H185)*10^5/VLOOKUP(C185,'Intra-regional allocations'!$A$3:$E$200,4,0),0)</f>
        <v>0.12873173760252626</v>
      </c>
      <c r="L185" s="24">
        <f>IFERROR((E185+G185+I185)*10^5/VLOOKUP(C185,'Intra-regional allocations'!$A$3:$E$200,5,0),0)</f>
        <v>0</v>
      </c>
    </row>
    <row r="186" spans="1:12" x14ac:dyDescent="0.45">
      <c r="A186" t="s">
        <v>31</v>
      </c>
      <c r="B186" t="s">
        <v>228</v>
      </c>
      <c r="C186" t="str">
        <f t="shared" si="3"/>
        <v>WPOWATU</v>
      </c>
      <c r="D186" s="21">
        <f>VLOOKUP(C186,'HVDC indicative allocations'!$A$2:$E$200,4,0)*'Indicative covered cost'!$B$1*1000</f>
        <v>0</v>
      </c>
      <c r="E186" s="21">
        <f>VLOOKUP(C186,'HVDC indicative allocations'!$A$2:$E$200,5,0)*'Indicative covered cost'!$B$1*1000</f>
        <v>0</v>
      </c>
      <c r="F186" s="21">
        <f>VLOOKUP(C186,'CNI indicative allocations'!$A$2:$E$200,4,0)*'Indicative covered cost'!$B$2*1000</f>
        <v>0</v>
      </c>
      <c r="G186" s="21">
        <f>VLOOKUP(C186,'CNI indicative allocations'!$A$2:$E$200,5,0)*'Indicative covered cost'!$B$2*1000</f>
        <v>0</v>
      </c>
      <c r="H186" s="21">
        <f>VLOOKUP(C186,'WRK and EDG-KAW allocations'!$C:$E,3,0)*('Indicative covered cost'!$B$3)*1000</f>
        <v>8.2941600000000001E-3</v>
      </c>
      <c r="I186" s="21">
        <f>VLOOKUP(C186,'WRK and EDG-KAW allocations'!$C:$E,2,0)*('Indicative covered cost'!$B$3)*1000</f>
        <v>0</v>
      </c>
      <c r="J186" s="22">
        <f>IFERROR((D186+F186+H186)*10^3/VLOOKUP(C186,'Gross AMD'!$C$3:$D$199,2,0),0)</f>
        <v>1.4292882991556092E-2</v>
      </c>
      <c r="K186" s="24">
        <f>IFERROR((D186+F186+H186)*10^5/VLOOKUP(C186,'Intra-regional allocations'!$A$3:$E$200,4,0),0)</f>
        <v>2.3519676391511136E-4</v>
      </c>
      <c r="L186" s="24">
        <f>IFERROR((E186+G186+I186)*10^5/VLOOKUP(C186,'Intra-regional allocations'!$A$3:$E$200,5,0),0)</f>
        <v>0</v>
      </c>
    </row>
    <row r="187" spans="1:12" x14ac:dyDescent="0.45">
      <c r="A187" t="s">
        <v>31</v>
      </c>
      <c r="B187" t="s">
        <v>229</v>
      </c>
      <c r="C187" t="str">
        <f t="shared" si="3"/>
        <v>WPOWDOB</v>
      </c>
      <c r="D187" s="21">
        <f>VLOOKUP(C187,'HVDC indicative allocations'!$A$2:$E$200,4,0)*'Indicative covered cost'!$B$1*1000</f>
        <v>0</v>
      </c>
      <c r="E187" s="21">
        <f>VLOOKUP(C187,'HVDC indicative allocations'!$A$2:$E$200,5,0)*'Indicative covered cost'!$B$1*1000</f>
        <v>0</v>
      </c>
      <c r="F187" s="21">
        <f>VLOOKUP(C187,'CNI indicative allocations'!$A$2:$E$200,4,0)*'Indicative covered cost'!$B$2*1000</f>
        <v>0</v>
      </c>
      <c r="G187" s="21">
        <f>VLOOKUP(C187,'CNI indicative allocations'!$A$2:$E$200,5,0)*'Indicative covered cost'!$B$2*1000</f>
        <v>0</v>
      </c>
      <c r="H187" s="21">
        <f>VLOOKUP(C187,'WRK and EDG-KAW allocations'!$C:$E,3,0)*('Indicative covered cost'!$B$3)*1000</f>
        <v>3.5552399999999998E-2</v>
      </c>
      <c r="I187" s="21">
        <f>VLOOKUP(C187,'WRK and EDG-KAW allocations'!$C:$E,2,0)*('Indicative covered cost'!$B$3)*1000</f>
        <v>0</v>
      </c>
      <c r="J187" s="22">
        <f>IFERROR((D187+F187+H187)*10^3/VLOOKUP(C187,'Gross AMD'!$C$3:$D$199,2,0),0)</f>
        <v>3.8540356780476805E-3</v>
      </c>
      <c r="K187" s="24">
        <f>IFERROR((D187+F187+H187)*10^5/VLOOKUP(C187,'Intra-regional allocations'!$A$3:$E$200,4,0),0)</f>
        <v>2.8233618237238244E-4</v>
      </c>
      <c r="L187" s="24">
        <f>IFERROR((E187+G187+I187)*10^5/VLOOKUP(C187,'Intra-regional allocations'!$A$3:$E$200,5,0),0)</f>
        <v>0</v>
      </c>
    </row>
    <row r="188" spans="1:12" x14ac:dyDescent="0.45">
      <c r="A188" t="s">
        <v>31</v>
      </c>
      <c r="B188" t="s">
        <v>230</v>
      </c>
      <c r="C188" t="str">
        <f t="shared" si="3"/>
        <v>WPOWGYM</v>
      </c>
      <c r="D188" s="21">
        <f>VLOOKUP(C188,'HVDC indicative allocations'!$A$2:$E$200,4,0)*'Indicative covered cost'!$B$1*1000</f>
        <v>0</v>
      </c>
      <c r="E188" s="21">
        <f>VLOOKUP(C188,'HVDC indicative allocations'!$A$2:$E$200,5,0)*'Indicative covered cost'!$B$1*1000</f>
        <v>0</v>
      </c>
      <c r="F188" s="21">
        <f>VLOOKUP(C188,'CNI indicative allocations'!$A$2:$E$200,4,0)*'Indicative covered cost'!$B$2*1000</f>
        <v>0</v>
      </c>
      <c r="G188" s="21">
        <f>VLOOKUP(C188,'CNI indicative allocations'!$A$2:$E$200,5,0)*'Indicative covered cost'!$B$2*1000</f>
        <v>0</v>
      </c>
      <c r="H188" s="21">
        <f>VLOOKUP(C188,'WRK and EDG-KAW allocations'!$C:$E,3,0)*('Indicative covered cost'!$B$3)*1000</f>
        <v>0.15798119999999999</v>
      </c>
      <c r="I188" s="21">
        <f>VLOOKUP(C188,'WRK and EDG-KAW allocations'!$C:$E,2,0)*('Indicative covered cost'!$B$3)*1000</f>
        <v>0</v>
      </c>
      <c r="J188" s="22">
        <f>IFERROR((D188+F188+H188)*10^3/VLOOKUP(C188,'Gross AMD'!$C$3:$D$199,2,0),0)</f>
        <v>1.3122550131199586E-2</v>
      </c>
      <c r="K188" s="24">
        <f>IFERROR((D188+F188+H188)*10^5/VLOOKUP(C188,'Intra-regional allocations'!$A$3:$E$200,4,0),0)</f>
        <v>2.8049690336114552E-4</v>
      </c>
      <c r="L188" s="24">
        <f>IFERROR((E188+G188+I188)*10^5/VLOOKUP(C188,'Intra-regional allocations'!$A$3:$E$200,5,0),0)</f>
        <v>0</v>
      </c>
    </row>
    <row r="189" spans="1:12" x14ac:dyDescent="0.45">
      <c r="A189" t="s">
        <v>31</v>
      </c>
      <c r="B189" t="s">
        <v>231</v>
      </c>
      <c r="C189" t="str">
        <f t="shared" si="3"/>
        <v>WPOWHKK</v>
      </c>
      <c r="D189" s="21">
        <f>VLOOKUP(C189,'HVDC indicative allocations'!$A$2:$E$200,4,0)*'Indicative covered cost'!$B$1*1000</f>
        <v>0</v>
      </c>
      <c r="E189" s="21">
        <f>VLOOKUP(C189,'HVDC indicative allocations'!$A$2:$E$200,5,0)*'Indicative covered cost'!$B$1*1000</f>
        <v>0</v>
      </c>
      <c r="F189" s="21">
        <f>VLOOKUP(C189,'CNI indicative allocations'!$A$2:$E$200,4,0)*'Indicative covered cost'!$B$2*1000</f>
        <v>0</v>
      </c>
      <c r="G189" s="21">
        <f>VLOOKUP(C189,'CNI indicative allocations'!$A$2:$E$200,5,0)*'Indicative covered cost'!$B$2*1000</f>
        <v>0</v>
      </c>
      <c r="H189" s="21">
        <f>VLOOKUP(C189,'WRK and EDG-KAW allocations'!$C:$E,3,0)*('Indicative covered cost'!$B$3)*1000</f>
        <v>9.2260800000000004E-2</v>
      </c>
      <c r="I189" s="21">
        <f>VLOOKUP(C189,'WRK and EDG-KAW allocations'!$C:$E,2,0)*('Indicative covered cost'!$B$3)*1000</f>
        <v>0</v>
      </c>
      <c r="J189" s="22">
        <f>IFERROR((D189+F189+H189)*10^3/VLOOKUP(C189,'Gross AMD'!$C$3:$D$199,2,0),0)</f>
        <v>3.8637085082093674E-3</v>
      </c>
      <c r="K189" s="24">
        <f>IFERROR((D189+F189+H189)*10^5/VLOOKUP(C189,'Intra-regional allocations'!$A$3:$E$200,4,0),0)</f>
        <v>2.8001575310169542E-4</v>
      </c>
      <c r="L189" s="24">
        <f>IFERROR((E189+G189+I189)*10^5/VLOOKUP(C189,'Intra-regional allocations'!$A$3:$E$200,5,0),0)</f>
        <v>0</v>
      </c>
    </row>
    <row r="190" spans="1:12" x14ac:dyDescent="0.45">
      <c r="A190" t="s">
        <v>31</v>
      </c>
      <c r="B190" t="s">
        <v>232</v>
      </c>
      <c r="C190" t="str">
        <f t="shared" si="3"/>
        <v>WPOWOTI</v>
      </c>
      <c r="D190" s="21">
        <f>VLOOKUP(C190,'HVDC indicative allocations'!$A$2:$E$200,4,0)*'Indicative covered cost'!$B$1*1000</f>
        <v>0</v>
      </c>
      <c r="E190" s="21">
        <f>VLOOKUP(C190,'HVDC indicative allocations'!$A$2:$E$200,5,0)*'Indicative covered cost'!$B$1*1000</f>
        <v>0</v>
      </c>
      <c r="F190" s="21">
        <f>VLOOKUP(C190,'CNI indicative allocations'!$A$2:$E$200,4,0)*'Indicative covered cost'!$B$2*1000</f>
        <v>0</v>
      </c>
      <c r="G190" s="21">
        <f>VLOOKUP(C190,'CNI indicative allocations'!$A$2:$E$200,5,0)*'Indicative covered cost'!$B$2*1000</f>
        <v>0</v>
      </c>
      <c r="H190" s="21">
        <f>VLOOKUP(C190,'WRK and EDG-KAW allocations'!$C:$E,3,0)*('Indicative covered cost'!$B$3)*1000</f>
        <v>3.8951999999999997E-3</v>
      </c>
      <c r="I190" s="21">
        <f>VLOOKUP(C190,'WRK and EDG-KAW allocations'!$C:$E,2,0)*('Indicative covered cost'!$B$3)*1000</f>
        <v>0</v>
      </c>
      <c r="J190" s="22">
        <f>IFERROR((D190+F190+H190)*10^3/VLOOKUP(C190,'Gross AMD'!$C$3:$D$199,2,0),0)</f>
        <v>1.2852052263428797E-2</v>
      </c>
      <c r="K190" s="24">
        <f>IFERROR((D190+F190+H190)*10^5/VLOOKUP(C190,'Intra-regional allocations'!$A$3:$E$200,4,0),0)</f>
        <v>2.8445758294306101E-4</v>
      </c>
      <c r="L190" s="24">
        <f>IFERROR((E190+G190+I190)*10^5/VLOOKUP(C190,'Intra-regional allocations'!$A$3:$E$200,5,0),0)</f>
        <v>0</v>
      </c>
    </row>
    <row r="191" spans="1:12" x14ac:dyDescent="0.45">
      <c r="A191" t="s">
        <v>31</v>
      </c>
      <c r="B191" t="s">
        <v>233</v>
      </c>
      <c r="C191" t="str">
        <f t="shared" si="3"/>
        <v>WPOWRFN</v>
      </c>
      <c r="D191" s="21">
        <f>VLOOKUP(C191,'HVDC indicative allocations'!$A$2:$E$200,4,0)*'Indicative covered cost'!$B$1*1000</f>
        <v>0</v>
      </c>
      <c r="E191" s="21">
        <f>VLOOKUP(C191,'HVDC indicative allocations'!$A$2:$E$200,5,0)*'Indicative covered cost'!$B$1*1000</f>
        <v>0</v>
      </c>
      <c r="F191" s="21">
        <f>VLOOKUP(C191,'CNI indicative allocations'!$A$2:$E$200,4,0)*'Indicative covered cost'!$B$2*1000</f>
        <v>0</v>
      </c>
      <c r="G191" s="21">
        <f>VLOOKUP(C191,'CNI indicative allocations'!$A$2:$E$200,5,0)*'Indicative covered cost'!$B$2*1000</f>
        <v>0</v>
      </c>
      <c r="H191" s="21">
        <f>VLOOKUP(C191,'WRK and EDG-KAW allocations'!$C:$E,3,0)*('Indicative covered cost'!$B$3)*1000</f>
        <v>4.7691839999999999E-2</v>
      </c>
      <c r="I191" s="21">
        <f>VLOOKUP(C191,'WRK and EDG-KAW allocations'!$C:$E,2,0)*('Indicative covered cost'!$B$3)*1000</f>
        <v>0</v>
      </c>
      <c r="J191" s="22">
        <f>IFERROR((D191+F191+H191)*10^3/VLOOKUP(C191,'Gross AMD'!$C$3:$D$199,2,0),0)</f>
        <v>1.0749637109498264E-2</v>
      </c>
      <c r="K191" s="24">
        <f>IFERROR((D191+F191+H191)*10^5/VLOOKUP(C191,'Intra-regional allocations'!$A$3:$E$200,4,0),0)</f>
        <v>2.3233581307128829E-4</v>
      </c>
      <c r="L191" s="24">
        <f>IFERROR((E191+G191+I191)*10^5/VLOOKUP(C191,'Intra-regional allocations'!$A$3:$E$200,5,0),0)</f>
        <v>0</v>
      </c>
    </row>
    <row r="192" spans="1:12" x14ac:dyDescent="0.45">
      <c r="A192" t="s">
        <v>234</v>
      </c>
      <c r="B192" t="s">
        <v>235</v>
      </c>
      <c r="C192" t="str">
        <f t="shared" si="3"/>
        <v>WTOMHTI</v>
      </c>
      <c r="D192" s="21">
        <f>VLOOKUP(C192,'HVDC indicative allocations'!$A$2:$E$200,4,0)*'Indicative covered cost'!$B$1*1000</f>
        <v>58.594284848913716</v>
      </c>
      <c r="E192" s="21">
        <f>VLOOKUP(C192,'HVDC indicative allocations'!$A$2:$E$200,5,0)*'Indicative covered cost'!$B$1*1000</f>
        <v>0</v>
      </c>
      <c r="F192" s="21">
        <f>VLOOKUP(C192,'CNI indicative allocations'!$A$2:$E$200,4,0)*'Indicative covered cost'!$B$2*1000</f>
        <v>142.779566440682</v>
      </c>
      <c r="G192" s="21">
        <f>VLOOKUP(C192,'CNI indicative allocations'!$A$2:$E$200,5,0)*'Indicative covered cost'!$B$2*1000</f>
        <v>0</v>
      </c>
      <c r="H192" s="21">
        <f>VLOOKUP(C192,'WRK and EDG-KAW allocations'!$C:$E,3,0)*('Indicative covered cost'!$B$3)*1000</f>
        <v>7.8238377599999991</v>
      </c>
      <c r="I192" s="21">
        <f>VLOOKUP(C192,'WRK and EDG-KAW allocations'!$C:$E,2,0)*('Indicative covered cost'!$B$3)*1000</f>
        <v>0</v>
      </c>
      <c r="J192" s="22">
        <f>IFERROR((D192+F192+H192)*10^3/VLOOKUP(C192,'Gross AMD'!$C$3:$D$199,2,0),0)</f>
        <v>4.2603764130899222</v>
      </c>
      <c r="K192" s="24">
        <f>IFERROR((D192+F192+H192)*10^5/VLOOKUP(C192,'Intra-regional allocations'!$A$3:$E$200,4,0),0)</f>
        <v>0.12520545595384502</v>
      </c>
      <c r="L192" s="24">
        <f>IFERROR((E192+G192+I192)*10^5/VLOOKUP(C192,'Intra-regional allocations'!$A$3:$E$200,5,0),0)</f>
        <v>0</v>
      </c>
    </row>
    <row r="193" spans="1:12" x14ac:dyDescent="0.45">
      <c r="A193" t="s">
        <v>234</v>
      </c>
      <c r="B193" t="s">
        <v>236</v>
      </c>
      <c r="C193" t="str">
        <f t="shared" si="3"/>
        <v>WTOMNPK</v>
      </c>
      <c r="D193" s="21">
        <f>VLOOKUP(C193,'HVDC indicative allocations'!$A$2:$E$200,4,0)*'Indicative covered cost'!$B$1*1000</f>
        <v>5.931770251543611</v>
      </c>
      <c r="E193" s="21">
        <f>VLOOKUP(C193,'HVDC indicative allocations'!$A$2:$E$200,5,0)*'Indicative covered cost'!$B$1*1000</f>
        <v>0</v>
      </c>
      <c r="F193" s="21">
        <f>VLOOKUP(C193,'CNI indicative allocations'!$A$2:$E$200,4,0)*'Indicative covered cost'!$B$2*1000</f>
        <v>14.454235373381017</v>
      </c>
      <c r="G193" s="21">
        <f>VLOOKUP(C193,'CNI indicative allocations'!$A$2:$E$200,5,0)*'Indicative covered cost'!$B$2*1000</f>
        <v>0</v>
      </c>
      <c r="H193" s="21">
        <f>VLOOKUP(C193,'WRK and EDG-KAW allocations'!$C:$E,3,0)*('Indicative covered cost'!$B$3)*1000</f>
        <v>0.56655672000000001</v>
      </c>
      <c r="I193" s="21">
        <f>VLOOKUP(C193,'WRK and EDG-KAW allocations'!$C:$E,2,0)*('Indicative covered cost'!$B$3)*1000</f>
        <v>1.1999999999999999E-6</v>
      </c>
      <c r="J193" s="22">
        <f>IFERROR((D193+F193+H193)*10^3/VLOOKUP(C193,'Gross AMD'!$C$3:$D$199,2,0),0)</f>
        <v>5.0019843978477692</v>
      </c>
      <c r="K193" s="24">
        <f>IFERROR((D193+F193+H193)*10^5/VLOOKUP(C193,'Intra-regional allocations'!$A$3:$E$200,4,0),0)</f>
        <v>0.12387237071321808</v>
      </c>
      <c r="L193" s="24">
        <f>IFERROR((E193+G193+I193)*10^5/VLOOKUP(C193,'Intra-regional allocations'!$A$3:$E$200,5,0),0)</f>
        <v>8.0731969860064584E-5</v>
      </c>
    </row>
    <row r="194" spans="1:12" x14ac:dyDescent="0.45">
      <c r="A194" t="s">
        <v>234</v>
      </c>
      <c r="B194" t="s">
        <v>153</v>
      </c>
      <c r="C194" t="str">
        <f t="shared" si="3"/>
        <v>WTOMOKN</v>
      </c>
      <c r="D194" s="21">
        <f>VLOOKUP(C194,'HVDC indicative allocations'!$A$2:$E$200,4,0)*'Indicative covered cost'!$B$1*1000</f>
        <v>6.5904691112633422</v>
      </c>
      <c r="E194" s="21">
        <f>VLOOKUP(C194,'HVDC indicative allocations'!$A$2:$E$200,5,0)*'Indicative covered cost'!$B$1*1000</f>
        <v>0</v>
      </c>
      <c r="F194" s="21">
        <f>VLOOKUP(C194,'CNI indicative allocations'!$A$2:$E$200,4,0)*'Indicative covered cost'!$B$2*1000</f>
        <v>16.059319177172821</v>
      </c>
      <c r="G194" s="21">
        <f>VLOOKUP(C194,'CNI indicative allocations'!$A$2:$E$200,5,0)*'Indicative covered cost'!$B$2*1000</f>
        <v>0</v>
      </c>
      <c r="H194" s="21">
        <f>VLOOKUP(C194,'WRK and EDG-KAW allocations'!$C:$E,3,0)*('Indicative covered cost'!$B$3)*1000</f>
        <v>0.61675392000000007</v>
      </c>
      <c r="I194" s="21">
        <f>VLOOKUP(C194,'WRK and EDG-KAW allocations'!$C:$E,2,0)*('Indicative covered cost'!$B$3)*1000</f>
        <v>0</v>
      </c>
      <c r="J194" s="22">
        <f>IFERROR((D194+F194+H194)*10^3/VLOOKUP(C194,'Gross AMD'!$C$3:$D$199,2,0),0)</f>
        <v>5.1609039930163645</v>
      </c>
      <c r="K194" s="24">
        <f>IFERROR((D194+F194+H194)*10^5/VLOOKUP(C194,'Intra-regional allocations'!$A$3:$E$200,4,0),0)</f>
        <v>0.1238047037562649</v>
      </c>
      <c r="L194" s="24">
        <f>IFERROR((E194+G194+I194)*10^5/VLOOKUP(C194,'Intra-regional allocations'!$A$3:$E$200,5,0),0)</f>
        <v>0</v>
      </c>
    </row>
    <row r="195" spans="1:12" x14ac:dyDescent="0.45">
      <c r="A195" t="s">
        <v>234</v>
      </c>
      <c r="B195" t="s">
        <v>237</v>
      </c>
      <c r="C195" t="str">
        <f t="shared" si="3"/>
        <v>WTOMONG</v>
      </c>
      <c r="D195" s="21">
        <f>VLOOKUP(C195,'HVDC indicative allocations'!$A$2:$E$200,4,0)*'Indicative covered cost'!$B$1*1000</f>
        <v>5.6757431767429214</v>
      </c>
      <c r="E195" s="21">
        <f>VLOOKUP(C195,'HVDC indicative allocations'!$A$2:$E$200,5,0)*'Indicative covered cost'!$B$1*1000</f>
        <v>0</v>
      </c>
      <c r="F195" s="21">
        <f>VLOOKUP(C195,'CNI indicative allocations'!$A$2:$E$200,4,0)*'Indicative covered cost'!$B$2*1000</f>
        <v>13.830361648641869</v>
      </c>
      <c r="G195" s="21">
        <f>VLOOKUP(C195,'CNI indicative allocations'!$A$2:$E$200,5,0)*'Indicative covered cost'!$B$2*1000</f>
        <v>0</v>
      </c>
      <c r="H195" s="21">
        <f>VLOOKUP(C195,'WRK and EDG-KAW allocations'!$C:$E,3,0)*('Indicative covered cost'!$B$3)*1000</f>
        <v>0.50397096000000008</v>
      </c>
      <c r="I195" s="21">
        <f>VLOOKUP(C195,'WRK and EDG-KAW allocations'!$C:$E,2,0)*('Indicative covered cost'!$B$3)*1000</f>
        <v>3.9967199999999996E-3</v>
      </c>
      <c r="J195" s="22">
        <f>IFERROR((D195+F195+H195)*10^3/VLOOKUP(C195,'Gross AMD'!$C$3:$D$199,2,0),0)</f>
        <v>1.7951231135251644</v>
      </c>
      <c r="K195" s="24">
        <f>IFERROR((D195+F195+H195)*10^5/VLOOKUP(C195,'Intra-regional allocations'!$A$3:$E$200,4,0),0)</f>
        <v>0.12363676332082706</v>
      </c>
      <c r="L195" s="24">
        <f>IFERROR((E195+G195+I195)*10^5/VLOOKUP(C195,'Intra-regional allocations'!$A$3:$E$200,5,0),0)</f>
        <v>1.7055568262898616E-4</v>
      </c>
    </row>
    <row r="196" spans="1:12" x14ac:dyDescent="0.45">
      <c r="A196" t="s">
        <v>234</v>
      </c>
      <c r="B196" t="s">
        <v>72</v>
      </c>
      <c r="C196" t="str">
        <f t="shared" ref="C196:C200" si="4">A196&amp;B196</f>
        <v>WTOMTKU</v>
      </c>
      <c r="D196" s="21">
        <f>VLOOKUP(C196,'HVDC indicative allocations'!$A$2:$E$200,4,0)*'Indicative covered cost'!$B$1*1000</f>
        <v>12.428784431991835</v>
      </c>
      <c r="E196" s="21">
        <f>VLOOKUP(C196,'HVDC indicative allocations'!$A$2:$E$200,5,0)*'Indicative covered cost'!$B$1*1000</f>
        <v>0</v>
      </c>
      <c r="F196" s="21">
        <f>VLOOKUP(C196,'CNI indicative allocations'!$A$2:$E$200,4,0)*'Indicative covered cost'!$B$2*1000</f>
        <v>0</v>
      </c>
      <c r="G196" s="21">
        <f>VLOOKUP(C196,'CNI indicative allocations'!$A$2:$E$200,5,0)*'Indicative covered cost'!$B$2*1000</f>
        <v>0</v>
      </c>
      <c r="H196" s="21">
        <f>VLOOKUP(C196,'WRK and EDG-KAW allocations'!$C:$E,3,0)*('Indicative covered cost'!$B$3)*1000</f>
        <v>2.83504464</v>
      </c>
      <c r="I196" s="21">
        <f>VLOOKUP(C196,'WRK and EDG-KAW allocations'!$C:$E,2,0)*('Indicative covered cost'!$B$3)*1000</f>
        <v>4.0840799999999995E-3</v>
      </c>
      <c r="J196" s="22">
        <f>IFERROR((D196+F196+H196)*10^3/VLOOKUP(C196,'Gross AMD'!$C$3:$D$199,2,0),0)</f>
        <v>1.837678252451449</v>
      </c>
      <c r="K196" s="24">
        <f>IFERROR((D196+F196+H196)*10^5/VLOOKUP(C196,'Intra-regional allocations'!$A$3:$E$200,4,0),0)</f>
        <v>4.3068174885270545E-2</v>
      </c>
      <c r="L196" s="24">
        <f>IFERROR((E196+G196+I196)*10^5/VLOOKUP(C196,'Intra-regional allocations'!$A$3:$E$200,5,0),0)</f>
        <v>4.3808661587936334E-3</v>
      </c>
    </row>
    <row r="197" spans="1:12" x14ac:dyDescent="0.45">
      <c r="A197" t="s">
        <v>238</v>
      </c>
      <c r="B197" t="s">
        <v>96</v>
      </c>
      <c r="C197" t="str">
        <f t="shared" si="4"/>
        <v>OMVPMNI</v>
      </c>
      <c r="D197" s="21">
        <f>VLOOKUP(C197,'HVDC indicative allocations'!$A$2:$E$200,4,0)*'Indicative covered cost'!$B$1*1000</f>
        <v>13.866486370164633</v>
      </c>
      <c r="E197" s="21">
        <f>VLOOKUP(C197,'HVDC indicative allocations'!$A$2:$E$200,5,0)*'Indicative covered cost'!$B$1*1000</f>
        <v>0</v>
      </c>
      <c r="F197" s="21">
        <f>VLOOKUP(C197,'CNI indicative allocations'!$A$2:$E$200,4,0)*'Indicative covered cost'!$B$2*1000</f>
        <v>0</v>
      </c>
      <c r="G197" s="21">
        <f>VLOOKUP(C197,'CNI indicative allocations'!$A$2:$E$200,5,0)*'Indicative covered cost'!$B$2*1000</f>
        <v>0</v>
      </c>
      <c r="H197" s="21">
        <f>VLOOKUP(C197,'WRK and EDG-KAW allocations'!$C:$E,3,0)*('Indicative covered cost'!$B$3)*1000</f>
        <v>1.69648848</v>
      </c>
      <c r="I197" s="21">
        <f>VLOOKUP(C197,'WRK and EDG-KAW allocations'!$C:$E,2,0)*('Indicative covered cost'!$B$3)*1000</f>
        <v>0</v>
      </c>
      <c r="J197" s="22">
        <f>IFERROR((D197+F197+H197)*10^3/VLOOKUP(C197,'Gross AMD'!$C$3:$D$199,2,0),0)</f>
        <v>6.0274883230691838</v>
      </c>
      <c r="K197" s="24">
        <f>IFERROR((D197+F197+H197)*10^5/VLOOKUP(C197,'Intra-regional allocations'!$A$3:$E$200,4,0),0)</f>
        <v>3.9359340781605891E-2</v>
      </c>
      <c r="L197" s="24">
        <f>IFERROR((E197+G197+I197)*10^5/VLOOKUP(C197,'Intra-regional allocations'!$A$3:$E$200,5,0),0)</f>
        <v>0</v>
      </c>
    </row>
    <row r="198" spans="1:12" x14ac:dyDescent="0.45">
      <c r="A198" t="s">
        <v>178</v>
      </c>
      <c r="B198" t="s">
        <v>239</v>
      </c>
      <c r="C198" t="str">
        <f t="shared" si="4"/>
        <v>TBOPJRD</v>
      </c>
      <c r="D198" s="21">
        <f>VLOOKUP(C198,'HVDC indicative allocations'!$A$2:$E$200,4,0)*'Indicative covered cost'!$B$1*1000</f>
        <v>0</v>
      </c>
      <c r="E198" s="21">
        <f>VLOOKUP(C198,'HVDC indicative allocations'!$A$2:$E$200,5,0)*'Indicative covered cost'!$B$1*1000</f>
        <v>0</v>
      </c>
      <c r="F198" s="21">
        <f>VLOOKUP(C198,'CNI indicative allocations'!$A$2:$E$200,4,0)*'Indicative covered cost'!$B$2*1000</f>
        <v>0</v>
      </c>
      <c r="G198" s="21">
        <f>VLOOKUP(C198,'CNI indicative allocations'!$A$2:$E$200,5,0)*'Indicative covered cost'!$B$2*1000</f>
        <v>5.748245474802661</v>
      </c>
      <c r="H198" s="21">
        <f>VLOOKUP(C198,'WRK and EDG-KAW allocations'!$C:$E,3,0)*('Indicative covered cost'!$B$3)*1000</f>
        <v>2.1591599999999999E-2</v>
      </c>
      <c r="I198" s="21">
        <f>VLOOKUP(C198,'WRK and EDG-KAW allocations'!$C:$E,2,0)*('Indicative covered cost'!$B$3)*1000</f>
        <v>0.42893112</v>
      </c>
      <c r="J198" s="22">
        <f>IFERROR((D198+F198+H198)*10^3/VLOOKUP(C198,'Gross AMD'!$C$3:$D$199,2,0),0)</f>
        <v>1.4471581769436996</v>
      </c>
      <c r="K198" s="24">
        <f>IFERROR((D198+F198+H198)*10^5/VLOOKUP(C198,'Intra-regional allocations'!$A$3:$E$200,4,0),0)</f>
        <v>4.0670878493687911E-3</v>
      </c>
      <c r="L198" s="24">
        <f>IFERROR((E198+G198+I198)*10^5/VLOOKUP(C198,'Intra-regional allocations'!$A$3:$E$200,5,0),0)</f>
        <v>2.1508960443702651E-3</v>
      </c>
    </row>
    <row r="199" spans="1:12" x14ac:dyDescent="0.45">
      <c r="A199" t="s">
        <v>240</v>
      </c>
      <c r="B199" t="s">
        <v>147</v>
      </c>
      <c r="C199" t="str">
        <f t="shared" si="4"/>
        <v>MSVPLTN</v>
      </c>
      <c r="D199" s="21">
        <f>VLOOKUP(C199,'HVDC indicative allocations'!$A$2:$E$200,4,0)*'Indicative covered cost'!$B$1*1000</f>
        <v>0</v>
      </c>
      <c r="E199" s="21">
        <f>VLOOKUP(C199,'HVDC indicative allocations'!$A$2:$E$200,5,0)*'Indicative covered cost'!$B$1*1000</f>
        <v>0</v>
      </c>
      <c r="F199" s="21">
        <f>VLOOKUP(C199,'CNI indicative allocations'!$A$2:$E$200,4,0)*'Indicative covered cost'!$B$2*1000</f>
        <v>0</v>
      </c>
      <c r="G199" s="21">
        <f>VLOOKUP(C199,'CNI indicative allocations'!$A$2:$E$200,5,0)*'Indicative covered cost'!$B$2*1000</f>
        <v>467.90719618912277</v>
      </c>
      <c r="H199" s="21">
        <f>VLOOKUP(C199,'WRK and EDG-KAW allocations'!$C:$E,3,0)*('Indicative covered cost'!$B$3)*1000</f>
        <v>3.7887599999999994E-2</v>
      </c>
      <c r="I199" s="21">
        <f>VLOOKUP(C199,'WRK and EDG-KAW allocations'!$C:$E,2,0)*('Indicative covered cost'!$B$3)*1000</f>
        <v>27.58956096</v>
      </c>
      <c r="J199" s="22">
        <f>IFERROR((D199+F199+H199)*10^3/VLOOKUP(C199,'Gross AMD'!$C$3:$D$199,2,0),0)</f>
        <v>0</v>
      </c>
      <c r="K199" s="24">
        <f>IFERROR((D199+F199+H199)*10^5/VLOOKUP(C199,'Intra-regional allocations'!$A$3:$E$200,4,0),0)</f>
        <v>7.8760797791832537E-3</v>
      </c>
      <c r="L199" s="24">
        <f>IFERROR((E199+G199+I199)*10^5/VLOOKUP(C199,'Intra-regional allocations'!$A$3:$E$200,5,0),0)</f>
        <v>8.720413961228482E-2</v>
      </c>
    </row>
    <row r="200" spans="1:12" x14ac:dyDescent="0.45">
      <c r="A200" t="s">
        <v>241</v>
      </c>
      <c r="B200" t="s">
        <v>161</v>
      </c>
      <c r="C200" t="str">
        <f t="shared" si="4"/>
        <v>WAV1WVY</v>
      </c>
      <c r="D200" s="21">
        <f>VLOOKUP(C200,'HVDC indicative allocations'!$A$2:$E$200,4,0)*'Indicative covered cost'!$B$1*1000</f>
        <v>0</v>
      </c>
      <c r="E200" s="21">
        <f>VLOOKUP(C200,'HVDC indicative allocations'!$A$2:$E$200,5,0)*'Indicative covered cost'!$B$1*1000</f>
        <v>0</v>
      </c>
      <c r="F200" s="21">
        <f>VLOOKUP(C200,'CNI indicative allocations'!$A$2:$E$200,4,0)*'Indicative covered cost'!$B$2*1000</f>
        <v>0</v>
      </c>
      <c r="G200" s="21">
        <f>VLOOKUP(C200,'CNI indicative allocations'!$A$2:$E$200,5,0)*'Indicative covered cost'!$B$2*1000</f>
        <v>280.32277969888889</v>
      </c>
      <c r="H200" s="21">
        <f>VLOOKUP(C200,'WRK and EDG-KAW allocations'!$C:$E,3,0)*('Indicative covered cost'!$B$3)*1000</f>
        <v>2.2698479999999997E-2</v>
      </c>
      <c r="I200" s="21">
        <f>VLOOKUP(C200,'WRK and EDG-KAW allocations'!$C:$E,2,0)*('Indicative covered cost'!$B$3)*1000</f>
        <v>16.528881119999998</v>
      </c>
      <c r="J200" s="22">
        <f>IFERROR((D200+F200+H200)*10^3/VLOOKUP(C200,'Gross AMD'!$C$3:$D$199,2,0),0)</f>
        <v>0</v>
      </c>
      <c r="K200" s="24">
        <f>IFERROR((D200+F200+H200)*10^5/VLOOKUP(C200,'Intra-regional allocations'!$A$3:$E$200,4,0),0)</f>
        <v>7.8760981601644891E-3</v>
      </c>
      <c r="L200" s="24">
        <f>IFERROR((E200+G200+I200)*10^5/VLOOKUP(C200,'Intra-regional allocations'!$A$3:$E$200,5,0),0)</f>
        <v>8.7204139613555137E-2</v>
      </c>
    </row>
  </sheetData>
  <sheetProtection algorithmName="SHA-512" hashValue="AHf3vDR49I1u8C6Un5Vaix01eeMaPWnKd0cL2mKAkeyuf0LM7mUvSz32ucNqpA0qa97HJf0W/hulMMeHxbV0AQ==" saltValue="rMVm37UzVakTVRxVblVfzQ==" spinCount="100000" sheet="1" objects="1" scenarios="1"/>
  <autoFilter ref="A1:L200" xr:uid="{4FB56221-BB8B-48C5-8F3D-A14709960347}"/>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B6580-AD93-48AA-BE75-6AF86B3B7D19}">
  <sheetPr>
    <tabColor rgb="FF00B0F0"/>
  </sheetPr>
  <dimension ref="A1:E200"/>
  <sheetViews>
    <sheetView workbookViewId="0"/>
  </sheetViews>
  <sheetFormatPr defaultRowHeight="14.25" x14ac:dyDescent="0.45"/>
  <cols>
    <col min="1" max="1" width="14.3984375" bestFit="1" customWidth="1"/>
    <col min="2" max="3" width="13.59765625" bestFit="1" customWidth="1"/>
    <col min="4" max="4" width="32.86328125" bestFit="1" customWidth="1"/>
    <col min="5" max="5" width="31.3984375" bestFit="1" customWidth="1"/>
  </cols>
  <sheetData>
    <row r="1" spans="1:5" x14ac:dyDescent="0.45">
      <c r="A1" s="1" t="s">
        <v>242</v>
      </c>
      <c r="B1" s="1" t="s">
        <v>13</v>
      </c>
      <c r="C1" s="1" t="s">
        <v>12</v>
      </c>
      <c r="D1" s="1" t="s">
        <v>243</v>
      </c>
      <c r="E1" s="1" t="s">
        <v>244</v>
      </c>
    </row>
    <row r="2" spans="1:5" x14ac:dyDescent="0.45">
      <c r="A2" s="13" t="s">
        <v>245</v>
      </c>
      <c r="B2" s="13" t="s">
        <v>33</v>
      </c>
      <c r="C2" s="13" t="s">
        <v>34</v>
      </c>
      <c r="D2" s="23">
        <v>0</v>
      </c>
      <c r="E2" s="23">
        <v>4.0515018456994321E-4</v>
      </c>
    </row>
    <row r="3" spans="1:5" x14ac:dyDescent="0.45">
      <c r="A3" s="13" t="s">
        <v>246</v>
      </c>
      <c r="B3" s="13" t="s">
        <v>33</v>
      </c>
      <c r="C3" s="13" t="s">
        <v>35</v>
      </c>
      <c r="D3" s="23">
        <v>0</v>
      </c>
      <c r="E3" s="23">
        <v>0</v>
      </c>
    </row>
    <row r="4" spans="1:5" x14ac:dyDescent="0.45">
      <c r="A4" s="13" t="s">
        <v>247</v>
      </c>
      <c r="B4" s="13" t="s">
        <v>33</v>
      </c>
      <c r="C4" s="13" t="s">
        <v>36</v>
      </c>
      <c r="D4" s="23">
        <v>0</v>
      </c>
      <c r="E4" s="23">
        <v>0</v>
      </c>
    </row>
    <row r="5" spans="1:5" x14ac:dyDescent="0.45">
      <c r="A5" s="13" t="s">
        <v>248</v>
      </c>
      <c r="B5" s="13" t="s">
        <v>33</v>
      </c>
      <c r="C5" s="13" t="s">
        <v>37</v>
      </c>
      <c r="D5" s="23">
        <v>0</v>
      </c>
      <c r="E5" s="23">
        <v>0</v>
      </c>
    </row>
    <row r="6" spans="1:5" x14ac:dyDescent="0.45">
      <c r="A6" s="13" t="s">
        <v>249</v>
      </c>
      <c r="B6" s="13" t="s">
        <v>33</v>
      </c>
      <c r="C6" s="13" t="s">
        <v>38</v>
      </c>
      <c r="D6" s="23">
        <v>0</v>
      </c>
      <c r="E6" s="23">
        <v>0</v>
      </c>
    </row>
    <row r="7" spans="1:5" x14ac:dyDescent="0.45">
      <c r="A7" s="13" t="s">
        <v>250</v>
      </c>
      <c r="B7" s="13" t="s">
        <v>33</v>
      </c>
      <c r="C7" s="13" t="s">
        <v>39</v>
      </c>
      <c r="D7" s="23">
        <v>0</v>
      </c>
      <c r="E7" s="23">
        <v>0</v>
      </c>
    </row>
    <row r="8" spans="1:5" x14ac:dyDescent="0.45">
      <c r="A8" s="13" t="s">
        <v>251</v>
      </c>
      <c r="B8" s="13" t="s">
        <v>33</v>
      </c>
      <c r="C8" s="13" t="s">
        <v>40</v>
      </c>
      <c r="D8" s="23">
        <v>0</v>
      </c>
      <c r="E8" s="23">
        <v>0</v>
      </c>
    </row>
    <row r="9" spans="1:5" x14ac:dyDescent="0.45">
      <c r="A9" s="13" t="s">
        <v>252</v>
      </c>
      <c r="B9" s="13" t="s">
        <v>41</v>
      </c>
      <c r="C9" s="13" t="s">
        <v>42</v>
      </c>
      <c r="D9" s="23">
        <v>0</v>
      </c>
      <c r="E9" s="23">
        <v>0</v>
      </c>
    </row>
    <row r="10" spans="1:5" x14ac:dyDescent="0.45">
      <c r="A10" s="13" t="s">
        <v>253</v>
      </c>
      <c r="B10" s="13" t="s">
        <v>43</v>
      </c>
      <c r="C10" s="13" t="s">
        <v>44</v>
      </c>
      <c r="D10" s="23">
        <v>3.0900944388642998E-3</v>
      </c>
      <c r="E10" s="23">
        <v>0</v>
      </c>
    </row>
    <row r="11" spans="1:5" x14ac:dyDescent="0.45">
      <c r="A11" s="13" t="s">
        <v>254</v>
      </c>
      <c r="B11" s="13" t="s">
        <v>45</v>
      </c>
      <c r="C11" s="13" t="s">
        <v>46</v>
      </c>
      <c r="D11" s="23">
        <v>1.1431170395598414E-2</v>
      </c>
      <c r="E11" s="23">
        <v>0</v>
      </c>
    </row>
    <row r="12" spans="1:5" x14ac:dyDescent="0.45">
      <c r="A12" s="13" t="s">
        <v>255</v>
      </c>
      <c r="B12" s="13" t="s">
        <v>45</v>
      </c>
      <c r="C12" s="13" t="s">
        <v>47</v>
      </c>
      <c r="D12" s="23">
        <v>4.2730564738391631E-3</v>
      </c>
      <c r="E12" s="23">
        <v>0</v>
      </c>
    </row>
    <row r="13" spans="1:5" x14ac:dyDescent="0.45">
      <c r="A13" s="13" t="s">
        <v>256</v>
      </c>
      <c r="B13" s="13" t="s">
        <v>48</v>
      </c>
      <c r="C13" s="13" t="s">
        <v>49</v>
      </c>
      <c r="D13" s="23">
        <v>0</v>
      </c>
      <c r="E13" s="23">
        <v>5.1771344227394364E-2</v>
      </c>
    </row>
    <row r="14" spans="1:5" x14ac:dyDescent="0.45">
      <c r="A14" s="13" t="s">
        <v>257</v>
      </c>
      <c r="B14" s="13" t="s">
        <v>48</v>
      </c>
      <c r="C14" s="13" t="s">
        <v>50</v>
      </c>
      <c r="D14" s="23">
        <v>0</v>
      </c>
      <c r="E14" s="23">
        <v>0</v>
      </c>
    </row>
    <row r="15" spans="1:5" x14ac:dyDescent="0.45">
      <c r="A15" s="13" t="s">
        <v>258</v>
      </c>
      <c r="B15" s="13" t="s">
        <v>48</v>
      </c>
      <c r="C15" s="13" t="s">
        <v>51</v>
      </c>
      <c r="D15" s="23">
        <v>0</v>
      </c>
      <c r="E15" s="23">
        <v>0</v>
      </c>
    </row>
    <row r="16" spans="1:5" x14ac:dyDescent="0.45">
      <c r="A16" s="13" t="s">
        <v>259</v>
      </c>
      <c r="B16" s="13" t="s">
        <v>48</v>
      </c>
      <c r="C16" s="13" t="s">
        <v>52</v>
      </c>
      <c r="D16" s="23">
        <v>0</v>
      </c>
      <c r="E16" s="23">
        <v>4.2083946964951963E-2</v>
      </c>
    </row>
    <row r="17" spans="1:5" x14ac:dyDescent="0.45">
      <c r="A17" s="13" t="s">
        <v>260</v>
      </c>
      <c r="B17" s="13" t="s">
        <v>48</v>
      </c>
      <c r="C17" s="13" t="s">
        <v>53</v>
      </c>
      <c r="D17" s="23">
        <v>0</v>
      </c>
      <c r="E17" s="23">
        <v>0</v>
      </c>
    </row>
    <row r="18" spans="1:5" x14ac:dyDescent="0.45">
      <c r="A18" s="13" t="s">
        <v>261</v>
      </c>
      <c r="B18" s="13" t="s">
        <v>48</v>
      </c>
      <c r="C18" s="13" t="s">
        <v>54</v>
      </c>
      <c r="D18" s="23">
        <v>0</v>
      </c>
      <c r="E18" s="23">
        <v>0</v>
      </c>
    </row>
    <row r="19" spans="1:5" x14ac:dyDescent="0.45">
      <c r="A19" s="13" t="s">
        <v>262</v>
      </c>
      <c r="B19" s="13" t="s">
        <v>48</v>
      </c>
      <c r="C19" s="13" t="s">
        <v>55</v>
      </c>
      <c r="D19" s="23">
        <v>0</v>
      </c>
      <c r="E19" s="23">
        <v>0</v>
      </c>
    </row>
    <row r="20" spans="1:5" x14ac:dyDescent="0.45">
      <c r="A20" s="13" t="s">
        <v>263</v>
      </c>
      <c r="B20" s="13" t="s">
        <v>48</v>
      </c>
      <c r="C20" s="13" t="s">
        <v>56</v>
      </c>
      <c r="D20" s="23">
        <v>3.5483829577247234E-5</v>
      </c>
      <c r="E20" s="23">
        <v>0</v>
      </c>
    </row>
    <row r="21" spans="1:5" x14ac:dyDescent="0.45">
      <c r="A21" s="13" t="s">
        <v>264</v>
      </c>
      <c r="B21" s="13" t="s">
        <v>48</v>
      </c>
      <c r="C21" s="13" t="s">
        <v>57</v>
      </c>
      <c r="D21" s="23">
        <v>0</v>
      </c>
      <c r="E21" s="23">
        <v>0</v>
      </c>
    </row>
    <row r="22" spans="1:5" x14ac:dyDescent="0.45">
      <c r="A22" s="13" t="s">
        <v>265</v>
      </c>
      <c r="B22" s="13" t="s">
        <v>58</v>
      </c>
      <c r="C22" s="13" t="s">
        <v>59</v>
      </c>
      <c r="D22" s="23">
        <v>0</v>
      </c>
      <c r="E22" s="23">
        <v>0</v>
      </c>
    </row>
    <row r="23" spans="1:5" x14ac:dyDescent="0.45">
      <c r="A23" s="13" t="s">
        <v>266</v>
      </c>
      <c r="B23" s="13" t="s">
        <v>58</v>
      </c>
      <c r="C23" s="13" t="s">
        <v>49</v>
      </c>
      <c r="D23" s="23">
        <v>0</v>
      </c>
      <c r="E23" s="23">
        <v>1.0866738532140615E-3</v>
      </c>
    </row>
    <row r="24" spans="1:5" x14ac:dyDescent="0.45">
      <c r="A24" s="13" t="s">
        <v>267</v>
      </c>
      <c r="B24" s="13" t="s">
        <v>58</v>
      </c>
      <c r="C24" s="13" t="s">
        <v>60</v>
      </c>
      <c r="D24" s="23">
        <v>0</v>
      </c>
      <c r="E24" s="23">
        <v>0</v>
      </c>
    </row>
    <row r="25" spans="1:5" x14ac:dyDescent="0.45">
      <c r="A25" s="13" t="s">
        <v>268</v>
      </c>
      <c r="B25" s="13" t="s">
        <v>58</v>
      </c>
      <c r="C25" s="13" t="s">
        <v>61</v>
      </c>
      <c r="D25" s="23">
        <v>0</v>
      </c>
      <c r="E25" s="23">
        <v>0</v>
      </c>
    </row>
    <row r="26" spans="1:5" x14ac:dyDescent="0.45">
      <c r="A26" s="13" t="s">
        <v>269</v>
      </c>
      <c r="B26" s="13" t="s">
        <v>58</v>
      </c>
      <c r="C26" s="13" t="s">
        <v>62</v>
      </c>
      <c r="D26" s="23">
        <v>0</v>
      </c>
      <c r="E26" s="23">
        <v>0</v>
      </c>
    </row>
    <row r="27" spans="1:5" x14ac:dyDescent="0.45">
      <c r="A27" s="13" t="s">
        <v>270</v>
      </c>
      <c r="B27" s="13" t="s">
        <v>63</v>
      </c>
      <c r="C27" s="13" t="s">
        <v>64</v>
      </c>
      <c r="D27" s="23">
        <v>0</v>
      </c>
      <c r="E27" s="23">
        <v>0</v>
      </c>
    </row>
    <row r="28" spans="1:5" x14ac:dyDescent="0.45">
      <c r="A28" s="13" t="s">
        <v>271</v>
      </c>
      <c r="B28" s="13" t="s">
        <v>65</v>
      </c>
      <c r="C28" s="13" t="s">
        <v>66</v>
      </c>
      <c r="D28" s="23">
        <v>7.6779754435300721E-3</v>
      </c>
      <c r="E28" s="23">
        <v>0</v>
      </c>
    </row>
    <row r="29" spans="1:5" x14ac:dyDescent="0.45">
      <c r="A29" s="13" t="s">
        <v>272</v>
      </c>
      <c r="B29" s="13" t="s">
        <v>68</v>
      </c>
      <c r="C29" s="13" t="s">
        <v>69</v>
      </c>
      <c r="D29" s="23">
        <v>0</v>
      </c>
      <c r="E29" s="23">
        <v>0</v>
      </c>
    </row>
    <row r="30" spans="1:5" x14ac:dyDescent="0.45">
      <c r="A30" s="13" t="s">
        <v>273</v>
      </c>
      <c r="B30" s="13" t="s">
        <v>68</v>
      </c>
      <c r="C30" s="13" t="s">
        <v>70</v>
      </c>
      <c r="D30" s="23">
        <v>0</v>
      </c>
      <c r="E30" s="23">
        <v>0</v>
      </c>
    </row>
    <row r="31" spans="1:5" x14ac:dyDescent="0.45">
      <c r="A31" s="13" t="s">
        <v>274</v>
      </c>
      <c r="B31" s="13" t="s">
        <v>68</v>
      </c>
      <c r="C31" s="13" t="s">
        <v>38</v>
      </c>
      <c r="D31" s="23">
        <v>0</v>
      </c>
      <c r="E31" s="23">
        <v>3.2575999615463208E-3</v>
      </c>
    </row>
    <row r="32" spans="1:5" x14ac:dyDescent="0.45">
      <c r="A32" s="13" t="s">
        <v>275</v>
      </c>
      <c r="B32" s="13" t="s">
        <v>68</v>
      </c>
      <c r="C32" s="13" t="s">
        <v>71</v>
      </c>
      <c r="D32" s="23">
        <v>0</v>
      </c>
      <c r="E32" s="23">
        <v>2.1103633242990132E-2</v>
      </c>
    </row>
    <row r="33" spans="1:5" x14ac:dyDescent="0.45">
      <c r="A33" s="13" t="s">
        <v>276</v>
      </c>
      <c r="B33" s="13" t="s">
        <v>68</v>
      </c>
      <c r="C33" s="13" t="s">
        <v>72</v>
      </c>
      <c r="D33" s="23">
        <v>0</v>
      </c>
      <c r="E33" s="23">
        <v>0</v>
      </c>
    </row>
    <row r="34" spans="1:5" x14ac:dyDescent="0.45">
      <c r="A34" s="13" t="s">
        <v>277</v>
      </c>
      <c r="B34" s="13" t="s">
        <v>68</v>
      </c>
      <c r="C34" s="13" t="s">
        <v>66</v>
      </c>
      <c r="D34" s="23">
        <v>0</v>
      </c>
      <c r="E34" s="23">
        <v>0</v>
      </c>
    </row>
    <row r="35" spans="1:5" x14ac:dyDescent="0.45">
      <c r="A35" s="13" t="s">
        <v>278</v>
      </c>
      <c r="B35" s="13" t="s">
        <v>73</v>
      </c>
      <c r="C35" s="13" t="s">
        <v>74</v>
      </c>
      <c r="D35" s="23">
        <v>1.1596455886661798E-3</v>
      </c>
      <c r="E35" s="23">
        <v>0</v>
      </c>
    </row>
    <row r="36" spans="1:5" x14ac:dyDescent="0.45">
      <c r="A36" s="13" t="s">
        <v>279</v>
      </c>
      <c r="B36" s="13" t="s">
        <v>73</v>
      </c>
      <c r="C36" s="13" t="s">
        <v>75</v>
      </c>
      <c r="D36" s="23">
        <v>6.9052652700845995E-3</v>
      </c>
      <c r="E36" s="23">
        <v>0</v>
      </c>
    </row>
    <row r="37" spans="1:5" x14ac:dyDescent="0.45">
      <c r="A37" s="13" t="s">
        <v>280</v>
      </c>
      <c r="B37" s="13" t="s">
        <v>76</v>
      </c>
      <c r="C37" s="13" t="s">
        <v>77</v>
      </c>
      <c r="D37" s="23">
        <v>7.8519460393676622E-3</v>
      </c>
      <c r="E37" s="23">
        <v>0</v>
      </c>
    </row>
    <row r="38" spans="1:5" x14ac:dyDescent="0.45">
      <c r="A38" s="13" t="s">
        <v>281</v>
      </c>
      <c r="B38" s="13" t="s">
        <v>76</v>
      </c>
      <c r="C38" s="13" t="s">
        <v>26</v>
      </c>
      <c r="D38" s="23">
        <v>0</v>
      </c>
      <c r="E38" s="23">
        <v>0</v>
      </c>
    </row>
    <row r="39" spans="1:5" x14ac:dyDescent="0.45">
      <c r="A39" s="13" t="s">
        <v>282</v>
      </c>
      <c r="B39" s="13" t="s">
        <v>76</v>
      </c>
      <c r="C39" s="13" t="s">
        <v>78</v>
      </c>
      <c r="D39" s="23">
        <v>1.5620708746430126E-3</v>
      </c>
      <c r="E39" s="23">
        <v>0</v>
      </c>
    </row>
    <row r="40" spans="1:5" x14ac:dyDescent="0.45">
      <c r="A40" s="13" t="s">
        <v>283</v>
      </c>
      <c r="B40" s="13" t="s">
        <v>79</v>
      </c>
      <c r="C40" s="13" t="s">
        <v>30</v>
      </c>
      <c r="D40" s="23">
        <v>0</v>
      </c>
      <c r="E40" s="23">
        <v>0</v>
      </c>
    </row>
    <row r="41" spans="1:5" x14ac:dyDescent="0.45">
      <c r="A41" s="13" t="s">
        <v>284</v>
      </c>
      <c r="B41" s="13" t="s">
        <v>80</v>
      </c>
      <c r="C41" s="13" t="s">
        <v>30</v>
      </c>
      <c r="D41" s="23">
        <v>1.8955459803582935E-3</v>
      </c>
      <c r="E41" s="23">
        <v>0</v>
      </c>
    </row>
    <row r="42" spans="1:5" x14ac:dyDescent="0.45">
      <c r="A42" s="13" t="s">
        <v>285</v>
      </c>
      <c r="B42" s="13" t="s">
        <v>25</v>
      </c>
      <c r="C42" s="13" t="s">
        <v>26</v>
      </c>
      <c r="D42" s="23">
        <v>0</v>
      </c>
      <c r="E42" s="23">
        <v>0</v>
      </c>
    </row>
    <row r="43" spans="1:5" x14ac:dyDescent="0.45">
      <c r="A43" s="13" t="s">
        <v>286</v>
      </c>
      <c r="B43" s="13" t="s">
        <v>81</v>
      </c>
      <c r="C43" s="13" t="s">
        <v>82</v>
      </c>
      <c r="D43" s="23">
        <v>0</v>
      </c>
      <c r="E43" s="23">
        <v>0</v>
      </c>
    </row>
    <row r="44" spans="1:5" x14ac:dyDescent="0.45">
      <c r="A44" s="13" t="s">
        <v>287</v>
      </c>
      <c r="B44" s="13" t="s">
        <v>83</v>
      </c>
      <c r="C44" s="13" t="s">
        <v>84</v>
      </c>
      <c r="D44" s="23">
        <v>0</v>
      </c>
      <c r="E44" s="23">
        <v>0</v>
      </c>
    </row>
    <row r="45" spans="1:5" x14ac:dyDescent="0.45">
      <c r="A45" s="13" t="s">
        <v>288</v>
      </c>
      <c r="B45" s="13" t="s">
        <v>85</v>
      </c>
      <c r="C45" s="13" t="s">
        <v>86</v>
      </c>
      <c r="D45" s="23">
        <v>0</v>
      </c>
      <c r="E45" s="23">
        <v>0</v>
      </c>
    </row>
    <row r="46" spans="1:5" x14ac:dyDescent="0.45">
      <c r="A46" s="13" t="s">
        <v>289</v>
      </c>
      <c r="B46" s="13" t="s">
        <v>87</v>
      </c>
      <c r="C46" s="13" t="s">
        <v>88</v>
      </c>
      <c r="D46" s="23">
        <v>0</v>
      </c>
      <c r="E46" s="23">
        <v>2.4232885616237092E-2</v>
      </c>
    </row>
    <row r="47" spans="1:5" x14ac:dyDescent="0.45">
      <c r="A47" s="13" t="s">
        <v>290</v>
      </c>
      <c r="B47" s="13" t="s">
        <v>87</v>
      </c>
      <c r="C47" s="13" t="s">
        <v>89</v>
      </c>
      <c r="D47" s="23">
        <v>0</v>
      </c>
      <c r="E47" s="23">
        <v>5.9666012332590265E-2</v>
      </c>
    </row>
    <row r="48" spans="1:5" x14ac:dyDescent="0.45">
      <c r="A48" s="13" t="s">
        <v>291</v>
      </c>
      <c r="B48" s="13" t="s">
        <v>87</v>
      </c>
      <c r="C48" s="13" t="s">
        <v>90</v>
      </c>
      <c r="D48" s="23">
        <v>0</v>
      </c>
      <c r="E48" s="23">
        <v>0.12108362446756761</v>
      </c>
    </row>
    <row r="49" spans="1:5" x14ac:dyDescent="0.45">
      <c r="A49" s="13" t="s">
        <v>292</v>
      </c>
      <c r="B49" s="13" t="s">
        <v>87</v>
      </c>
      <c r="C49" s="13" t="s">
        <v>91</v>
      </c>
      <c r="D49" s="23">
        <v>0</v>
      </c>
      <c r="E49" s="23">
        <v>2.8746398913461358E-2</v>
      </c>
    </row>
    <row r="50" spans="1:5" x14ac:dyDescent="0.45">
      <c r="A50" s="13" t="s">
        <v>293</v>
      </c>
      <c r="B50" s="13" t="s">
        <v>87</v>
      </c>
      <c r="C50" s="13" t="s">
        <v>92</v>
      </c>
      <c r="D50" s="23">
        <v>0</v>
      </c>
      <c r="E50" s="23">
        <v>2.4311150029860625E-2</v>
      </c>
    </row>
    <row r="51" spans="1:5" x14ac:dyDescent="0.45">
      <c r="A51" s="13" t="s">
        <v>294</v>
      </c>
      <c r="B51" s="13" t="s">
        <v>87</v>
      </c>
      <c r="C51" s="13" t="s">
        <v>93</v>
      </c>
      <c r="D51" s="23">
        <v>0</v>
      </c>
      <c r="E51" s="23">
        <v>2.4156240677743392E-2</v>
      </c>
    </row>
    <row r="52" spans="1:5" x14ac:dyDescent="0.45">
      <c r="A52" s="13" t="s">
        <v>295</v>
      </c>
      <c r="B52" s="13" t="s">
        <v>87</v>
      </c>
      <c r="C52" s="13" t="s">
        <v>40</v>
      </c>
      <c r="D52" s="23">
        <v>0</v>
      </c>
      <c r="E52" s="23">
        <v>0</v>
      </c>
    </row>
    <row r="53" spans="1:5" x14ac:dyDescent="0.45">
      <c r="A53" s="13" t="s">
        <v>296</v>
      </c>
      <c r="B53" s="13" t="s">
        <v>87</v>
      </c>
      <c r="C53" s="13" t="s">
        <v>94</v>
      </c>
      <c r="D53" s="23">
        <v>0</v>
      </c>
      <c r="E53" s="23">
        <v>1.2599609004039189E-2</v>
      </c>
    </row>
    <row r="54" spans="1:5" x14ac:dyDescent="0.45">
      <c r="A54" s="13" t="s">
        <v>297</v>
      </c>
      <c r="B54" s="13" t="s">
        <v>95</v>
      </c>
      <c r="C54" s="13" t="s">
        <v>96</v>
      </c>
      <c r="D54" s="23">
        <v>1.2610552653453905E-3</v>
      </c>
      <c r="E54" s="23">
        <v>0</v>
      </c>
    </row>
    <row r="55" spans="1:5" x14ac:dyDescent="0.45">
      <c r="A55" s="13" t="s">
        <v>298</v>
      </c>
      <c r="B55" s="13" t="s">
        <v>97</v>
      </c>
      <c r="C55" s="13" t="s">
        <v>98</v>
      </c>
      <c r="D55" s="23">
        <v>0</v>
      </c>
      <c r="E55" s="23">
        <v>0</v>
      </c>
    </row>
    <row r="56" spans="1:5" x14ac:dyDescent="0.45">
      <c r="A56" s="13" t="s">
        <v>299</v>
      </c>
      <c r="B56" s="13" t="s">
        <v>97</v>
      </c>
      <c r="C56" s="13" t="s">
        <v>99</v>
      </c>
      <c r="D56" s="23">
        <v>0</v>
      </c>
      <c r="E56" s="23">
        <v>0</v>
      </c>
    </row>
    <row r="57" spans="1:5" x14ac:dyDescent="0.45">
      <c r="A57" s="13" t="s">
        <v>300</v>
      </c>
      <c r="B57" s="13" t="s">
        <v>97</v>
      </c>
      <c r="C57" s="13" t="s">
        <v>100</v>
      </c>
      <c r="D57" s="23">
        <v>0</v>
      </c>
      <c r="E57" s="23">
        <v>0</v>
      </c>
    </row>
    <row r="58" spans="1:5" x14ac:dyDescent="0.45">
      <c r="A58" s="13" t="s">
        <v>301</v>
      </c>
      <c r="B58" s="13" t="s">
        <v>97</v>
      </c>
      <c r="C58" s="13" t="s">
        <v>101</v>
      </c>
      <c r="D58" s="23">
        <v>0</v>
      </c>
      <c r="E58" s="23">
        <v>0</v>
      </c>
    </row>
    <row r="59" spans="1:5" x14ac:dyDescent="0.45">
      <c r="A59" s="13" t="s">
        <v>302</v>
      </c>
      <c r="B59" s="13" t="s">
        <v>97</v>
      </c>
      <c r="C59" s="13" t="s">
        <v>102</v>
      </c>
      <c r="D59" s="23">
        <v>0</v>
      </c>
      <c r="E59" s="23">
        <v>0</v>
      </c>
    </row>
    <row r="60" spans="1:5" x14ac:dyDescent="0.45">
      <c r="A60" s="13" t="s">
        <v>303</v>
      </c>
      <c r="B60" s="13" t="s">
        <v>103</v>
      </c>
      <c r="C60" s="13" t="s">
        <v>104</v>
      </c>
      <c r="D60" s="23">
        <v>0</v>
      </c>
      <c r="E60" s="23">
        <v>0</v>
      </c>
    </row>
    <row r="61" spans="1:5" x14ac:dyDescent="0.45">
      <c r="A61" s="13" t="s">
        <v>304</v>
      </c>
      <c r="B61" s="13" t="s">
        <v>103</v>
      </c>
      <c r="C61" s="13" t="s">
        <v>105</v>
      </c>
      <c r="D61" s="23">
        <v>0</v>
      </c>
      <c r="E61" s="23">
        <v>0</v>
      </c>
    </row>
    <row r="62" spans="1:5" x14ac:dyDescent="0.45">
      <c r="A62" s="13" t="s">
        <v>305</v>
      </c>
      <c r="B62" s="13" t="s">
        <v>103</v>
      </c>
      <c r="C62" s="13" t="s">
        <v>106</v>
      </c>
      <c r="D62" s="23">
        <v>0</v>
      </c>
      <c r="E62" s="23">
        <v>0</v>
      </c>
    </row>
    <row r="63" spans="1:5" x14ac:dyDescent="0.45">
      <c r="A63" s="13" t="s">
        <v>306</v>
      </c>
      <c r="B63" s="13" t="s">
        <v>103</v>
      </c>
      <c r="C63" s="13" t="s">
        <v>107</v>
      </c>
      <c r="D63" s="23">
        <v>0</v>
      </c>
      <c r="E63" s="23">
        <v>0</v>
      </c>
    </row>
    <row r="64" spans="1:5" x14ac:dyDescent="0.45">
      <c r="A64" s="13" t="s">
        <v>307</v>
      </c>
      <c r="B64" s="13" t="s">
        <v>103</v>
      </c>
      <c r="C64" s="13" t="s">
        <v>108</v>
      </c>
      <c r="D64" s="23">
        <v>0</v>
      </c>
      <c r="E64" s="23">
        <v>0</v>
      </c>
    </row>
    <row r="65" spans="1:5" x14ac:dyDescent="0.45">
      <c r="A65" s="13" t="s">
        <v>308</v>
      </c>
      <c r="B65" s="13" t="s">
        <v>103</v>
      </c>
      <c r="C65" s="13" t="s">
        <v>111</v>
      </c>
      <c r="D65" s="23">
        <v>0</v>
      </c>
      <c r="E65" s="23">
        <v>0</v>
      </c>
    </row>
    <row r="66" spans="1:5" x14ac:dyDescent="0.45">
      <c r="A66" s="13" t="s">
        <v>309</v>
      </c>
      <c r="B66" s="13" t="s">
        <v>103</v>
      </c>
      <c r="C66" s="13" t="s">
        <v>114</v>
      </c>
      <c r="D66" s="23">
        <v>0</v>
      </c>
      <c r="E66" s="23">
        <v>0</v>
      </c>
    </row>
    <row r="67" spans="1:5" x14ac:dyDescent="0.45">
      <c r="A67" s="13" t="s">
        <v>310</v>
      </c>
      <c r="B67" s="13" t="s">
        <v>103</v>
      </c>
      <c r="C67" s="13" t="s">
        <v>115</v>
      </c>
      <c r="D67" s="23">
        <v>0</v>
      </c>
      <c r="E67" s="23">
        <v>0</v>
      </c>
    </row>
    <row r="68" spans="1:5" x14ac:dyDescent="0.45">
      <c r="A68" s="13" t="s">
        <v>311</v>
      </c>
      <c r="B68" s="13" t="s">
        <v>240</v>
      </c>
      <c r="C68" s="13" t="s">
        <v>147</v>
      </c>
      <c r="D68" s="23">
        <v>0</v>
      </c>
      <c r="E68" s="23">
        <v>0</v>
      </c>
    </row>
    <row r="69" spans="1:5" x14ac:dyDescent="0.45">
      <c r="A69" s="13" t="s">
        <v>312</v>
      </c>
      <c r="B69" s="13" t="s">
        <v>116</v>
      </c>
      <c r="C69" s="13" t="s">
        <v>110</v>
      </c>
      <c r="D69" s="23">
        <v>0</v>
      </c>
      <c r="E69" s="23">
        <v>0</v>
      </c>
    </row>
    <row r="70" spans="1:5" x14ac:dyDescent="0.45">
      <c r="A70" s="13" t="s">
        <v>313</v>
      </c>
      <c r="B70" s="13" t="s">
        <v>117</v>
      </c>
      <c r="C70" s="13" t="s">
        <v>118</v>
      </c>
      <c r="D70" s="23">
        <v>0</v>
      </c>
      <c r="E70" s="23">
        <v>0</v>
      </c>
    </row>
    <row r="71" spans="1:5" x14ac:dyDescent="0.45">
      <c r="A71" s="13" t="s">
        <v>314</v>
      </c>
      <c r="B71" s="13" t="s">
        <v>119</v>
      </c>
      <c r="C71" s="13" t="s">
        <v>120</v>
      </c>
      <c r="D71" s="23">
        <v>2.0680703728400353E-3</v>
      </c>
      <c r="E71" s="23">
        <v>0</v>
      </c>
    </row>
    <row r="72" spans="1:5" x14ac:dyDescent="0.45">
      <c r="A72" s="13" t="s">
        <v>315</v>
      </c>
      <c r="B72" s="13" t="s">
        <v>119</v>
      </c>
      <c r="C72" s="13" t="s">
        <v>121</v>
      </c>
      <c r="D72" s="23">
        <v>1.5267691501145212E-2</v>
      </c>
      <c r="E72" s="23">
        <v>0</v>
      </c>
    </row>
    <row r="73" spans="1:5" x14ac:dyDescent="0.45">
      <c r="A73" s="13" t="s">
        <v>316</v>
      </c>
      <c r="B73" s="13" t="s">
        <v>119</v>
      </c>
      <c r="C73" s="13" t="s">
        <v>122</v>
      </c>
      <c r="D73" s="23">
        <v>2.7255490830656558E-3</v>
      </c>
      <c r="E73" s="23">
        <v>0</v>
      </c>
    </row>
    <row r="74" spans="1:5" x14ac:dyDescent="0.45">
      <c r="A74" s="13" t="s">
        <v>317</v>
      </c>
      <c r="B74" s="13" t="s">
        <v>109</v>
      </c>
      <c r="C74" s="13" t="s">
        <v>110</v>
      </c>
      <c r="D74" s="23">
        <v>0</v>
      </c>
      <c r="E74" s="23">
        <v>0</v>
      </c>
    </row>
    <row r="75" spans="1:5" x14ac:dyDescent="0.45">
      <c r="A75" s="13" t="s">
        <v>318</v>
      </c>
      <c r="B75" s="13" t="s">
        <v>123</v>
      </c>
      <c r="C75" s="13" t="s">
        <v>124</v>
      </c>
      <c r="D75" s="23">
        <v>0</v>
      </c>
      <c r="E75" s="23">
        <v>0</v>
      </c>
    </row>
    <row r="76" spans="1:5" x14ac:dyDescent="0.45">
      <c r="A76" s="13" t="s">
        <v>319</v>
      </c>
      <c r="B76" s="13" t="s">
        <v>125</v>
      </c>
      <c r="C76" s="13" t="s">
        <v>47</v>
      </c>
      <c r="D76" s="23">
        <v>1.1980023254349822E-2</v>
      </c>
      <c r="E76" s="23">
        <v>0</v>
      </c>
    </row>
    <row r="77" spans="1:5" x14ac:dyDescent="0.45">
      <c r="A77" s="13" t="s">
        <v>320</v>
      </c>
      <c r="B77" s="13" t="s">
        <v>238</v>
      </c>
      <c r="C77" s="13" t="s">
        <v>96</v>
      </c>
      <c r="D77" s="23">
        <v>1.0271471385307135E-3</v>
      </c>
      <c r="E77" s="23">
        <v>0</v>
      </c>
    </row>
    <row r="78" spans="1:5" x14ac:dyDescent="0.45">
      <c r="A78" s="13" t="s">
        <v>321</v>
      </c>
      <c r="B78" s="13" t="s">
        <v>126</v>
      </c>
      <c r="C78" s="13" t="s">
        <v>127</v>
      </c>
      <c r="D78" s="23">
        <v>0</v>
      </c>
      <c r="E78" s="23">
        <v>0</v>
      </c>
    </row>
    <row r="79" spans="1:5" x14ac:dyDescent="0.45">
      <c r="A79" s="13" t="s">
        <v>322</v>
      </c>
      <c r="B79" s="13" t="s">
        <v>126</v>
      </c>
      <c r="C79" s="13" t="s">
        <v>128</v>
      </c>
      <c r="D79" s="23">
        <v>0</v>
      </c>
      <c r="E79" s="23">
        <v>0</v>
      </c>
    </row>
    <row r="80" spans="1:5" x14ac:dyDescent="0.45">
      <c r="A80" s="13" t="s">
        <v>323</v>
      </c>
      <c r="B80" s="13" t="s">
        <v>126</v>
      </c>
      <c r="C80" s="13" t="s">
        <v>129</v>
      </c>
      <c r="D80" s="23">
        <v>0</v>
      </c>
      <c r="E80" s="23">
        <v>0</v>
      </c>
    </row>
    <row r="81" spans="1:5" x14ac:dyDescent="0.45">
      <c r="A81" s="13" t="s">
        <v>324</v>
      </c>
      <c r="B81" s="13" t="s">
        <v>126</v>
      </c>
      <c r="C81" s="13" t="s">
        <v>130</v>
      </c>
      <c r="D81" s="23">
        <v>0</v>
      </c>
      <c r="E81" s="23">
        <v>0</v>
      </c>
    </row>
    <row r="82" spans="1:5" x14ac:dyDescent="0.45">
      <c r="A82" s="13" t="s">
        <v>325</v>
      </c>
      <c r="B82" s="13" t="s">
        <v>126</v>
      </c>
      <c r="C82" s="13" t="s">
        <v>131</v>
      </c>
      <c r="D82" s="23">
        <v>0</v>
      </c>
      <c r="E82" s="23">
        <v>0</v>
      </c>
    </row>
    <row r="83" spans="1:5" x14ac:dyDescent="0.45">
      <c r="A83" s="13" t="s">
        <v>326</v>
      </c>
      <c r="B83" s="13" t="s">
        <v>126</v>
      </c>
      <c r="C83" s="13" t="s">
        <v>132</v>
      </c>
      <c r="D83" s="23">
        <v>0</v>
      </c>
      <c r="E83" s="23">
        <v>0</v>
      </c>
    </row>
    <row r="84" spans="1:5" x14ac:dyDescent="0.45">
      <c r="A84" s="13" t="s">
        <v>327</v>
      </c>
      <c r="B84" s="13" t="s">
        <v>126</v>
      </c>
      <c r="C84" s="13" t="s">
        <v>133</v>
      </c>
      <c r="D84" s="23">
        <v>0</v>
      </c>
      <c r="E84" s="23">
        <v>0</v>
      </c>
    </row>
    <row r="85" spans="1:5" x14ac:dyDescent="0.45">
      <c r="A85" s="13" t="s">
        <v>328</v>
      </c>
      <c r="B85" s="13" t="s">
        <v>136</v>
      </c>
      <c r="C85" s="13" t="s">
        <v>56</v>
      </c>
      <c r="D85" s="23">
        <v>1.0793797243820395E-2</v>
      </c>
      <c r="E85" s="23">
        <v>0</v>
      </c>
    </row>
    <row r="86" spans="1:5" x14ac:dyDescent="0.45">
      <c r="A86" s="13" t="s">
        <v>329</v>
      </c>
      <c r="B86" s="13" t="s">
        <v>137</v>
      </c>
      <c r="C86" s="13" t="s">
        <v>138</v>
      </c>
      <c r="D86" s="23">
        <v>9.4224145755967617E-3</v>
      </c>
      <c r="E86" s="23">
        <v>0</v>
      </c>
    </row>
    <row r="87" spans="1:5" x14ac:dyDescent="0.45">
      <c r="A87" s="13" t="s">
        <v>330</v>
      </c>
      <c r="B87" s="13" t="s">
        <v>137</v>
      </c>
      <c r="C87" s="13" t="s">
        <v>139</v>
      </c>
      <c r="D87" s="23">
        <v>3.2568010480002983E-3</v>
      </c>
      <c r="E87" s="23">
        <v>0</v>
      </c>
    </row>
    <row r="88" spans="1:5" x14ac:dyDescent="0.45">
      <c r="A88" s="13" t="s">
        <v>331</v>
      </c>
      <c r="B88" s="13" t="s">
        <v>137</v>
      </c>
      <c r="C88" s="13" t="s">
        <v>140</v>
      </c>
      <c r="D88" s="23">
        <v>7.4328812282324214E-3</v>
      </c>
      <c r="E88" s="23">
        <v>0</v>
      </c>
    </row>
    <row r="89" spans="1:5" x14ac:dyDescent="0.45">
      <c r="A89" s="13" t="s">
        <v>332</v>
      </c>
      <c r="B89" s="13" t="s">
        <v>137</v>
      </c>
      <c r="C89" s="13" t="s">
        <v>141</v>
      </c>
      <c r="D89" s="23">
        <v>1.4832104415567586E-3</v>
      </c>
      <c r="E89" s="23">
        <v>0</v>
      </c>
    </row>
    <row r="90" spans="1:5" x14ac:dyDescent="0.45">
      <c r="A90" s="13" t="s">
        <v>333</v>
      </c>
      <c r="B90" s="13" t="s">
        <v>137</v>
      </c>
      <c r="C90" s="13" t="s">
        <v>142</v>
      </c>
      <c r="D90" s="23">
        <v>5.4990207067991707E-3</v>
      </c>
      <c r="E90" s="23">
        <v>0</v>
      </c>
    </row>
    <row r="91" spans="1:5" x14ac:dyDescent="0.45">
      <c r="A91" s="13" t="s">
        <v>334</v>
      </c>
      <c r="B91" s="13" t="s">
        <v>137</v>
      </c>
      <c r="C91" s="13" t="s">
        <v>143</v>
      </c>
      <c r="D91" s="23">
        <v>3.6661551831204059E-3</v>
      </c>
      <c r="E91" s="23">
        <v>0</v>
      </c>
    </row>
    <row r="92" spans="1:5" x14ac:dyDescent="0.45">
      <c r="A92" s="13" t="s">
        <v>335</v>
      </c>
      <c r="B92" s="13" t="s">
        <v>137</v>
      </c>
      <c r="C92" s="13" t="s">
        <v>30</v>
      </c>
      <c r="D92" s="23">
        <v>4.0563177269802072E-3</v>
      </c>
      <c r="E92" s="23">
        <v>0</v>
      </c>
    </row>
    <row r="93" spans="1:5" x14ac:dyDescent="0.45">
      <c r="A93" s="13" t="s">
        <v>336</v>
      </c>
      <c r="B93" s="13" t="s">
        <v>137</v>
      </c>
      <c r="C93" s="13" t="s">
        <v>144</v>
      </c>
      <c r="D93" s="23">
        <v>1.0356067721149977E-2</v>
      </c>
      <c r="E93" s="23">
        <v>0</v>
      </c>
    </row>
    <row r="94" spans="1:5" x14ac:dyDescent="0.45">
      <c r="A94" s="13" t="s">
        <v>337</v>
      </c>
      <c r="B94" s="13" t="s">
        <v>137</v>
      </c>
      <c r="C94" s="13" t="s">
        <v>145</v>
      </c>
      <c r="D94" s="23">
        <v>2.0956868702929239E-3</v>
      </c>
      <c r="E94" s="23">
        <v>0</v>
      </c>
    </row>
    <row r="95" spans="1:5" x14ac:dyDescent="0.45">
      <c r="A95" s="13" t="s">
        <v>338</v>
      </c>
      <c r="B95" s="13" t="s">
        <v>137</v>
      </c>
      <c r="C95" s="13" t="s">
        <v>146</v>
      </c>
      <c r="D95" s="23">
        <v>5.7762720210466894E-3</v>
      </c>
      <c r="E95" s="23">
        <v>0</v>
      </c>
    </row>
    <row r="96" spans="1:5" x14ac:dyDescent="0.45">
      <c r="A96" s="13" t="s">
        <v>339</v>
      </c>
      <c r="B96" s="13" t="s">
        <v>137</v>
      </c>
      <c r="C96" s="13" t="s">
        <v>147</v>
      </c>
      <c r="D96" s="23">
        <v>3.8799009665631038E-3</v>
      </c>
      <c r="E96" s="23">
        <v>0</v>
      </c>
    </row>
    <row r="97" spans="1:5" x14ac:dyDescent="0.45">
      <c r="A97" s="13" t="s">
        <v>340</v>
      </c>
      <c r="B97" s="13" t="s">
        <v>137</v>
      </c>
      <c r="C97" s="13" t="s">
        <v>148</v>
      </c>
      <c r="D97" s="23">
        <v>2.1178859512699776E-3</v>
      </c>
      <c r="E97" s="23">
        <v>0</v>
      </c>
    </row>
    <row r="98" spans="1:5" x14ac:dyDescent="0.45">
      <c r="A98" s="13" t="s">
        <v>341</v>
      </c>
      <c r="B98" s="13" t="s">
        <v>137</v>
      </c>
      <c r="C98" s="13" t="s">
        <v>149</v>
      </c>
      <c r="D98" s="23">
        <v>5.8063325269937186E-3</v>
      </c>
      <c r="E98" s="23">
        <v>0</v>
      </c>
    </row>
    <row r="99" spans="1:5" x14ac:dyDescent="0.45">
      <c r="A99" s="13" t="s">
        <v>342</v>
      </c>
      <c r="B99" s="13" t="s">
        <v>137</v>
      </c>
      <c r="C99" s="13" t="s">
        <v>150</v>
      </c>
      <c r="D99" s="23">
        <v>7.2440450679761067E-3</v>
      </c>
      <c r="E99" s="23">
        <v>0</v>
      </c>
    </row>
    <row r="100" spans="1:5" x14ac:dyDescent="0.45">
      <c r="A100" s="13" t="s">
        <v>343</v>
      </c>
      <c r="B100" s="13" t="s">
        <v>137</v>
      </c>
      <c r="C100" s="13" t="s">
        <v>151</v>
      </c>
      <c r="D100" s="23">
        <v>2.3400001618592596E-3</v>
      </c>
      <c r="E100" s="23">
        <v>0</v>
      </c>
    </row>
    <row r="101" spans="1:5" x14ac:dyDescent="0.45">
      <c r="A101" s="13" t="s">
        <v>344</v>
      </c>
      <c r="B101" s="13" t="s">
        <v>137</v>
      </c>
      <c r="C101" s="13" t="s">
        <v>152</v>
      </c>
      <c r="D101" s="23">
        <v>8.6491295118600563E-4</v>
      </c>
      <c r="E101" s="23">
        <v>0</v>
      </c>
    </row>
    <row r="102" spans="1:5" x14ac:dyDescent="0.45">
      <c r="A102" s="13" t="s">
        <v>345</v>
      </c>
      <c r="B102" s="13" t="s">
        <v>137</v>
      </c>
      <c r="C102" s="13" t="s">
        <v>153</v>
      </c>
      <c r="D102" s="23">
        <v>2.1821640308431733E-4</v>
      </c>
      <c r="E102" s="23">
        <v>0</v>
      </c>
    </row>
    <row r="103" spans="1:5" x14ac:dyDescent="0.45">
      <c r="A103" s="13" t="s">
        <v>346</v>
      </c>
      <c r="B103" s="13" t="s">
        <v>137</v>
      </c>
      <c r="C103" s="13" t="s">
        <v>154</v>
      </c>
      <c r="D103" s="23">
        <v>1.2575970810502822E-3</v>
      </c>
      <c r="E103" s="23">
        <v>0</v>
      </c>
    </row>
    <row r="104" spans="1:5" x14ac:dyDescent="0.45">
      <c r="A104" s="13" t="s">
        <v>347</v>
      </c>
      <c r="B104" s="13" t="s">
        <v>137</v>
      </c>
      <c r="C104" s="13" t="s">
        <v>155</v>
      </c>
      <c r="D104" s="23">
        <v>5.1310515289913379E-3</v>
      </c>
      <c r="E104" s="23">
        <v>0</v>
      </c>
    </row>
    <row r="105" spans="1:5" x14ac:dyDescent="0.45">
      <c r="A105" s="13" t="s">
        <v>348</v>
      </c>
      <c r="B105" s="13" t="s">
        <v>137</v>
      </c>
      <c r="C105" s="13" t="s">
        <v>53</v>
      </c>
      <c r="D105" s="23">
        <v>3.295786645969506E-3</v>
      </c>
      <c r="E105" s="23">
        <v>0</v>
      </c>
    </row>
    <row r="106" spans="1:5" x14ac:dyDescent="0.45">
      <c r="A106" s="13" t="s">
        <v>349</v>
      </c>
      <c r="B106" s="13" t="s">
        <v>137</v>
      </c>
      <c r="C106" s="13" t="s">
        <v>156</v>
      </c>
      <c r="D106" s="23">
        <v>1.0673573455838687E-2</v>
      </c>
      <c r="E106" s="23">
        <v>0</v>
      </c>
    </row>
    <row r="107" spans="1:5" x14ac:dyDescent="0.45">
      <c r="A107" s="13" t="s">
        <v>350</v>
      </c>
      <c r="B107" s="13" t="s">
        <v>137</v>
      </c>
      <c r="C107" s="13" t="s">
        <v>157</v>
      </c>
      <c r="D107" s="23">
        <v>5.8025411158076782E-3</v>
      </c>
      <c r="E107" s="23">
        <v>0</v>
      </c>
    </row>
    <row r="108" spans="1:5" x14ac:dyDescent="0.45">
      <c r="A108" s="13" t="s">
        <v>351</v>
      </c>
      <c r="B108" s="13" t="s">
        <v>137</v>
      </c>
      <c r="C108" s="13" t="s">
        <v>158</v>
      </c>
      <c r="D108" s="23">
        <v>3.9231497375887331E-3</v>
      </c>
      <c r="E108" s="23">
        <v>0</v>
      </c>
    </row>
    <row r="109" spans="1:5" x14ac:dyDescent="0.45">
      <c r="A109" s="13" t="s">
        <v>352</v>
      </c>
      <c r="B109" s="13" t="s">
        <v>137</v>
      </c>
      <c r="C109" s="13" t="s">
        <v>159</v>
      </c>
      <c r="D109" s="23">
        <v>4.2821715403619414E-3</v>
      </c>
      <c r="E109" s="23">
        <v>0</v>
      </c>
    </row>
    <row r="110" spans="1:5" x14ac:dyDescent="0.45">
      <c r="A110" s="13" t="s">
        <v>353</v>
      </c>
      <c r="B110" s="13" t="s">
        <v>137</v>
      </c>
      <c r="C110" s="13" t="s">
        <v>160</v>
      </c>
      <c r="D110" s="23">
        <v>4.6872056960702829E-3</v>
      </c>
      <c r="E110" s="23">
        <v>0</v>
      </c>
    </row>
    <row r="111" spans="1:5" x14ac:dyDescent="0.45">
      <c r="A111" s="13" t="s">
        <v>354</v>
      </c>
      <c r="B111" s="13" t="s">
        <v>137</v>
      </c>
      <c r="C111" s="13" t="s">
        <v>161</v>
      </c>
      <c r="D111" s="23">
        <v>5.9583130938138629E-4</v>
      </c>
      <c r="E111" s="23">
        <v>0</v>
      </c>
    </row>
    <row r="112" spans="1:5" x14ac:dyDescent="0.45">
      <c r="A112" s="13" t="s">
        <v>355</v>
      </c>
      <c r="B112" s="13" t="s">
        <v>67</v>
      </c>
      <c r="C112" s="13" t="s">
        <v>134</v>
      </c>
      <c r="D112" s="23">
        <v>0</v>
      </c>
      <c r="E112" s="23">
        <v>0</v>
      </c>
    </row>
    <row r="113" spans="1:5" x14ac:dyDescent="0.45">
      <c r="A113" s="13" t="s">
        <v>356</v>
      </c>
      <c r="B113" s="13" t="s">
        <v>67</v>
      </c>
      <c r="C113" s="13" t="s">
        <v>162</v>
      </c>
      <c r="D113" s="23">
        <v>0</v>
      </c>
      <c r="E113" s="23">
        <v>0</v>
      </c>
    </row>
    <row r="114" spans="1:5" x14ac:dyDescent="0.45">
      <c r="A114" s="13" t="s">
        <v>357</v>
      </c>
      <c r="B114" s="13" t="s">
        <v>67</v>
      </c>
      <c r="C114" s="13" t="s">
        <v>60</v>
      </c>
      <c r="D114" s="23">
        <v>0</v>
      </c>
      <c r="E114" s="23">
        <v>0</v>
      </c>
    </row>
    <row r="115" spans="1:5" x14ac:dyDescent="0.45">
      <c r="A115" s="13" t="s">
        <v>358</v>
      </c>
      <c r="B115" s="13" t="s">
        <v>67</v>
      </c>
      <c r="C115" s="13" t="s">
        <v>163</v>
      </c>
      <c r="D115" s="23">
        <v>0</v>
      </c>
      <c r="E115" s="23">
        <v>0</v>
      </c>
    </row>
    <row r="116" spans="1:5" x14ac:dyDescent="0.45">
      <c r="A116" s="13" t="s">
        <v>359</v>
      </c>
      <c r="B116" s="13" t="s">
        <v>67</v>
      </c>
      <c r="C116" s="13" t="s">
        <v>61</v>
      </c>
      <c r="D116" s="23">
        <v>0</v>
      </c>
      <c r="E116" s="23">
        <v>0</v>
      </c>
    </row>
    <row r="117" spans="1:5" x14ac:dyDescent="0.45">
      <c r="A117" s="13" t="s">
        <v>360</v>
      </c>
      <c r="B117" s="13" t="s">
        <v>67</v>
      </c>
      <c r="C117" s="13" t="s">
        <v>164</v>
      </c>
      <c r="D117" s="23">
        <v>0</v>
      </c>
      <c r="E117" s="23">
        <v>0</v>
      </c>
    </row>
    <row r="118" spans="1:5" x14ac:dyDescent="0.45">
      <c r="A118" s="13" t="s">
        <v>361</v>
      </c>
      <c r="B118" s="13" t="s">
        <v>67</v>
      </c>
      <c r="C118" s="13" t="s">
        <v>165</v>
      </c>
      <c r="D118" s="23">
        <v>0</v>
      </c>
      <c r="E118" s="23">
        <v>0</v>
      </c>
    </row>
    <row r="119" spans="1:5" x14ac:dyDescent="0.45">
      <c r="A119" s="13" t="s">
        <v>362</v>
      </c>
      <c r="B119" s="13" t="s">
        <v>67</v>
      </c>
      <c r="C119" s="13" t="s">
        <v>135</v>
      </c>
      <c r="D119" s="23">
        <v>0</v>
      </c>
      <c r="E119" s="23">
        <v>0</v>
      </c>
    </row>
    <row r="120" spans="1:5" x14ac:dyDescent="0.45">
      <c r="A120" s="13" t="s">
        <v>363</v>
      </c>
      <c r="B120" s="13" t="s">
        <v>166</v>
      </c>
      <c r="C120" s="13" t="s">
        <v>167</v>
      </c>
      <c r="D120" s="23">
        <v>0</v>
      </c>
      <c r="E120" s="23">
        <v>0</v>
      </c>
    </row>
    <row r="121" spans="1:5" x14ac:dyDescent="0.45">
      <c r="A121" s="13" t="s">
        <v>364</v>
      </c>
      <c r="B121" s="13" t="s">
        <v>168</v>
      </c>
      <c r="C121" s="13" t="s">
        <v>169</v>
      </c>
      <c r="D121" s="23">
        <v>1.8174176967154503E-3</v>
      </c>
      <c r="E121" s="23">
        <v>0</v>
      </c>
    </row>
    <row r="122" spans="1:5" x14ac:dyDescent="0.45">
      <c r="A122" s="13" t="s">
        <v>365</v>
      </c>
      <c r="B122" s="13" t="s">
        <v>168</v>
      </c>
      <c r="C122" s="13" t="s">
        <v>84</v>
      </c>
      <c r="D122" s="23">
        <v>3.3888976863630216E-4</v>
      </c>
      <c r="E122" s="23">
        <v>0</v>
      </c>
    </row>
    <row r="123" spans="1:5" x14ac:dyDescent="0.45">
      <c r="A123" s="13" t="s">
        <v>366</v>
      </c>
      <c r="B123" s="13" t="s">
        <v>112</v>
      </c>
      <c r="C123" s="13" t="s">
        <v>113</v>
      </c>
      <c r="D123" s="23">
        <v>5.5589585449534825E-5</v>
      </c>
      <c r="E123" s="23">
        <v>0</v>
      </c>
    </row>
    <row r="124" spans="1:5" x14ac:dyDescent="0.45">
      <c r="A124" s="13" t="s">
        <v>367</v>
      </c>
      <c r="B124" s="13" t="s">
        <v>170</v>
      </c>
      <c r="C124" s="13" t="s">
        <v>171</v>
      </c>
      <c r="D124" s="23">
        <v>1.1894530728633237E-5</v>
      </c>
      <c r="E124" s="23">
        <v>0</v>
      </c>
    </row>
    <row r="125" spans="1:5" x14ac:dyDescent="0.45">
      <c r="A125" s="13" t="s">
        <v>368</v>
      </c>
      <c r="B125" s="13" t="s">
        <v>27</v>
      </c>
      <c r="C125" s="13" t="s">
        <v>26</v>
      </c>
      <c r="D125" s="23">
        <v>0</v>
      </c>
      <c r="E125" s="23">
        <v>0</v>
      </c>
    </row>
    <row r="126" spans="1:5" x14ac:dyDescent="0.45">
      <c r="A126" s="13" t="s">
        <v>369</v>
      </c>
      <c r="B126" s="13" t="s">
        <v>172</v>
      </c>
      <c r="C126" s="13" t="s">
        <v>167</v>
      </c>
      <c r="D126" s="23">
        <v>0</v>
      </c>
      <c r="E126" s="23">
        <v>0</v>
      </c>
    </row>
    <row r="127" spans="1:5" x14ac:dyDescent="0.45">
      <c r="A127" s="13" t="s">
        <v>370</v>
      </c>
      <c r="B127" s="13" t="s">
        <v>23</v>
      </c>
      <c r="C127" s="13" t="s">
        <v>24</v>
      </c>
      <c r="D127" s="23">
        <v>0</v>
      </c>
      <c r="E127" s="23">
        <v>0</v>
      </c>
    </row>
    <row r="128" spans="1:5" x14ac:dyDescent="0.45">
      <c r="A128" s="13" t="s">
        <v>371</v>
      </c>
      <c r="B128" s="13" t="s">
        <v>173</v>
      </c>
      <c r="C128" s="13" t="s">
        <v>174</v>
      </c>
      <c r="D128" s="23">
        <v>0</v>
      </c>
      <c r="E128" s="23">
        <v>0</v>
      </c>
    </row>
    <row r="129" spans="1:5" x14ac:dyDescent="0.45">
      <c r="A129" s="13" t="s">
        <v>372</v>
      </c>
      <c r="B129" s="13" t="s">
        <v>175</v>
      </c>
      <c r="C129" s="13" t="s">
        <v>176</v>
      </c>
      <c r="D129" s="23">
        <v>0</v>
      </c>
      <c r="E129" s="23">
        <v>0</v>
      </c>
    </row>
    <row r="130" spans="1:5" x14ac:dyDescent="0.45">
      <c r="A130" s="13" t="s">
        <v>373</v>
      </c>
      <c r="B130" s="13" t="s">
        <v>175</v>
      </c>
      <c r="C130" s="13" t="s">
        <v>177</v>
      </c>
      <c r="D130" s="23">
        <v>0</v>
      </c>
      <c r="E130" s="23">
        <v>0</v>
      </c>
    </row>
    <row r="131" spans="1:5" x14ac:dyDescent="0.45">
      <c r="A131" s="13" t="s">
        <v>374</v>
      </c>
      <c r="B131" s="13" t="s">
        <v>175</v>
      </c>
      <c r="C131" s="13" t="s">
        <v>118</v>
      </c>
      <c r="D131" s="23">
        <v>0</v>
      </c>
      <c r="E131" s="23">
        <v>0</v>
      </c>
    </row>
    <row r="132" spans="1:5" x14ac:dyDescent="0.45">
      <c r="A132" s="13" t="s">
        <v>375</v>
      </c>
      <c r="B132" s="13" t="s">
        <v>178</v>
      </c>
      <c r="C132" s="13" t="s">
        <v>239</v>
      </c>
      <c r="D132" s="23">
        <v>0</v>
      </c>
      <c r="E132" s="23">
        <v>0</v>
      </c>
    </row>
    <row r="133" spans="1:5" x14ac:dyDescent="0.45">
      <c r="A133" s="13" t="s">
        <v>376</v>
      </c>
      <c r="B133" s="13" t="s">
        <v>178</v>
      </c>
      <c r="C133" s="13" t="s">
        <v>179</v>
      </c>
      <c r="D133" s="23">
        <v>0</v>
      </c>
      <c r="E133" s="23">
        <v>0</v>
      </c>
    </row>
    <row r="134" spans="1:5" x14ac:dyDescent="0.45">
      <c r="A134" s="13" t="s">
        <v>377</v>
      </c>
      <c r="B134" s="13" t="s">
        <v>178</v>
      </c>
      <c r="C134" s="13" t="s">
        <v>180</v>
      </c>
      <c r="D134" s="23">
        <v>0</v>
      </c>
      <c r="E134" s="23">
        <v>0</v>
      </c>
    </row>
    <row r="135" spans="1:5" x14ac:dyDescent="0.45">
      <c r="A135" s="13" t="s">
        <v>378</v>
      </c>
      <c r="B135" s="13" t="s">
        <v>181</v>
      </c>
      <c r="C135" s="13" t="s">
        <v>182</v>
      </c>
      <c r="D135" s="23">
        <v>2.1370342404418395E-4</v>
      </c>
      <c r="E135" s="23">
        <v>0</v>
      </c>
    </row>
    <row r="136" spans="1:5" x14ac:dyDescent="0.45">
      <c r="A136" s="13" t="s">
        <v>379</v>
      </c>
      <c r="B136" s="13" t="s">
        <v>183</v>
      </c>
      <c r="C136" s="13" t="s">
        <v>138</v>
      </c>
      <c r="D136" s="23">
        <v>5.5419405371276794E-5</v>
      </c>
      <c r="E136" s="23">
        <v>0</v>
      </c>
    </row>
    <row r="137" spans="1:5" x14ac:dyDescent="0.45">
      <c r="A137" s="13" t="s">
        <v>380</v>
      </c>
      <c r="B137" s="13" t="s">
        <v>183</v>
      </c>
      <c r="C137" s="13" t="s">
        <v>184</v>
      </c>
      <c r="D137" s="23">
        <v>4.8214599316634327E-5</v>
      </c>
      <c r="E137" s="23">
        <v>0</v>
      </c>
    </row>
    <row r="138" spans="1:5" x14ac:dyDescent="0.45">
      <c r="A138" s="13" t="s">
        <v>381</v>
      </c>
      <c r="B138" s="13" t="s">
        <v>183</v>
      </c>
      <c r="C138" s="13" t="s">
        <v>171</v>
      </c>
      <c r="D138" s="23">
        <v>4.2655148768584901E-4</v>
      </c>
      <c r="E138" s="23">
        <v>0</v>
      </c>
    </row>
    <row r="139" spans="1:5" x14ac:dyDescent="0.45">
      <c r="A139" s="13" t="s">
        <v>382</v>
      </c>
      <c r="B139" s="13" t="s">
        <v>183</v>
      </c>
      <c r="C139" s="13" t="s">
        <v>113</v>
      </c>
      <c r="D139" s="23">
        <v>4.1580713758443367E-4</v>
      </c>
      <c r="E139" s="23">
        <v>0</v>
      </c>
    </row>
    <row r="140" spans="1:5" x14ac:dyDescent="0.45">
      <c r="A140" s="13" t="s">
        <v>383</v>
      </c>
      <c r="B140" s="13" t="s">
        <v>183</v>
      </c>
      <c r="C140" s="13" t="s">
        <v>185</v>
      </c>
      <c r="D140" s="23">
        <v>6.3076963377311224E-5</v>
      </c>
      <c r="E140" s="23">
        <v>0</v>
      </c>
    </row>
    <row r="141" spans="1:5" x14ac:dyDescent="0.45">
      <c r="A141" s="13" t="s">
        <v>384</v>
      </c>
      <c r="B141" s="13" t="s">
        <v>183</v>
      </c>
      <c r="C141" s="13" t="s">
        <v>186</v>
      </c>
      <c r="D141" s="23">
        <v>6.319997973745878E-5</v>
      </c>
      <c r="E141" s="23">
        <v>0</v>
      </c>
    </row>
    <row r="142" spans="1:5" x14ac:dyDescent="0.45">
      <c r="A142" s="13" t="s">
        <v>385</v>
      </c>
      <c r="B142" s="13" t="s">
        <v>28</v>
      </c>
      <c r="C142" s="13" t="s">
        <v>187</v>
      </c>
      <c r="D142" s="23">
        <v>0</v>
      </c>
      <c r="E142" s="23">
        <v>1.0314515806386772E-3</v>
      </c>
    </row>
    <row r="143" spans="1:5" x14ac:dyDescent="0.45">
      <c r="A143" s="13" t="s">
        <v>386</v>
      </c>
      <c r="B143" s="13" t="s">
        <v>28</v>
      </c>
      <c r="C143" s="13" t="s">
        <v>29</v>
      </c>
      <c r="D143" s="23">
        <v>0</v>
      </c>
      <c r="E143" s="23">
        <v>2.4807724790237777E-3</v>
      </c>
    </row>
    <row r="144" spans="1:5" x14ac:dyDescent="0.45">
      <c r="A144" s="13" t="s">
        <v>387</v>
      </c>
      <c r="B144" s="13" t="s">
        <v>28</v>
      </c>
      <c r="C144" s="13" t="s">
        <v>130</v>
      </c>
      <c r="D144" s="23">
        <v>0</v>
      </c>
      <c r="E144" s="23">
        <v>6.4826201698277011E-3</v>
      </c>
    </row>
    <row r="145" spans="1:5" x14ac:dyDescent="0.45">
      <c r="A145" s="13" t="s">
        <v>388</v>
      </c>
      <c r="B145" s="13" t="s">
        <v>28</v>
      </c>
      <c r="C145" s="13" t="s">
        <v>30</v>
      </c>
      <c r="D145" s="23">
        <v>0</v>
      </c>
      <c r="E145" s="23">
        <v>0</v>
      </c>
    </row>
    <row r="146" spans="1:5" x14ac:dyDescent="0.45">
      <c r="A146" s="13" t="s">
        <v>389</v>
      </c>
      <c r="B146" s="13" t="s">
        <v>28</v>
      </c>
      <c r="C146" s="13" t="s">
        <v>24</v>
      </c>
      <c r="D146" s="23">
        <v>0</v>
      </c>
      <c r="E146" s="23">
        <v>0</v>
      </c>
    </row>
    <row r="147" spans="1:5" x14ac:dyDescent="0.45">
      <c r="A147" s="13" t="s">
        <v>390</v>
      </c>
      <c r="B147" s="13" t="s">
        <v>188</v>
      </c>
      <c r="C147" s="13" t="s">
        <v>189</v>
      </c>
      <c r="D147" s="23">
        <v>1.9648177760178322E-2</v>
      </c>
      <c r="E147" s="23">
        <v>0</v>
      </c>
    </row>
    <row r="148" spans="1:5" x14ac:dyDescent="0.45">
      <c r="A148" s="13" t="s">
        <v>391</v>
      </c>
      <c r="B148" s="13" t="s">
        <v>188</v>
      </c>
      <c r="C148" s="13" t="s">
        <v>190</v>
      </c>
      <c r="D148" s="23">
        <v>7.1578988743236892E-3</v>
      </c>
      <c r="E148" s="23">
        <v>0</v>
      </c>
    </row>
    <row r="149" spans="1:5" x14ac:dyDescent="0.45">
      <c r="A149" s="13" t="s">
        <v>392</v>
      </c>
      <c r="B149" s="13" t="s">
        <v>188</v>
      </c>
      <c r="C149" s="13" t="s">
        <v>191</v>
      </c>
      <c r="D149" s="23">
        <v>3.5021561080649886E-3</v>
      </c>
      <c r="E149" s="23">
        <v>0</v>
      </c>
    </row>
    <row r="150" spans="1:5" x14ac:dyDescent="0.45">
      <c r="A150" s="13" t="s">
        <v>393</v>
      </c>
      <c r="B150" s="13" t="s">
        <v>188</v>
      </c>
      <c r="C150" s="13" t="s">
        <v>192</v>
      </c>
      <c r="D150" s="23">
        <v>3.6610288797330136E-3</v>
      </c>
      <c r="E150" s="23">
        <v>0</v>
      </c>
    </row>
    <row r="151" spans="1:5" x14ac:dyDescent="0.45">
      <c r="A151" s="13" t="s">
        <v>394</v>
      </c>
      <c r="B151" s="13" t="s">
        <v>188</v>
      </c>
      <c r="C151" s="13" t="s">
        <v>193</v>
      </c>
      <c r="D151" s="23">
        <v>6.4699560961184689E-3</v>
      </c>
      <c r="E151" s="23">
        <v>0</v>
      </c>
    </row>
    <row r="152" spans="1:5" x14ac:dyDescent="0.45">
      <c r="A152" s="13" t="s">
        <v>395</v>
      </c>
      <c r="B152" s="13" t="s">
        <v>188</v>
      </c>
      <c r="C152" s="13" t="s">
        <v>194</v>
      </c>
      <c r="D152" s="23">
        <v>1.7917213621372523E-3</v>
      </c>
      <c r="E152" s="23">
        <v>0</v>
      </c>
    </row>
    <row r="153" spans="1:5" x14ac:dyDescent="0.45">
      <c r="A153" s="13" t="s">
        <v>396</v>
      </c>
      <c r="B153" s="13" t="s">
        <v>188</v>
      </c>
      <c r="C153" s="13" t="s">
        <v>195</v>
      </c>
      <c r="D153" s="23">
        <v>1.0620194393021252E-2</v>
      </c>
      <c r="E153" s="23">
        <v>0</v>
      </c>
    </row>
    <row r="154" spans="1:5" x14ac:dyDescent="0.45">
      <c r="A154" s="13" t="s">
        <v>397</v>
      </c>
      <c r="B154" s="13" t="s">
        <v>188</v>
      </c>
      <c r="C154" s="13" t="s">
        <v>196</v>
      </c>
      <c r="D154" s="23">
        <v>3.4370006628019734E-3</v>
      </c>
      <c r="E154" s="23">
        <v>0</v>
      </c>
    </row>
    <row r="155" spans="1:5" x14ac:dyDescent="0.45">
      <c r="A155" s="13" t="s">
        <v>398</v>
      </c>
      <c r="B155" s="13" t="s">
        <v>188</v>
      </c>
      <c r="C155" s="13" t="s">
        <v>197</v>
      </c>
      <c r="D155" s="23">
        <v>1.8402877826328913E-3</v>
      </c>
      <c r="E155" s="23">
        <v>0</v>
      </c>
    </row>
    <row r="156" spans="1:5" x14ac:dyDescent="0.45">
      <c r="A156" s="13" t="s">
        <v>399</v>
      </c>
      <c r="B156" s="13" t="s">
        <v>198</v>
      </c>
      <c r="C156" s="13" t="s">
        <v>199</v>
      </c>
      <c r="D156" s="23">
        <v>7.4664625904211947E-3</v>
      </c>
      <c r="E156" s="23">
        <v>0</v>
      </c>
    </row>
    <row r="157" spans="1:5" x14ac:dyDescent="0.45">
      <c r="A157" s="13" t="s">
        <v>400</v>
      </c>
      <c r="B157" s="13" t="s">
        <v>198</v>
      </c>
      <c r="C157" s="13" t="s">
        <v>200</v>
      </c>
      <c r="D157" s="23">
        <v>1.46084770071143E-3</v>
      </c>
      <c r="E157" s="23">
        <v>0</v>
      </c>
    </row>
    <row r="158" spans="1:5" x14ac:dyDescent="0.45">
      <c r="A158" s="13" t="s">
        <v>401</v>
      </c>
      <c r="B158" s="13" t="s">
        <v>198</v>
      </c>
      <c r="C158" s="13" t="s">
        <v>201</v>
      </c>
      <c r="D158" s="23">
        <v>7.4188334436164254E-3</v>
      </c>
      <c r="E158" s="23">
        <v>0</v>
      </c>
    </row>
    <row r="159" spans="1:5" x14ac:dyDescent="0.45">
      <c r="A159" s="13" t="s">
        <v>402</v>
      </c>
      <c r="B159" s="13" t="s">
        <v>198</v>
      </c>
      <c r="C159" s="13" t="s">
        <v>202</v>
      </c>
      <c r="D159" s="23">
        <v>6.0555449536753179E-3</v>
      </c>
      <c r="E159" s="23">
        <v>0</v>
      </c>
    </row>
    <row r="160" spans="1:5" x14ac:dyDescent="0.45">
      <c r="A160" s="13" t="s">
        <v>403</v>
      </c>
      <c r="B160" s="13" t="s">
        <v>198</v>
      </c>
      <c r="C160" s="13" t="s">
        <v>203</v>
      </c>
      <c r="D160" s="23">
        <v>9.3781359542892721E-4</v>
      </c>
      <c r="E160" s="23">
        <v>0</v>
      </c>
    </row>
    <row r="161" spans="1:5" x14ac:dyDescent="0.45">
      <c r="A161" s="13" t="s">
        <v>404</v>
      </c>
      <c r="B161" s="13" t="s">
        <v>198</v>
      </c>
      <c r="C161" s="13" t="s">
        <v>57</v>
      </c>
      <c r="D161" s="23">
        <v>0</v>
      </c>
      <c r="E161" s="23">
        <v>0</v>
      </c>
    </row>
    <row r="162" spans="1:5" x14ac:dyDescent="0.45">
      <c r="A162" s="13" t="s">
        <v>405</v>
      </c>
      <c r="B162" s="13" t="s">
        <v>198</v>
      </c>
      <c r="C162" s="13" t="s">
        <v>204</v>
      </c>
      <c r="D162" s="23">
        <v>1.1333469517030619E-2</v>
      </c>
      <c r="E162" s="23">
        <v>0</v>
      </c>
    </row>
    <row r="163" spans="1:5" x14ac:dyDescent="0.45">
      <c r="A163" s="13" t="s">
        <v>406</v>
      </c>
      <c r="B163" s="13" t="s">
        <v>205</v>
      </c>
      <c r="C163" s="13" t="s">
        <v>206</v>
      </c>
      <c r="D163" s="23">
        <v>2.4351292238678501E-2</v>
      </c>
      <c r="E163" s="23">
        <v>0</v>
      </c>
    </row>
    <row r="164" spans="1:5" x14ac:dyDescent="0.45">
      <c r="A164" s="13" t="s">
        <v>407</v>
      </c>
      <c r="B164" s="13" t="s">
        <v>205</v>
      </c>
      <c r="C164" s="13" t="s">
        <v>207</v>
      </c>
      <c r="D164" s="23">
        <v>1.2459130969939367E-2</v>
      </c>
      <c r="E164" s="23">
        <v>0</v>
      </c>
    </row>
    <row r="165" spans="1:5" x14ac:dyDescent="0.45">
      <c r="A165" s="13" t="s">
        <v>408</v>
      </c>
      <c r="B165" s="13" t="s">
        <v>205</v>
      </c>
      <c r="C165" s="13" t="s">
        <v>208</v>
      </c>
      <c r="D165" s="23">
        <v>1.6125762673904132E-2</v>
      </c>
      <c r="E165" s="23">
        <v>0</v>
      </c>
    </row>
    <row r="166" spans="1:5" x14ac:dyDescent="0.45">
      <c r="A166" s="13" t="s">
        <v>409</v>
      </c>
      <c r="B166" s="13" t="s">
        <v>205</v>
      </c>
      <c r="C166" s="13" t="s">
        <v>209</v>
      </c>
      <c r="D166" s="23">
        <v>6.708065935217394E-3</v>
      </c>
      <c r="E166" s="23">
        <v>0</v>
      </c>
    </row>
    <row r="167" spans="1:5" x14ac:dyDescent="0.45">
      <c r="A167" s="13" t="s">
        <v>410</v>
      </c>
      <c r="B167" s="13" t="s">
        <v>205</v>
      </c>
      <c r="C167" s="13" t="s">
        <v>210</v>
      </c>
      <c r="D167" s="23">
        <v>1.7338490745517942E-3</v>
      </c>
      <c r="E167" s="23">
        <v>0</v>
      </c>
    </row>
    <row r="168" spans="1:5" x14ac:dyDescent="0.45">
      <c r="A168" s="13" t="s">
        <v>411</v>
      </c>
      <c r="B168" s="13" t="s">
        <v>205</v>
      </c>
      <c r="C168" s="13" t="s">
        <v>211</v>
      </c>
      <c r="D168" s="23">
        <v>1.6431542130454096E-2</v>
      </c>
      <c r="E168" s="23">
        <v>0</v>
      </c>
    </row>
    <row r="169" spans="1:5" x14ac:dyDescent="0.45">
      <c r="A169" s="13" t="s">
        <v>412</v>
      </c>
      <c r="B169" s="13" t="s">
        <v>205</v>
      </c>
      <c r="C169" s="13" t="s">
        <v>212</v>
      </c>
      <c r="D169" s="23">
        <v>7.8577753149082115E-3</v>
      </c>
      <c r="E169" s="23">
        <v>0</v>
      </c>
    </row>
    <row r="170" spans="1:5" x14ac:dyDescent="0.45">
      <c r="A170" s="13" t="s">
        <v>413</v>
      </c>
      <c r="B170" s="13" t="s">
        <v>205</v>
      </c>
      <c r="C170" s="13" t="s">
        <v>213</v>
      </c>
      <c r="D170" s="23">
        <v>1.6378964653419856E-2</v>
      </c>
      <c r="E170" s="23">
        <v>0</v>
      </c>
    </row>
    <row r="171" spans="1:5" x14ac:dyDescent="0.45">
      <c r="A171" s="13" t="s">
        <v>414</v>
      </c>
      <c r="B171" s="13" t="s">
        <v>205</v>
      </c>
      <c r="C171" s="13" t="s">
        <v>171</v>
      </c>
      <c r="D171" s="23">
        <v>5.6099770527691772E-2</v>
      </c>
      <c r="E171" s="23">
        <v>0</v>
      </c>
    </row>
    <row r="172" spans="1:5" x14ac:dyDescent="0.45">
      <c r="A172" s="13" t="s">
        <v>415</v>
      </c>
      <c r="B172" s="13" t="s">
        <v>205</v>
      </c>
      <c r="C172" s="13" t="s">
        <v>214</v>
      </c>
      <c r="D172" s="23">
        <v>1.7763730247461258E-2</v>
      </c>
      <c r="E172" s="23">
        <v>0</v>
      </c>
    </row>
    <row r="173" spans="1:5" x14ac:dyDescent="0.45">
      <c r="A173" s="13" t="s">
        <v>416</v>
      </c>
      <c r="B173" s="13" t="s">
        <v>205</v>
      </c>
      <c r="C173" s="13" t="s">
        <v>215</v>
      </c>
      <c r="D173" s="23">
        <v>9.2540474534142277E-3</v>
      </c>
      <c r="E173" s="23">
        <v>0</v>
      </c>
    </row>
    <row r="174" spans="1:5" x14ac:dyDescent="0.45">
      <c r="A174" s="13" t="s">
        <v>417</v>
      </c>
      <c r="B174" s="13" t="s">
        <v>205</v>
      </c>
      <c r="C174" s="13" t="s">
        <v>216</v>
      </c>
      <c r="D174" s="23">
        <v>1.3259321147645158E-2</v>
      </c>
      <c r="E174" s="23">
        <v>0</v>
      </c>
    </row>
    <row r="175" spans="1:5" x14ac:dyDescent="0.45">
      <c r="A175" s="13" t="s">
        <v>418</v>
      </c>
      <c r="B175" s="13" t="s">
        <v>205</v>
      </c>
      <c r="C175" s="13" t="s">
        <v>217</v>
      </c>
      <c r="D175" s="23">
        <v>4.3701363738426081E-3</v>
      </c>
      <c r="E175" s="23">
        <v>0</v>
      </c>
    </row>
    <row r="176" spans="1:5" x14ac:dyDescent="0.45">
      <c r="A176" s="13" t="s">
        <v>419</v>
      </c>
      <c r="B176" s="13" t="s">
        <v>205</v>
      </c>
      <c r="C176" s="13" t="s">
        <v>218</v>
      </c>
      <c r="D176" s="23">
        <v>1.2442354542387681E-2</v>
      </c>
      <c r="E176" s="23">
        <v>0</v>
      </c>
    </row>
    <row r="177" spans="1:5" x14ac:dyDescent="0.45">
      <c r="A177" s="13" t="s">
        <v>420</v>
      </c>
      <c r="B177" s="13" t="s">
        <v>205</v>
      </c>
      <c r="C177" s="13" t="s">
        <v>219</v>
      </c>
      <c r="D177" s="23">
        <v>7.5416810212446742E-3</v>
      </c>
      <c r="E177" s="23">
        <v>0</v>
      </c>
    </row>
    <row r="178" spans="1:5" x14ac:dyDescent="0.45">
      <c r="A178" s="13" t="s">
        <v>421</v>
      </c>
      <c r="B178" s="13" t="s">
        <v>220</v>
      </c>
      <c r="C178" s="13" t="s">
        <v>221</v>
      </c>
      <c r="D178" s="23">
        <v>5.9026945596710794E-3</v>
      </c>
      <c r="E178" s="23">
        <v>0</v>
      </c>
    </row>
    <row r="179" spans="1:5" x14ac:dyDescent="0.45">
      <c r="A179" s="13" t="s">
        <v>422</v>
      </c>
      <c r="B179" s="13" t="s">
        <v>220</v>
      </c>
      <c r="C179" s="13" t="s">
        <v>222</v>
      </c>
      <c r="D179" s="23">
        <v>5.0092138461656308E-3</v>
      </c>
      <c r="E179" s="23">
        <v>0</v>
      </c>
    </row>
    <row r="180" spans="1:5" x14ac:dyDescent="0.45">
      <c r="A180" s="13" t="s">
        <v>423</v>
      </c>
      <c r="B180" s="13" t="s">
        <v>223</v>
      </c>
      <c r="C180" s="13" t="s">
        <v>224</v>
      </c>
      <c r="D180" s="23">
        <v>0</v>
      </c>
      <c r="E180" s="23">
        <v>0</v>
      </c>
    </row>
    <row r="181" spans="1:5" x14ac:dyDescent="0.45">
      <c r="A181" s="13" t="s">
        <v>424</v>
      </c>
      <c r="B181" s="13" t="s">
        <v>223</v>
      </c>
      <c r="C181" s="13" t="s">
        <v>225</v>
      </c>
      <c r="D181" s="23">
        <v>0</v>
      </c>
      <c r="E181" s="23">
        <v>0</v>
      </c>
    </row>
    <row r="182" spans="1:5" x14ac:dyDescent="0.45">
      <c r="A182" s="13" t="s">
        <v>425</v>
      </c>
      <c r="B182" s="13" t="s">
        <v>223</v>
      </c>
      <c r="C182" s="13" t="s">
        <v>40</v>
      </c>
      <c r="D182" s="23">
        <v>0</v>
      </c>
      <c r="E182" s="23">
        <v>0</v>
      </c>
    </row>
    <row r="183" spans="1:5" x14ac:dyDescent="0.45">
      <c r="A183" s="13" t="s">
        <v>426</v>
      </c>
      <c r="B183" s="13" t="s">
        <v>223</v>
      </c>
      <c r="C183" s="13" t="s">
        <v>94</v>
      </c>
      <c r="D183" s="23">
        <v>0</v>
      </c>
      <c r="E183" s="23">
        <v>0</v>
      </c>
    </row>
    <row r="184" spans="1:5" x14ac:dyDescent="0.45">
      <c r="A184" s="13" t="s">
        <v>427</v>
      </c>
      <c r="B184" s="13" t="s">
        <v>241</v>
      </c>
      <c r="C184" s="13" t="s">
        <v>161</v>
      </c>
      <c r="D184" s="23">
        <v>0</v>
      </c>
      <c r="E184" s="23">
        <v>0</v>
      </c>
    </row>
    <row r="185" spans="1:5" x14ac:dyDescent="0.45">
      <c r="A185" s="13" t="s">
        <v>428</v>
      </c>
      <c r="B185" s="13" t="s">
        <v>226</v>
      </c>
      <c r="C185" s="13" t="s">
        <v>184</v>
      </c>
      <c r="D185" s="23">
        <v>1.9447438730598142E-2</v>
      </c>
      <c r="E185" s="23">
        <v>0</v>
      </c>
    </row>
    <row r="186" spans="1:5" x14ac:dyDescent="0.45">
      <c r="A186" s="13" t="s">
        <v>429</v>
      </c>
      <c r="B186" s="13" t="s">
        <v>226</v>
      </c>
      <c r="C186" s="13" t="s">
        <v>69</v>
      </c>
      <c r="D186" s="23">
        <v>3.3292902643955783E-3</v>
      </c>
      <c r="E186" s="23">
        <v>0</v>
      </c>
    </row>
    <row r="187" spans="1:5" x14ac:dyDescent="0.45">
      <c r="A187" s="13" t="s">
        <v>430</v>
      </c>
      <c r="B187" s="13" t="s">
        <v>226</v>
      </c>
      <c r="C187" s="13" t="s">
        <v>55</v>
      </c>
      <c r="D187" s="23">
        <v>3.1847511223101407E-3</v>
      </c>
      <c r="E187" s="23">
        <v>0</v>
      </c>
    </row>
    <row r="188" spans="1:5" x14ac:dyDescent="0.45">
      <c r="A188" s="13" t="s">
        <v>431</v>
      </c>
      <c r="B188" s="13" t="s">
        <v>227</v>
      </c>
      <c r="C188" s="13" t="s">
        <v>186</v>
      </c>
      <c r="D188" s="23">
        <v>5.8932624966446107E-3</v>
      </c>
      <c r="E188" s="23">
        <v>0</v>
      </c>
    </row>
    <row r="189" spans="1:5" x14ac:dyDescent="0.45">
      <c r="A189" s="13" t="s">
        <v>432</v>
      </c>
      <c r="B189" s="13" t="s">
        <v>31</v>
      </c>
      <c r="C189" s="13" t="s">
        <v>228</v>
      </c>
      <c r="D189" s="23">
        <v>0</v>
      </c>
      <c r="E189" s="23">
        <v>0</v>
      </c>
    </row>
    <row r="190" spans="1:5" x14ac:dyDescent="0.45">
      <c r="A190" s="13" t="s">
        <v>433</v>
      </c>
      <c r="B190" s="13" t="s">
        <v>31</v>
      </c>
      <c r="C190" s="13" t="s">
        <v>229</v>
      </c>
      <c r="D190" s="23">
        <v>0</v>
      </c>
      <c r="E190" s="23">
        <v>0</v>
      </c>
    </row>
    <row r="191" spans="1:5" x14ac:dyDescent="0.45">
      <c r="A191" s="13" t="s">
        <v>434</v>
      </c>
      <c r="B191" s="13" t="s">
        <v>31</v>
      </c>
      <c r="C191" s="13" t="s">
        <v>230</v>
      </c>
      <c r="D191" s="23">
        <v>0</v>
      </c>
      <c r="E191" s="23">
        <v>0</v>
      </c>
    </row>
    <row r="192" spans="1:5" x14ac:dyDescent="0.45">
      <c r="A192" s="13" t="s">
        <v>435</v>
      </c>
      <c r="B192" s="13" t="s">
        <v>31</v>
      </c>
      <c r="C192" s="13" t="s">
        <v>231</v>
      </c>
      <c r="D192" s="23">
        <v>0</v>
      </c>
      <c r="E192" s="23">
        <v>0</v>
      </c>
    </row>
    <row r="193" spans="1:5" x14ac:dyDescent="0.45">
      <c r="A193" s="13" t="s">
        <v>436</v>
      </c>
      <c r="B193" s="13" t="s">
        <v>31</v>
      </c>
      <c r="C193" s="13" t="s">
        <v>32</v>
      </c>
      <c r="D193" s="23">
        <v>0</v>
      </c>
      <c r="E193" s="23">
        <v>8.6606801334490331E-4</v>
      </c>
    </row>
    <row r="194" spans="1:5" x14ac:dyDescent="0.45">
      <c r="A194" s="13" t="s">
        <v>437</v>
      </c>
      <c r="B194" s="13" t="s">
        <v>31</v>
      </c>
      <c r="C194" s="13" t="s">
        <v>232</v>
      </c>
      <c r="D194" s="23">
        <v>0</v>
      </c>
      <c r="E194" s="23">
        <v>0</v>
      </c>
    </row>
    <row r="195" spans="1:5" x14ac:dyDescent="0.45">
      <c r="A195" s="13" t="s">
        <v>438</v>
      </c>
      <c r="B195" s="13" t="s">
        <v>31</v>
      </c>
      <c r="C195" s="13" t="s">
        <v>233</v>
      </c>
      <c r="D195" s="23">
        <v>0</v>
      </c>
      <c r="E195" s="23">
        <v>0</v>
      </c>
    </row>
    <row r="196" spans="1:5" x14ac:dyDescent="0.45">
      <c r="A196" s="13" t="s">
        <v>439</v>
      </c>
      <c r="B196" s="13" t="s">
        <v>234</v>
      </c>
      <c r="C196" s="13" t="s">
        <v>235</v>
      </c>
      <c r="D196" s="23">
        <v>4.3403173962158308E-3</v>
      </c>
      <c r="E196" s="23">
        <v>0</v>
      </c>
    </row>
    <row r="197" spans="1:5" x14ac:dyDescent="0.45">
      <c r="A197" s="13" t="s">
        <v>440</v>
      </c>
      <c r="B197" s="13" t="s">
        <v>234</v>
      </c>
      <c r="C197" s="13" t="s">
        <v>236</v>
      </c>
      <c r="D197" s="23">
        <v>4.3939038900323046E-4</v>
      </c>
      <c r="E197" s="23">
        <v>0</v>
      </c>
    </row>
    <row r="198" spans="1:5" x14ac:dyDescent="0.45">
      <c r="A198" s="13" t="s">
        <v>441</v>
      </c>
      <c r="B198" s="13" t="s">
        <v>234</v>
      </c>
      <c r="C198" s="13" t="s">
        <v>153</v>
      </c>
      <c r="D198" s="23">
        <v>4.8818289713061793E-4</v>
      </c>
      <c r="E198" s="23">
        <v>0</v>
      </c>
    </row>
    <row r="199" spans="1:5" x14ac:dyDescent="0.45">
      <c r="A199" s="13" t="s">
        <v>442</v>
      </c>
      <c r="B199" s="13" t="s">
        <v>234</v>
      </c>
      <c r="C199" s="13" t="s">
        <v>237</v>
      </c>
      <c r="D199" s="23">
        <v>4.2042542049947567E-4</v>
      </c>
      <c r="E199" s="23">
        <v>0</v>
      </c>
    </row>
    <row r="200" spans="1:5" x14ac:dyDescent="0.45">
      <c r="A200" s="13" t="s">
        <v>443</v>
      </c>
      <c r="B200" s="13" t="s">
        <v>234</v>
      </c>
      <c r="C200" s="13" t="s">
        <v>72</v>
      </c>
      <c r="D200" s="23">
        <v>9.2065069866606182E-4</v>
      </c>
      <c r="E200" s="23">
        <v>0</v>
      </c>
    </row>
  </sheetData>
  <sheetProtection algorithmName="SHA-512" hashValue="KsGn/Y0e8Qf7VpZuiSb1ohFunvXvneLBpRAzwmbRaZpq3Fs3xdI4zMMnTrgpNbtgQFmOW0ezYO1StoJOoqyCcA==" saltValue="qISP1ANZzcceuGMApn6xkQ==" spinCount="100000" sheet="1" objects="1" scenarios="1"/>
  <autoFilter ref="A1:E200" xr:uid="{B45B6580-AD93-48AA-BE75-6AF86B3B7D19}"/>
  <sortState xmlns:xlrd2="http://schemas.microsoft.com/office/spreadsheetml/2017/richdata2" ref="A2:E200">
    <sortCondition ref="A1:A20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5B6C2-686D-44D5-A7C5-6B245CEA2A28}">
  <sheetPr>
    <tabColor rgb="FF00B0F0"/>
  </sheetPr>
  <dimension ref="A1:E200"/>
  <sheetViews>
    <sheetView workbookViewId="0">
      <selection activeCell="I13" sqref="I13"/>
    </sheetView>
  </sheetViews>
  <sheetFormatPr defaultRowHeight="14.25" x14ac:dyDescent="0.45"/>
  <cols>
    <col min="1" max="1" width="14.3984375" bestFit="1" customWidth="1"/>
    <col min="2" max="3" width="13.59765625" bestFit="1" customWidth="1"/>
    <col min="4" max="4" width="32.86328125" bestFit="1" customWidth="1"/>
    <col min="5" max="5" width="31.3984375" bestFit="1" customWidth="1"/>
  </cols>
  <sheetData>
    <row r="1" spans="1:5" x14ac:dyDescent="0.45">
      <c r="A1" s="1" t="s">
        <v>242</v>
      </c>
      <c r="B1" s="1" t="s">
        <v>13</v>
      </c>
      <c r="C1" s="1" t="s">
        <v>12</v>
      </c>
      <c r="D1" s="1" t="s">
        <v>243</v>
      </c>
      <c r="E1" s="1" t="s">
        <v>244</v>
      </c>
    </row>
    <row r="2" spans="1:5" x14ac:dyDescent="0.45">
      <c r="A2" s="13" t="s">
        <v>245</v>
      </c>
      <c r="B2" s="13" t="s">
        <v>33</v>
      </c>
      <c r="C2" s="13" t="s">
        <v>34</v>
      </c>
      <c r="D2" s="23">
        <v>0</v>
      </c>
      <c r="E2" s="23">
        <v>3.3053713767600319E-4</v>
      </c>
    </row>
    <row r="3" spans="1:5" x14ac:dyDescent="0.45">
      <c r="A3" s="13" t="s">
        <v>246</v>
      </c>
      <c r="B3" s="13" t="s">
        <v>33</v>
      </c>
      <c r="C3" s="13" t="s">
        <v>35</v>
      </c>
      <c r="D3" s="23">
        <v>0</v>
      </c>
      <c r="E3" s="23">
        <v>0</v>
      </c>
    </row>
    <row r="4" spans="1:5" x14ac:dyDescent="0.45">
      <c r="A4" s="13" t="s">
        <v>247</v>
      </c>
      <c r="B4" s="13" t="s">
        <v>33</v>
      </c>
      <c r="C4" s="13" t="s">
        <v>36</v>
      </c>
      <c r="D4" s="23">
        <v>0</v>
      </c>
      <c r="E4" s="23">
        <v>0</v>
      </c>
    </row>
    <row r="5" spans="1:5" x14ac:dyDescent="0.45">
      <c r="A5" s="13" t="s">
        <v>248</v>
      </c>
      <c r="B5" s="13" t="s">
        <v>33</v>
      </c>
      <c r="C5" s="13" t="s">
        <v>37</v>
      </c>
      <c r="D5" s="23">
        <v>0</v>
      </c>
      <c r="E5" s="23">
        <v>0</v>
      </c>
    </row>
    <row r="6" spans="1:5" x14ac:dyDescent="0.45">
      <c r="A6" s="13" t="s">
        <v>249</v>
      </c>
      <c r="B6" s="13" t="s">
        <v>33</v>
      </c>
      <c r="C6" s="13" t="s">
        <v>38</v>
      </c>
      <c r="D6" s="23">
        <v>0</v>
      </c>
      <c r="E6" s="23">
        <v>0</v>
      </c>
    </row>
    <row r="7" spans="1:5" x14ac:dyDescent="0.45">
      <c r="A7" s="13" t="s">
        <v>250</v>
      </c>
      <c r="B7" s="13" t="s">
        <v>33</v>
      </c>
      <c r="C7" s="13" t="s">
        <v>39</v>
      </c>
      <c r="D7" s="23">
        <v>0</v>
      </c>
      <c r="E7" s="23">
        <v>0</v>
      </c>
    </row>
    <row r="8" spans="1:5" x14ac:dyDescent="0.45">
      <c r="A8" s="13" t="s">
        <v>251</v>
      </c>
      <c r="B8" s="13" t="s">
        <v>33</v>
      </c>
      <c r="C8" s="13" t="s">
        <v>40</v>
      </c>
      <c r="D8" s="23">
        <v>0</v>
      </c>
      <c r="E8" s="23">
        <v>0</v>
      </c>
    </row>
    <row r="9" spans="1:5" x14ac:dyDescent="0.45">
      <c r="A9" s="13" t="s">
        <v>252</v>
      </c>
      <c r="B9" s="13" t="s">
        <v>41</v>
      </c>
      <c r="C9" s="13" t="s">
        <v>42</v>
      </c>
      <c r="D9" s="23">
        <v>0</v>
      </c>
      <c r="E9" s="23">
        <v>0</v>
      </c>
    </row>
    <row r="10" spans="1:5" x14ac:dyDescent="0.45">
      <c r="A10" s="13" t="s">
        <v>253</v>
      </c>
      <c r="B10" s="13" t="s">
        <v>43</v>
      </c>
      <c r="C10" s="13" t="s">
        <v>44</v>
      </c>
      <c r="D10" s="23">
        <v>0</v>
      </c>
      <c r="E10" s="23">
        <v>0</v>
      </c>
    </row>
    <row r="11" spans="1:5" x14ac:dyDescent="0.45">
      <c r="A11" s="13" t="s">
        <v>254</v>
      </c>
      <c r="B11" s="13" t="s">
        <v>45</v>
      </c>
      <c r="C11" s="13" t="s">
        <v>46</v>
      </c>
      <c r="D11" s="23">
        <v>1.4407703435773113E-2</v>
      </c>
      <c r="E11" s="23">
        <v>0</v>
      </c>
    </row>
    <row r="12" spans="1:5" x14ac:dyDescent="0.45">
      <c r="A12" s="13" t="s">
        <v>255</v>
      </c>
      <c r="B12" s="13" t="s">
        <v>45</v>
      </c>
      <c r="C12" s="13" t="s">
        <v>47</v>
      </c>
      <c r="D12" s="23">
        <v>5.3857066519707123E-3</v>
      </c>
      <c r="E12" s="23">
        <v>0</v>
      </c>
    </row>
    <row r="13" spans="1:5" x14ac:dyDescent="0.45">
      <c r="A13" s="13" t="s">
        <v>256</v>
      </c>
      <c r="B13" s="13" t="s">
        <v>48</v>
      </c>
      <c r="C13" s="13" t="s">
        <v>49</v>
      </c>
      <c r="D13" s="23">
        <v>0</v>
      </c>
      <c r="E13" s="23">
        <v>4.223705822256095E-2</v>
      </c>
    </row>
    <row r="14" spans="1:5" x14ac:dyDescent="0.45">
      <c r="A14" s="13" t="s">
        <v>257</v>
      </c>
      <c r="B14" s="13" t="s">
        <v>48</v>
      </c>
      <c r="C14" s="13" t="s">
        <v>50</v>
      </c>
      <c r="D14" s="23">
        <v>0</v>
      </c>
      <c r="E14" s="23">
        <v>0</v>
      </c>
    </row>
    <row r="15" spans="1:5" x14ac:dyDescent="0.45">
      <c r="A15" s="13" t="s">
        <v>258</v>
      </c>
      <c r="B15" s="13" t="s">
        <v>48</v>
      </c>
      <c r="C15" s="13" t="s">
        <v>51</v>
      </c>
      <c r="D15" s="23">
        <v>0</v>
      </c>
      <c r="E15" s="23">
        <v>0</v>
      </c>
    </row>
    <row r="16" spans="1:5" x14ac:dyDescent="0.45">
      <c r="A16" s="13" t="s">
        <v>259</v>
      </c>
      <c r="B16" s="13" t="s">
        <v>48</v>
      </c>
      <c r="C16" s="13" t="s">
        <v>52</v>
      </c>
      <c r="D16" s="23">
        <v>0</v>
      </c>
      <c r="E16" s="23">
        <v>3.4333706121026174E-2</v>
      </c>
    </row>
    <row r="17" spans="1:5" x14ac:dyDescent="0.45">
      <c r="A17" s="13" t="s">
        <v>260</v>
      </c>
      <c r="B17" s="13" t="s">
        <v>48</v>
      </c>
      <c r="C17" s="13" t="s">
        <v>53</v>
      </c>
      <c r="D17" s="23">
        <v>0</v>
      </c>
      <c r="E17" s="23">
        <v>8.9611189740984717E-4</v>
      </c>
    </row>
    <row r="18" spans="1:5" x14ac:dyDescent="0.45">
      <c r="A18" s="13" t="s">
        <v>261</v>
      </c>
      <c r="B18" s="13" t="s">
        <v>48</v>
      </c>
      <c r="C18" s="13" t="s">
        <v>54</v>
      </c>
      <c r="D18" s="23">
        <v>0</v>
      </c>
      <c r="E18" s="23">
        <v>0</v>
      </c>
    </row>
    <row r="19" spans="1:5" x14ac:dyDescent="0.45">
      <c r="A19" s="13" t="s">
        <v>262</v>
      </c>
      <c r="B19" s="13" t="s">
        <v>48</v>
      </c>
      <c r="C19" s="13" t="s">
        <v>55</v>
      </c>
      <c r="D19" s="23">
        <v>0</v>
      </c>
      <c r="E19" s="23">
        <v>0</v>
      </c>
    </row>
    <row r="20" spans="1:5" x14ac:dyDescent="0.45">
      <c r="A20" s="13" t="s">
        <v>263</v>
      </c>
      <c r="B20" s="13" t="s">
        <v>48</v>
      </c>
      <c r="C20" s="13" t="s">
        <v>56</v>
      </c>
      <c r="D20" s="23">
        <v>4.4723372640070722E-5</v>
      </c>
      <c r="E20" s="23">
        <v>0</v>
      </c>
    </row>
    <row r="21" spans="1:5" x14ac:dyDescent="0.45">
      <c r="A21" s="13" t="s">
        <v>264</v>
      </c>
      <c r="B21" s="13" t="s">
        <v>48</v>
      </c>
      <c r="C21" s="13" t="s">
        <v>57</v>
      </c>
      <c r="D21" s="23">
        <v>0</v>
      </c>
      <c r="E21" s="23">
        <v>0</v>
      </c>
    </row>
    <row r="22" spans="1:5" x14ac:dyDescent="0.45">
      <c r="A22" s="13" t="s">
        <v>265</v>
      </c>
      <c r="B22" s="13" t="s">
        <v>58</v>
      </c>
      <c r="C22" s="13" t="s">
        <v>59</v>
      </c>
      <c r="D22" s="23">
        <v>0</v>
      </c>
      <c r="E22" s="23">
        <v>0</v>
      </c>
    </row>
    <row r="23" spans="1:5" x14ac:dyDescent="0.45">
      <c r="A23" s="13" t="s">
        <v>266</v>
      </c>
      <c r="B23" s="13" t="s">
        <v>58</v>
      </c>
      <c r="C23" s="13" t="s">
        <v>49</v>
      </c>
      <c r="D23" s="23">
        <v>0</v>
      </c>
      <c r="E23" s="23">
        <v>8.8655041687811683E-4</v>
      </c>
    </row>
    <row r="24" spans="1:5" x14ac:dyDescent="0.45">
      <c r="A24" s="13" t="s">
        <v>267</v>
      </c>
      <c r="B24" s="13" t="s">
        <v>58</v>
      </c>
      <c r="C24" s="13" t="s">
        <v>60</v>
      </c>
      <c r="D24" s="23">
        <v>0</v>
      </c>
      <c r="E24" s="23">
        <v>0</v>
      </c>
    </row>
    <row r="25" spans="1:5" x14ac:dyDescent="0.45">
      <c r="A25" s="13" t="s">
        <v>268</v>
      </c>
      <c r="B25" s="13" t="s">
        <v>58</v>
      </c>
      <c r="C25" s="13" t="s">
        <v>61</v>
      </c>
      <c r="D25" s="23">
        <v>0</v>
      </c>
      <c r="E25" s="23">
        <v>0</v>
      </c>
    </row>
    <row r="26" spans="1:5" x14ac:dyDescent="0.45">
      <c r="A26" s="13" t="s">
        <v>269</v>
      </c>
      <c r="B26" s="13" t="s">
        <v>58</v>
      </c>
      <c r="C26" s="13" t="s">
        <v>62</v>
      </c>
      <c r="D26" s="23">
        <v>0</v>
      </c>
      <c r="E26" s="23">
        <v>0</v>
      </c>
    </row>
    <row r="27" spans="1:5" x14ac:dyDescent="0.45">
      <c r="A27" s="13" t="s">
        <v>270</v>
      </c>
      <c r="B27" s="13" t="s">
        <v>63</v>
      </c>
      <c r="C27" s="13" t="s">
        <v>64</v>
      </c>
      <c r="D27" s="23">
        <v>0</v>
      </c>
      <c r="E27" s="23">
        <v>0</v>
      </c>
    </row>
    <row r="28" spans="1:5" x14ac:dyDescent="0.45">
      <c r="A28" s="13" t="s">
        <v>271</v>
      </c>
      <c r="B28" s="13" t="s">
        <v>65</v>
      </c>
      <c r="C28" s="13" t="s">
        <v>66</v>
      </c>
      <c r="D28" s="23">
        <v>9.6772237093171974E-3</v>
      </c>
      <c r="E28" s="23">
        <v>0</v>
      </c>
    </row>
    <row r="29" spans="1:5" x14ac:dyDescent="0.45">
      <c r="A29" s="13" t="s">
        <v>272</v>
      </c>
      <c r="B29" s="13" t="s">
        <v>68</v>
      </c>
      <c r="C29" s="13" t="s">
        <v>69</v>
      </c>
      <c r="D29" s="23">
        <v>0</v>
      </c>
      <c r="E29" s="23">
        <v>0</v>
      </c>
    </row>
    <row r="30" spans="1:5" x14ac:dyDescent="0.45">
      <c r="A30" s="13" t="s">
        <v>273</v>
      </c>
      <c r="B30" s="13" t="s">
        <v>68</v>
      </c>
      <c r="C30" s="13" t="s">
        <v>70</v>
      </c>
      <c r="D30" s="23">
        <v>0</v>
      </c>
      <c r="E30" s="23">
        <v>0</v>
      </c>
    </row>
    <row r="31" spans="1:5" x14ac:dyDescent="0.45">
      <c r="A31" s="13" t="s">
        <v>274</v>
      </c>
      <c r="B31" s="13" t="s">
        <v>68</v>
      </c>
      <c r="C31" s="13" t="s">
        <v>38</v>
      </c>
      <c r="D31" s="23">
        <v>0</v>
      </c>
      <c r="E31" s="23">
        <v>2.6576756175637197E-3</v>
      </c>
    </row>
    <row r="32" spans="1:5" x14ac:dyDescent="0.45">
      <c r="A32" s="13" t="s">
        <v>275</v>
      </c>
      <c r="B32" s="13" t="s">
        <v>68</v>
      </c>
      <c r="C32" s="13" t="s">
        <v>71</v>
      </c>
      <c r="D32" s="23">
        <v>0</v>
      </c>
      <c r="E32" s="23">
        <v>1.7217157469905792E-2</v>
      </c>
    </row>
    <row r="33" spans="1:5" x14ac:dyDescent="0.45">
      <c r="A33" s="13" t="s">
        <v>276</v>
      </c>
      <c r="B33" s="13" t="s">
        <v>68</v>
      </c>
      <c r="C33" s="13" t="s">
        <v>72</v>
      </c>
      <c r="D33" s="23">
        <v>0</v>
      </c>
      <c r="E33" s="23">
        <v>1.6574048089409349E-2</v>
      </c>
    </row>
    <row r="34" spans="1:5" x14ac:dyDescent="0.45">
      <c r="A34" s="13" t="s">
        <v>277</v>
      </c>
      <c r="B34" s="13" t="s">
        <v>68</v>
      </c>
      <c r="C34" s="13" t="s">
        <v>66</v>
      </c>
      <c r="D34" s="23">
        <v>0</v>
      </c>
      <c r="E34" s="23">
        <v>0</v>
      </c>
    </row>
    <row r="35" spans="1:5" x14ac:dyDescent="0.45">
      <c r="A35" s="13" t="s">
        <v>278</v>
      </c>
      <c r="B35" s="13" t="s">
        <v>73</v>
      </c>
      <c r="C35" s="13" t="s">
        <v>74</v>
      </c>
      <c r="D35" s="23">
        <v>0</v>
      </c>
      <c r="E35" s="23">
        <v>0</v>
      </c>
    </row>
    <row r="36" spans="1:5" x14ac:dyDescent="0.45">
      <c r="A36" s="13" t="s">
        <v>279</v>
      </c>
      <c r="B36" s="13" t="s">
        <v>73</v>
      </c>
      <c r="C36" s="13" t="s">
        <v>75</v>
      </c>
      <c r="D36" s="23">
        <v>0</v>
      </c>
      <c r="E36" s="23">
        <v>0</v>
      </c>
    </row>
    <row r="37" spans="1:5" x14ac:dyDescent="0.45">
      <c r="A37" s="13" t="s">
        <v>280</v>
      </c>
      <c r="B37" s="13" t="s">
        <v>76</v>
      </c>
      <c r="C37" s="13" t="s">
        <v>77</v>
      </c>
      <c r="D37" s="23">
        <v>9.8964940608761136E-3</v>
      </c>
      <c r="E37" s="23">
        <v>0</v>
      </c>
    </row>
    <row r="38" spans="1:5" x14ac:dyDescent="0.45">
      <c r="A38" s="13" t="s">
        <v>281</v>
      </c>
      <c r="B38" s="13" t="s">
        <v>76</v>
      </c>
      <c r="C38" s="13" t="s">
        <v>26</v>
      </c>
      <c r="D38" s="23">
        <v>0</v>
      </c>
      <c r="E38" s="23">
        <v>0</v>
      </c>
    </row>
    <row r="39" spans="1:5" x14ac:dyDescent="0.45">
      <c r="A39" s="13" t="s">
        <v>282</v>
      </c>
      <c r="B39" s="13" t="s">
        <v>76</v>
      </c>
      <c r="C39" s="13" t="s">
        <v>78</v>
      </c>
      <c r="D39" s="23">
        <v>1.9688144895627794E-3</v>
      </c>
      <c r="E39" s="23">
        <v>0</v>
      </c>
    </row>
    <row r="40" spans="1:5" x14ac:dyDescent="0.45">
      <c r="A40" s="13" t="s">
        <v>283</v>
      </c>
      <c r="B40" s="13" t="s">
        <v>79</v>
      </c>
      <c r="C40" s="13" t="s">
        <v>30</v>
      </c>
      <c r="D40" s="23">
        <v>0</v>
      </c>
      <c r="E40" s="23">
        <v>4.9216832582238013E-3</v>
      </c>
    </row>
    <row r="41" spans="1:5" x14ac:dyDescent="0.45">
      <c r="A41" s="13" t="s">
        <v>284</v>
      </c>
      <c r="B41" s="13" t="s">
        <v>80</v>
      </c>
      <c r="C41" s="13" t="s">
        <v>30</v>
      </c>
      <c r="D41" s="23">
        <v>0</v>
      </c>
      <c r="E41" s="23">
        <v>0</v>
      </c>
    </row>
    <row r="42" spans="1:5" x14ac:dyDescent="0.45">
      <c r="A42" s="13" t="s">
        <v>285</v>
      </c>
      <c r="B42" s="13" t="s">
        <v>25</v>
      </c>
      <c r="C42" s="13" t="s">
        <v>26</v>
      </c>
      <c r="D42" s="23">
        <v>0</v>
      </c>
      <c r="E42" s="23">
        <v>0</v>
      </c>
    </row>
    <row r="43" spans="1:5" x14ac:dyDescent="0.45">
      <c r="A43" s="13" t="s">
        <v>286</v>
      </c>
      <c r="B43" s="13" t="s">
        <v>81</v>
      </c>
      <c r="C43" s="13" t="s">
        <v>82</v>
      </c>
      <c r="D43" s="23">
        <v>0</v>
      </c>
      <c r="E43" s="23">
        <v>0</v>
      </c>
    </row>
    <row r="44" spans="1:5" x14ac:dyDescent="0.45">
      <c r="A44" s="13" t="s">
        <v>287</v>
      </c>
      <c r="B44" s="13" t="s">
        <v>83</v>
      </c>
      <c r="C44" s="13" t="s">
        <v>84</v>
      </c>
      <c r="D44" s="23">
        <v>0</v>
      </c>
      <c r="E44" s="23">
        <v>7.5655237098832193E-3</v>
      </c>
    </row>
    <row r="45" spans="1:5" x14ac:dyDescent="0.45">
      <c r="A45" s="13" t="s">
        <v>288</v>
      </c>
      <c r="B45" s="13" t="s">
        <v>85</v>
      </c>
      <c r="C45" s="13" t="s">
        <v>86</v>
      </c>
      <c r="D45" s="23">
        <v>0</v>
      </c>
      <c r="E45" s="23">
        <v>1.6216820226284474E-2</v>
      </c>
    </row>
    <row r="46" spans="1:5" x14ac:dyDescent="0.45">
      <c r="A46" s="13" t="s">
        <v>289</v>
      </c>
      <c r="B46" s="13" t="s">
        <v>87</v>
      </c>
      <c r="C46" s="13" t="s">
        <v>88</v>
      </c>
      <c r="D46" s="23">
        <v>0</v>
      </c>
      <c r="E46" s="23">
        <v>1.9770122177590197E-2</v>
      </c>
    </row>
    <row r="47" spans="1:5" x14ac:dyDescent="0.45">
      <c r="A47" s="13" t="s">
        <v>290</v>
      </c>
      <c r="B47" s="13" t="s">
        <v>87</v>
      </c>
      <c r="C47" s="13" t="s">
        <v>89</v>
      </c>
      <c r="D47" s="23">
        <v>0</v>
      </c>
      <c r="E47" s="23">
        <v>4.8677832774258085E-2</v>
      </c>
    </row>
    <row r="48" spans="1:5" x14ac:dyDescent="0.45">
      <c r="A48" s="13" t="s">
        <v>291</v>
      </c>
      <c r="B48" s="13" t="s">
        <v>87</v>
      </c>
      <c r="C48" s="13" t="s">
        <v>90</v>
      </c>
      <c r="D48" s="23">
        <v>0</v>
      </c>
      <c r="E48" s="23">
        <v>9.8784688185268574E-2</v>
      </c>
    </row>
    <row r="49" spans="1:5" x14ac:dyDescent="0.45">
      <c r="A49" s="13" t="s">
        <v>292</v>
      </c>
      <c r="B49" s="13" t="s">
        <v>87</v>
      </c>
      <c r="C49" s="13" t="s">
        <v>91</v>
      </c>
      <c r="D49" s="23">
        <v>0</v>
      </c>
      <c r="E49" s="23">
        <v>2.3452420305408367E-2</v>
      </c>
    </row>
    <row r="50" spans="1:5" x14ac:dyDescent="0.45">
      <c r="A50" s="13" t="s">
        <v>293</v>
      </c>
      <c r="B50" s="13" t="s">
        <v>87</v>
      </c>
      <c r="C50" s="13" t="s">
        <v>92</v>
      </c>
      <c r="D50" s="23">
        <v>0</v>
      </c>
      <c r="E50" s="23">
        <v>1.983397330304007E-2</v>
      </c>
    </row>
    <row r="51" spans="1:5" x14ac:dyDescent="0.45">
      <c r="A51" s="13" t="s">
        <v>294</v>
      </c>
      <c r="B51" s="13" t="s">
        <v>87</v>
      </c>
      <c r="C51" s="13" t="s">
        <v>93</v>
      </c>
      <c r="D51" s="23">
        <v>0</v>
      </c>
      <c r="E51" s="23">
        <v>1.9707592282376271E-2</v>
      </c>
    </row>
    <row r="52" spans="1:5" x14ac:dyDescent="0.45">
      <c r="A52" s="13" t="s">
        <v>295</v>
      </c>
      <c r="B52" s="13" t="s">
        <v>87</v>
      </c>
      <c r="C52" s="13" t="s">
        <v>40</v>
      </c>
      <c r="D52" s="23">
        <v>0</v>
      </c>
      <c r="E52" s="23">
        <v>0</v>
      </c>
    </row>
    <row r="53" spans="1:5" x14ac:dyDescent="0.45">
      <c r="A53" s="13" t="s">
        <v>296</v>
      </c>
      <c r="B53" s="13" t="s">
        <v>87</v>
      </c>
      <c r="C53" s="13" t="s">
        <v>94</v>
      </c>
      <c r="D53" s="23">
        <v>0</v>
      </c>
      <c r="E53" s="23">
        <v>1.0279246695771769E-2</v>
      </c>
    </row>
    <row r="54" spans="1:5" x14ac:dyDescent="0.45">
      <c r="A54" s="13" t="s">
        <v>297</v>
      </c>
      <c r="B54" s="13" t="s">
        <v>95</v>
      </c>
      <c r="C54" s="13" t="s">
        <v>96</v>
      </c>
      <c r="D54" s="23">
        <v>0</v>
      </c>
      <c r="E54" s="23">
        <v>0</v>
      </c>
    </row>
    <row r="55" spans="1:5" x14ac:dyDescent="0.45">
      <c r="A55" s="13" t="s">
        <v>298</v>
      </c>
      <c r="B55" s="13" t="s">
        <v>97</v>
      </c>
      <c r="C55" s="13" t="s">
        <v>98</v>
      </c>
      <c r="D55" s="23">
        <v>0</v>
      </c>
      <c r="E55" s="23">
        <v>0</v>
      </c>
    </row>
    <row r="56" spans="1:5" x14ac:dyDescent="0.45">
      <c r="A56" s="13" t="s">
        <v>299</v>
      </c>
      <c r="B56" s="13" t="s">
        <v>97</v>
      </c>
      <c r="C56" s="13" t="s">
        <v>99</v>
      </c>
      <c r="D56" s="23">
        <v>0</v>
      </c>
      <c r="E56" s="23">
        <v>0</v>
      </c>
    </row>
    <row r="57" spans="1:5" x14ac:dyDescent="0.45">
      <c r="A57" s="13" t="s">
        <v>300</v>
      </c>
      <c r="B57" s="13" t="s">
        <v>97</v>
      </c>
      <c r="C57" s="13" t="s">
        <v>100</v>
      </c>
      <c r="D57" s="23">
        <v>0</v>
      </c>
      <c r="E57" s="23">
        <v>0</v>
      </c>
    </row>
    <row r="58" spans="1:5" x14ac:dyDescent="0.45">
      <c r="A58" s="13" t="s">
        <v>301</v>
      </c>
      <c r="B58" s="13" t="s">
        <v>97</v>
      </c>
      <c r="C58" s="13" t="s">
        <v>101</v>
      </c>
      <c r="D58" s="23">
        <v>0</v>
      </c>
      <c r="E58" s="23">
        <v>0</v>
      </c>
    </row>
    <row r="59" spans="1:5" x14ac:dyDescent="0.45">
      <c r="A59" s="13" t="s">
        <v>302</v>
      </c>
      <c r="B59" s="13" t="s">
        <v>97</v>
      </c>
      <c r="C59" s="13" t="s">
        <v>102</v>
      </c>
      <c r="D59" s="23">
        <v>0</v>
      </c>
      <c r="E59" s="23">
        <v>0</v>
      </c>
    </row>
    <row r="60" spans="1:5" x14ac:dyDescent="0.45">
      <c r="A60" s="13" t="s">
        <v>303</v>
      </c>
      <c r="B60" s="13" t="s">
        <v>103</v>
      </c>
      <c r="C60" s="13" t="s">
        <v>104</v>
      </c>
      <c r="D60" s="23">
        <v>0</v>
      </c>
      <c r="E60" s="23">
        <v>0</v>
      </c>
    </row>
    <row r="61" spans="1:5" x14ac:dyDescent="0.45">
      <c r="A61" s="13" t="s">
        <v>304</v>
      </c>
      <c r="B61" s="13" t="s">
        <v>103</v>
      </c>
      <c r="C61" s="13" t="s">
        <v>105</v>
      </c>
      <c r="D61" s="23">
        <v>0</v>
      </c>
      <c r="E61" s="23">
        <v>0</v>
      </c>
    </row>
    <row r="62" spans="1:5" x14ac:dyDescent="0.45">
      <c r="A62" s="13" t="s">
        <v>305</v>
      </c>
      <c r="B62" s="13" t="s">
        <v>103</v>
      </c>
      <c r="C62" s="13" t="s">
        <v>106</v>
      </c>
      <c r="D62" s="23">
        <v>0</v>
      </c>
      <c r="E62" s="23">
        <v>0</v>
      </c>
    </row>
    <row r="63" spans="1:5" x14ac:dyDescent="0.45">
      <c r="A63" s="13" t="s">
        <v>306</v>
      </c>
      <c r="B63" s="13" t="s">
        <v>103</v>
      </c>
      <c r="C63" s="13" t="s">
        <v>107</v>
      </c>
      <c r="D63" s="23">
        <v>0</v>
      </c>
      <c r="E63" s="23">
        <v>0</v>
      </c>
    </row>
    <row r="64" spans="1:5" x14ac:dyDescent="0.45">
      <c r="A64" s="13" t="s">
        <v>307</v>
      </c>
      <c r="B64" s="13" t="s">
        <v>103</v>
      </c>
      <c r="C64" s="13" t="s">
        <v>108</v>
      </c>
      <c r="D64" s="23">
        <v>0</v>
      </c>
      <c r="E64" s="23">
        <v>0</v>
      </c>
    </row>
    <row r="65" spans="1:5" x14ac:dyDescent="0.45">
      <c r="A65" s="13" t="s">
        <v>308</v>
      </c>
      <c r="B65" s="13" t="s">
        <v>103</v>
      </c>
      <c r="C65" s="13" t="s">
        <v>111</v>
      </c>
      <c r="D65" s="23">
        <v>0</v>
      </c>
      <c r="E65" s="23">
        <v>0</v>
      </c>
    </row>
    <row r="66" spans="1:5" x14ac:dyDescent="0.45">
      <c r="A66" s="13" t="s">
        <v>309</v>
      </c>
      <c r="B66" s="13" t="s">
        <v>103</v>
      </c>
      <c r="C66" s="13" t="s">
        <v>114</v>
      </c>
      <c r="D66" s="23">
        <v>0</v>
      </c>
      <c r="E66" s="23">
        <v>0</v>
      </c>
    </row>
    <row r="67" spans="1:5" x14ac:dyDescent="0.45">
      <c r="A67" s="13" t="s">
        <v>310</v>
      </c>
      <c r="B67" s="13" t="s">
        <v>103</v>
      </c>
      <c r="C67" s="13" t="s">
        <v>115</v>
      </c>
      <c r="D67" s="23">
        <v>0</v>
      </c>
      <c r="E67" s="23">
        <v>0</v>
      </c>
    </row>
    <row r="68" spans="1:5" x14ac:dyDescent="0.45">
      <c r="A68" s="13" t="s">
        <v>311</v>
      </c>
      <c r="B68" s="13" t="s">
        <v>240</v>
      </c>
      <c r="C68" s="13" t="s">
        <v>147</v>
      </c>
      <c r="D68" s="23">
        <v>0</v>
      </c>
      <c r="E68" s="23">
        <v>1.7927478781192444E-2</v>
      </c>
    </row>
    <row r="69" spans="1:5" x14ac:dyDescent="0.45">
      <c r="A69" s="13" t="s">
        <v>312</v>
      </c>
      <c r="B69" s="13" t="s">
        <v>116</v>
      </c>
      <c r="C69" s="13" t="s">
        <v>110</v>
      </c>
      <c r="D69" s="23">
        <v>0</v>
      </c>
      <c r="E69" s="23">
        <v>0</v>
      </c>
    </row>
    <row r="70" spans="1:5" x14ac:dyDescent="0.45">
      <c r="A70" s="13" t="s">
        <v>313</v>
      </c>
      <c r="B70" s="13" t="s">
        <v>117</v>
      </c>
      <c r="C70" s="13" t="s">
        <v>118</v>
      </c>
      <c r="D70" s="23">
        <v>0</v>
      </c>
      <c r="E70" s="23">
        <v>0</v>
      </c>
    </row>
    <row r="71" spans="1:5" x14ac:dyDescent="0.45">
      <c r="A71" s="13" t="s">
        <v>314</v>
      </c>
      <c r="B71" s="13" t="s">
        <v>119</v>
      </c>
      <c r="C71" s="13" t="s">
        <v>120</v>
      </c>
      <c r="D71" s="23">
        <v>2.6065698948605472E-3</v>
      </c>
      <c r="E71" s="23">
        <v>0</v>
      </c>
    </row>
    <row r="72" spans="1:5" x14ac:dyDescent="0.45">
      <c r="A72" s="13" t="s">
        <v>315</v>
      </c>
      <c r="B72" s="13" t="s">
        <v>119</v>
      </c>
      <c r="C72" s="13" t="s">
        <v>121</v>
      </c>
      <c r="D72" s="23">
        <v>1.9243206398364465E-2</v>
      </c>
      <c r="E72" s="23">
        <v>0</v>
      </c>
    </row>
    <row r="73" spans="1:5" x14ac:dyDescent="0.45">
      <c r="A73" s="13" t="s">
        <v>316</v>
      </c>
      <c r="B73" s="13" t="s">
        <v>119</v>
      </c>
      <c r="C73" s="13" t="s">
        <v>122</v>
      </c>
      <c r="D73" s="23">
        <v>3.4352477943617953E-3</v>
      </c>
      <c r="E73" s="23">
        <v>0</v>
      </c>
    </row>
    <row r="74" spans="1:5" x14ac:dyDescent="0.45">
      <c r="A74" s="13" t="s">
        <v>317</v>
      </c>
      <c r="B74" s="13" t="s">
        <v>109</v>
      </c>
      <c r="C74" s="13" t="s">
        <v>110</v>
      </c>
      <c r="D74" s="23">
        <v>0</v>
      </c>
      <c r="E74" s="23">
        <v>0</v>
      </c>
    </row>
    <row r="75" spans="1:5" x14ac:dyDescent="0.45">
      <c r="A75" s="13" t="s">
        <v>318</v>
      </c>
      <c r="B75" s="13" t="s">
        <v>123</v>
      </c>
      <c r="C75" s="13" t="s">
        <v>124</v>
      </c>
      <c r="D75" s="23">
        <v>0</v>
      </c>
      <c r="E75" s="23">
        <v>0</v>
      </c>
    </row>
    <row r="76" spans="1:5" x14ac:dyDescent="0.45">
      <c r="A76" s="13" t="s">
        <v>319</v>
      </c>
      <c r="B76" s="13" t="s">
        <v>125</v>
      </c>
      <c r="C76" s="13" t="s">
        <v>47</v>
      </c>
      <c r="D76" s="23">
        <v>1.5099470677893079E-2</v>
      </c>
      <c r="E76" s="23">
        <v>0</v>
      </c>
    </row>
    <row r="77" spans="1:5" x14ac:dyDescent="0.45">
      <c r="A77" s="13" t="s">
        <v>320</v>
      </c>
      <c r="B77" s="13" t="s">
        <v>238</v>
      </c>
      <c r="C77" s="13" t="s">
        <v>96</v>
      </c>
      <c r="D77" s="23">
        <v>0</v>
      </c>
      <c r="E77" s="23">
        <v>0</v>
      </c>
    </row>
    <row r="78" spans="1:5" x14ac:dyDescent="0.45">
      <c r="A78" s="13" t="s">
        <v>321</v>
      </c>
      <c r="B78" s="13" t="s">
        <v>126</v>
      </c>
      <c r="C78" s="13" t="s">
        <v>127</v>
      </c>
      <c r="D78" s="23">
        <v>0</v>
      </c>
      <c r="E78" s="23">
        <v>0</v>
      </c>
    </row>
    <row r="79" spans="1:5" x14ac:dyDescent="0.45">
      <c r="A79" s="13" t="s">
        <v>322</v>
      </c>
      <c r="B79" s="13" t="s">
        <v>126</v>
      </c>
      <c r="C79" s="13" t="s">
        <v>128</v>
      </c>
      <c r="D79" s="23">
        <v>0</v>
      </c>
      <c r="E79" s="23">
        <v>0</v>
      </c>
    </row>
    <row r="80" spans="1:5" x14ac:dyDescent="0.45">
      <c r="A80" s="13" t="s">
        <v>323</v>
      </c>
      <c r="B80" s="13" t="s">
        <v>126</v>
      </c>
      <c r="C80" s="13" t="s">
        <v>129</v>
      </c>
      <c r="D80" s="23">
        <v>0</v>
      </c>
      <c r="E80" s="23">
        <v>0</v>
      </c>
    </row>
    <row r="81" spans="1:5" x14ac:dyDescent="0.45">
      <c r="A81" s="13" t="s">
        <v>324</v>
      </c>
      <c r="B81" s="13" t="s">
        <v>126</v>
      </c>
      <c r="C81" s="13" t="s">
        <v>130</v>
      </c>
      <c r="D81" s="23">
        <v>0</v>
      </c>
      <c r="E81" s="23">
        <v>0</v>
      </c>
    </row>
    <row r="82" spans="1:5" x14ac:dyDescent="0.45">
      <c r="A82" s="13" t="s">
        <v>325</v>
      </c>
      <c r="B82" s="13" t="s">
        <v>126</v>
      </c>
      <c r="C82" s="13" t="s">
        <v>131</v>
      </c>
      <c r="D82" s="23">
        <v>0</v>
      </c>
      <c r="E82" s="23">
        <v>0</v>
      </c>
    </row>
    <row r="83" spans="1:5" x14ac:dyDescent="0.45">
      <c r="A83" s="13" t="s">
        <v>326</v>
      </c>
      <c r="B83" s="13" t="s">
        <v>126</v>
      </c>
      <c r="C83" s="13" t="s">
        <v>132</v>
      </c>
      <c r="D83" s="23">
        <v>0</v>
      </c>
      <c r="E83" s="23">
        <v>0</v>
      </c>
    </row>
    <row r="84" spans="1:5" x14ac:dyDescent="0.45">
      <c r="A84" s="13" t="s">
        <v>327</v>
      </c>
      <c r="B84" s="13" t="s">
        <v>126</v>
      </c>
      <c r="C84" s="13" t="s">
        <v>133</v>
      </c>
      <c r="D84" s="23">
        <v>0</v>
      </c>
      <c r="E84" s="23">
        <v>0</v>
      </c>
    </row>
    <row r="85" spans="1:5" x14ac:dyDescent="0.45">
      <c r="A85" s="13" t="s">
        <v>328</v>
      </c>
      <c r="B85" s="13" t="s">
        <v>136</v>
      </c>
      <c r="C85" s="13" t="s">
        <v>56</v>
      </c>
      <c r="D85" s="23">
        <v>1.3604366329340194E-2</v>
      </c>
      <c r="E85" s="23">
        <v>0</v>
      </c>
    </row>
    <row r="86" spans="1:5" x14ac:dyDescent="0.45">
      <c r="A86" s="13" t="s">
        <v>329</v>
      </c>
      <c r="B86" s="13" t="s">
        <v>137</v>
      </c>
      <c r="C86" s="13" t="s">
        <v>138</v>
      </c>
      <c r="D86" s="23">
        <v>0</v>
      </c>
      <c r="E86" s="23">
        <v>0</v>
      </c>
    </row>
    <row r="87" spans="1:5" x14ac:dyDescent="0.45">
      <c r="A87" s="13" t="s">
        <v>330</v>
      </c>
      <c r="B87" s="13" t="s">
        <v>137</v>
      </c>
      <c r="C87" s="13" t="s">
        <v>139</v>
      </c>
      <c r="D87" s="23">
        <v>0</v>
      </c>
      <c r="E87" s="23">
        <v>0</v>
      </c>
    </row>
    <row r="88" spans="1:5" x14ac:dyDescent="0.45">
      <c r="A88" s="13" t="s">
        <v>331</v>
      </c>
      <c r="B88" s="13" t="s">
        <v>137</v>
      </c>
      <c r="C88" s="13" t="s">
        <v>140</v>
      </c>
      <c r="D88" s="23">
        <v>0</v>
      </c>
      <c r="E88" s="23">
        <v>0</v>
      </c>
    </row>
    <row r="89" spans="1:5" x14ac:dyDescent="0.45">
      <c r="A89" s="13" t="s">
        <v>332</v>
      </c>
      <c r="B89" s="13" t="s">
        <v>137</v>
      </c>
      <c r="C89" s="13" t="s">
        <v>141</v>
      </c>
      <c r="D89" s="23">
        <v>0</v>
      </c>
      <c r="E89" s="23">
        <v>0</v>
      </c>
    </row>
    <row r="90" spans="1:5" x14ac:dyDescent="0.45">
      <c r="A90" s="13" t="s">
        <v>333</v>
      </c>
      <c r="B90" s="13" t="s">
        <v>137</v>
      </c>
      <c r="C90" s="13" t="s">
        <v>142</v>
      </c>
      <c r="D90" s="23">
        <v>6.9308965564230272E-3</v>
      </c>
      <c r="E90" s="23">
        <v>0</v>
      </c>
    </row>
    <row r="91" spans="1:5" x14ac:dyDescent="0.45">
      <c r="A91" s="13" t="s">
        <v>334</v>
      </c>
      <c r="B91" s="13" t="s">
        <v>137</v>
      </c>
      <c r="C91" s="13" t="s">
        <v>143</v>
      </c>
      <c r="D91" s="23">
        <v>0</v>
      </c>
      <c r="E91" s="23">
        <v>0</v>
      </c>
    </row>
    <row r="92" spans="1:5" x14ac:dyDescent="0.45">
      <c r="A92" s="13" t="s">
        <v>335</v>
      </c>
      <c r="B92" s="13" t="s">
        <v>137</v>
      </c>
      <c r="C92" s="13" t="s">
        <v>30</v>
      </c>
      <c r="D92" s="23">
        <v>0</v>
      </c>
      <c r="E92" s="23">
        <v>0</v>
      </c>
    </row>
    <row r="93" spans="1:5" x14ac:dyDescent="0.45">
      <c r="A93" s="13" t="s">
        <v>336</v>
      </c>
      <c r="B93" s="13" t="s">
        <v>137</v>
      </c>
      <c r="C93" s="13" t="s">
        <v>144</v>
      </c>
      <c r="D93" s="23">
        <v>1.305265754279754E-2</v>
      </c>
      <c r="E93" s="23">
        <v>0</v>
      </c>
    </row>
    <row r="94" spans="1:5" x14ac:dyDescent="0.45">
      <c r="A94" s="13" t="s">
        <v>337</v>
      </c>
      <c r="B94" s="13" t="s">
        <v>137</v>
      </c>
      <c r="C94" s="13" t="s">
        <v>145</v>
      </c>
      <c r="D94" s="23">
        <v>2.6413773810116778E-3</v>
      </c>
      <c r="E94" s="23">
        <v>0</v>
      </c>
    </row>
    <row r="95" spans="1:5" x14ac:dyDescent="0.45">
      <c r="A95" s="13" t="s">
        <v>338</v>
      </c>
      <c r="B95" s="13" t="s">
        <v>137</v>
      </c>
      <c r="C95" s="13" t="s">
        <v>146</v>
      </c>
      <c r="D95" s="23">
        <v>7.2803406268565074E-3</v>
      </c>
      <c r="E95" s="23">
        <v>0</v>
      </c>
    </row>
    <row r="96" spans="1:5" x14ac:dyDescent="0.45">
      <c r="A96" s="13" t="s">
        <v>339</v>
      </c>
      <c r="B96" s="13" t="s">
        <v>137</v>
      </c>
      <c r="C96" s="13" t="s">
        <v>147</v>
      </c>
      <c r="D96" s="23">
        <v>0</v>
      </c>
      <c r="E96" s="23">
        <v>0</v>
      </c>
    </row>
    <row r="97" spans="1:5" x14ac:dyDescent="0.45">
      <c r="A97" s="13" t="s">
        <v>340</v>
      </c>
      <c r="B97" s="13" t="s">
        <v>137</v>
      </c>
      <c r="C97" s="13" t="s">
        <v>148</v>
      </c>
      <c r="D97" s="23">
        <v>0</v>
      </c>
      <c r="E97" s="23">
        <v>0</v>
      </c>
    </row>
    <row r="98" spans="1:5" x14ac:dyDescent="0.45">
      <c r="A98" s="13" t="s">
        <v>341</v>
      </c>
      <c r="B98" s="13" t="s">
        <v>137</v>
      </c>
      <c r="C98" s="13" t="s">
        <v>149</v>
      </c>
      <c r="D98" s="23">
        <v>0</v>
      </c>
      <c r="E98" s="23">
        <v>0</v>
      </c>
    </row>
    <row r="99" spans="1:5" x14ac:dyDescent="0.45">
      <c r="A99" s="13" t="s">
        <v>342</v>
      </c>
      <c r="B99" s="13" t="s">
        <v>137</v>
      </c>
      <c r="C99" s="13" t="s">
        <v>150</v>
      </c>
      <c r="D99" s="23">
        <v>9.1303033200312057E-3</v>
      </c>
      <c r="E99" s="23">
        <v>0</v>
      </c>
    </row>
    <row r="100" spans="1:5" x14ac:dyDescent="0.45">
      <c r="A100" s="13" t="s">
        <v>343</v>
      </c>
      <c r="B100" s="13" t="s">
        <v>137</v>
      </c>
      <c r="C100" s="13" t="s">
        <v>151</v>
      </c>
      <c r="D100" s="23">
        <v>0</v>
      </c>
      <c r="E100" s="23">
        <v>0</v>
      </c>
    </row>
    <row r="101" spans="1:5" x14ac:dyDescent="0.45">
      <c r="A101" s="13" t="s">
        <v>344</v>
      </c>
      <c r="B101" s="13" t="s">
        <v>137</v>
      </c>
      <c r="C101" s="13" t="s">
        <v>152</v>
      </c>
      <c r="D101" s="23">
        <v>1.0901254086148129E-3</v>
      </c>
      <c r="E101" s="23">
        <v>0</v>
      </c>
    </row>
    <row r="102" spans="1:5" x14ac:dyDescent="0.45">
      <c r="A102" s="13" t="s">
        <v>345</v>
      </c>
      <c r="B102" s="13" t="s">
        <v>137</v>
      </c>
      <c r="C102" s="13" t="s">
        <v>153</v>
      </c>
      <c r="D102" s="23">
        <v>2.7503721068409317E-4</v>
      </c>
      <c r="E102" s="23">
        <v>0</v>
      </c>
    </row>
    <row r="103" spans="1:5" x14ac:dyDescent="0.45">
      <c r="A103" s="13" t="s">
        <v>346</v>
      </c>
      <c r="B103" s="13" t="s">
        <v>137</v>
      </c>
      <c r="C103" s="13" t="s">
        <v>154</v>
      </c>
      <c r="D103" s="23">
        <v>0</v>
      </c>
      <c r="E103" s="23">
        <v>0</v>
      </c>
    </row>
    <row r="104" spans="1:5" x14ac:dyDescent="0.45">
      <c r="A104" s="13" t="s">
        <v>347</v>
      </c>
      <c r="B104" s="13" t="s">
        <v>137</v>
      </c>
      <c r="C104" s="13" t="s">
        <v>155</v>
      </c>
      <c r="D104" s="23">
        <v>6.4671128314072674E-3</v>
      </c>
      <c r="E104" s="23">
        <v>0</v>
      </c>
    </row>
    <row r="105" spans="1:5" x14ac:dyDescent="0.45">
      <c r="A105" s="13" t="s">
        <v>348</v>
      </c>
      <c r="B105" s="13" t="s">
        <v>137</v>
      </c>
      <c r="C105" s="13" t="s">
        <v>53</v>
      </c>
      <c r="D105" s="23">
        <v>0</v>
      </c>
      <c r="E105" s="23">
        <v>0</v>
      </c>
    </row>
    <row r="106" spans="1:5" x14ac:dyDescent="0.45">
      <c r="A106" s="13" t="s">
        <v>349</v>
      </c>
      <c r="B106" s="13" t="s">
        <v>137</v>
      </c>
      <c r="C106" s="13" t="s">
        <v>156</v>
      </c>
      <c r="D106" s="23">
        <v>1.3452837778612553E-2</v>
      </c>
      <c r="E106" s="23">
        <v>0</v>
      </c>
    </row>
    <row r="107" spans="1:5" x14ac:dyDescent="0.45">
      <c r="A107" s="13" t="s">
        <v>350</v>
      </c>
      <c r="B107" s="13" t="s">
        <v>137</v>
      </c>
      <c r="C107" s="13" t="s">
        <v>157</v>
      </c>
      <c r="D107" s="23">
        <v>7.3134498635964535E-3</v>
      </c>
      <c r="E107" s="23">
        <v>0</v>
      </c>
    </row>
    <row r="108" spans="1:5" x14ac:dyDescent="0.45">
      <c r="A108" s="13" t="s">
        <v>351</v>
      </c>
      <c r="B108" s="13" t="s">
        <v>137</v>
      </c>
      <c r="C108" s="13" t="s">
        <v>158</v>
      </c>
      <c r="D108" s="23">
        <v>0</v>
      </c>
      <c r="E108" s="23">
        <v>0</v>
      </c>
    </row>
    <row r="109" spans="1:5" x14ac:dyDescent="0.45">
      <c r="A109" s="13" t="s">
        <v>352</v>
      </c>
      <c r="B109" s="13" t="s">
        <v>137</v>
      </c>
      <c r="C109" s="13" t="s">
        <v>159</v>
      </c>
      <c r="D109" s="23">
        <v>5.3971951672069206E-3</v>
      </c>
      <c r="E109" s="23">
        <v>0</v>
      </c>
    </row>
    <row r="110" spans="1:5" x14ac:dyDescent="0.45">
      <c r="A110" s="13" t="s">
        <v>353</v>
      </c>
      <c r="B110" s="13" t="s">
        <v>137</v>
      </c>
      <c r="C110" s="13" t="s">
        <v>160</v>
      </c>
      <c r="D110" s="23">
        <v>5.907695124328682E-3</v>
      </c>
      <c r="E110" s="23">
        <v>0</v>
      </c>
    </row>
    <row r="111" spans="1:5" x14ac:dyDescent="0.45">
      <c r="A111" s="13" t="s">
        <v>354</v>
      </c>
      <c r="B111" s="13" t="s">
        <v>137</v>
      </c>
      <c r="C111" s="13" t="s">
        <v>161</v>
      </c>
      <c r="D111" s="23">
        <v>0</v>
      </c>
      <c r="E111" s="23">
        <v>0</v>
      </c>
    </row>
    <row r="112" spans="1:5" x14ac:dyDescent="0.45">
      <c r="A112" s="13" t="s">
        <v>355</v>
      </c>
      <c r="B112" s="13" t="s">
        <v>67</v>
      </c>
      <c r="C112" s="13" t="s">
        <v>134</v>
      </c>
      <c r="D112" s="23">
        <v>0</v>
      </c>
      <c r="E112" s="23">
        <v>0</v>
      </c>
    </row>
    <row r="113" spans="1:5" x14ac:dyDescent="0.45">
      <c r="A113" s="13" t="s">
        <v>356</v>
      </c>
      <c r="B113" s="13" t="s">
        <v>67</v>
      </c>
      <c r="C113" s="13" t="s">
        <v>162</v>
      </c>
      <c r="D113" s="23">
        <v>0</v>
      </c>
      <c r="E113" s="23">
        <v>0</v>
      </c>
    </row>
    <row r="114" spans="1:5" x14ac:dyDescent="0.45">
      <c r="A114" s="13" t="s">
        <v>357</v>
      </c>
      <c r="B114" s="13" t="s">
        <v>67</v>
      </c>
      <c r="C114" s="13" t="s">
        <v>60</v>
      </c>
      <c r="D114" s="23">
        <v>0</v>
      </c>
      <c r="E114" s="23">
        <v>0</v>
      </c>
    </row>
    <row r="115" spans="1:5" x14ac:dyDescent="0.45">
      <c r="A115" s="13" t="s">
        <v>358</v>
      </c>
      <c r="B115" s="13" t="s">
        <v>67</v>
      </c>
      <c r="C115" s="13" t="s">
        <v>163</v>
      </c>
      <c r="D115" s="23">
        <v>0</v>
      </c>
      <c r="E115" s="23">
        <v>0</v>
      </c>
    </row>
    <row r="116" spans="1:5" x14ac:dyDescent="0.45">
      <c r="A116" s="13" t="s">
        <v>359</v>
      </c>
      <c r="B116" s="13" t="s">
        <v>67</v>
      </c>
      <c r="C116" s="13" t="s">
        <v>61</v>
      </c>
      <c r="D116" s="23">
        <v>0</v>
      </c>
      <c r="E116" s="23">
        <v>0</v>
      </c>
    </row>
    <row r="117" spans="1:5" x14ac:dyDescent="0.45">
      <c r="A117" s="13" t="s">
        <v>360</v>
      </c>
      <c r="B117" s="13" t="s">
        <v>67</v>
      </c>
      <c r="C117" s="13" t="s">
        <v>164</v>
      </c>
      <c r="D117" s="23">
        <v>0</v>
      </c>
      <c r="E117" s="23">
        <v>0</v>
      </c>
    </row>
    <row r="118" spans="1:5" x14ac:dyDescent="0.45">
      <c r="A118" s="13" t="s">
        <v>361</v>
      </c>
      <c r="B118" s="13" t="s">
        <v>67</v>
      </c>
      <c r="C118" s="13" t="s">
        <v>165</v>
      </c>
      <c r="D118" s="23">
        <v>0</v>
      </c>
      <c r="E118" s="23">
        <v>0</v>
      </c>
    </row>
    <row r="119" spans="1:5" x14ac:dyDescent="0.45">
      <c r="A119" s="13" t="s">
        <v>362</v>
      </c>
      <c r="B119" s="13" t="s">
        <v>67</v>
      </c>
      <c r="C119" s="13" t="s">
        <v>135</v>
      </c>
      <c r="D119" s="23">
        <v>0</v>
      </c>
      <c r="E119" s="23">
        <v>0</v>
      </c>
    </row>
    <row r="120" spans="1:5" x14ac:dyDescent="0.45">
      <c r="A120" s="13" t="s">
        <v>363</v>
      </c>
      <c r="B120" s="13" t="s">
        <v>166</v>
      </c>
      <c r="C120" s="13" t="s">
        <v>167</v>
      </c>
      <c r="D120" s="23">
        <v>0</v>
      </c>
      <c r="E120" s="23">
        <v>0</v>
      </c>
    </row>
    <row r="121" spans="1:5" x14ac:dyDescent="0.45">
      <c r="A121" s="13" t="s">
        <v>364</v>
      </c>
      <c r="B121" s="13" t="s">
        <v>168</v>
      </c>
      <c r="C121" s="13" t="s">
        <v>169</v>
      </c>
      <c r="D121" s="23">
        <v>0</v>
      </c>
      <c r="E121" s="23">
        <v>0</v>
      </c>
    </row>
    <row r="122" spans="1:5" x14ac:dyDescent="0.45">
      <c r="A122" s="13" t="s">
        <v>365</v>
      </c>
      <c r="B122" s="13" t="s">
        <v>168</v>
      </c>
      <c r="C122" s="13" t="s">
        <v>84</v>
      </c>
      <c r="D122" s="23">
        <v>0</v>
      </c>
      <c r="E122" s="23">
        <v>0</v>
      </c>
    </row>
    <row r="123" spans="1:5" x14ac:dyDescent="0.45">
      <c r="A123" s="13" t="s">
        <v>366</v>
      </c>
      <c r="B123" s="13" t="s">
        <v>112</v>
      </c>
      <c r="C123" s="13" t="s">
        <v>113</v>
      </c>
      <c r="D123" s="23">
        <v>7.0064414539989763E-5</v>
      </c>
      <c r="E123" s="23">
        <v>0</v>
      </c>
    </row>
    <row r="124" spans="1:5" x14ac:dyDescent="0.45">
      <c r="A124" s="13" t="s">
        <v>367</v>
      </c>
      <c r="B124" s="13" t="s">
        <v>170</v>
      </c>
      <c r="C124" s="13" t="s">
        <v>171</v>
      </c>
      <c r="D124" s="23">
        <v>1.4991716973427786E-5</v>
      </c>
      <c r="E124" s="23">
        <v>0</v>
      </c>
    </row>
    <row r="125" spans="1:5" x14ac:dyDescent="0.45">
      <c r="A125" s="13" t="s">
        <v>368</v>
      </c>
      <c r="B125" s="13" t="s">
        <v>27</v>
      </c>
      <c r="C125" s="13" t="s">
        <v>26</v>
      </c>
      <c r="D125" s="23">
        <v>0</v>
      </c>
      <c r="E125" s="23">
        <v>0</v>
      </c>
    </row>
    <row r="126" spans="1:5" x14ac:dyDescent="0.45">
      <c r="A126" s="13" t="s">
        <v>369</v>
      </c>
      <c r="B126" s="13" t="s">
        <v>172</v>
      </c>
      <c r="C126" s="13" t="s">
        <v>167</v>
      </c>
      <c r="D126" s="23">
        <v>0</v>
      </c>
      <c r="E126" s="23">
        <v>0</v>
      </c>
    </row>
    <row r="127" spans="1:5" x14ac:dyDescent="0.45">
      <c r="A127" s="13" t="s">
        <v>370</v>
      </c>
      <c r="B127" s="13" t="s">
        <v>23</v>
      </c>
      <c r="C127" s="13" t="s">
        <v>24</v>
      </c>
      <c r="D127" s="23">
        <v>0</v>
      </c>
      <c r="E127" s="23">
        <v>0</v>
      </c>
    </row>
    <row r="128" spans="1:5" x14ac:dyDescent="0.45">
      <c r="A128" s="13" t="s">
        <v>371</v>
      </c>
      <c r="B128" s="13" t="s">
        <v>173</v>
      </c>
      <c r="C128" s="13" t="s">
        <v>174</v>
      </c>
      <c r="D128" s="23">
        <v>0</v>
      </c>
      <c r="E128" s="23">
        <v>1.3001459836810735E-2</v>
      </c>
    </row>
    <row r="129" spans="1:5" x14ac:dyDescent="0.45">
      <c r="A129" s="13" t="s">
        <v>372</v>
      </c>
      <c r="B129" s="13" t="s">
        <v>175</v>
      </c>
      <c r="C129" s="13" t="s">
        <v>176</v>
      </c>
      <c r="D129" s="23">
        <v>0</v>
      </c>
      <c r="E129" s="23">
        <v>0</v>
      </c>
    </row>
    <row r="130" spans="1:5" x14ac:dyDescent="0.45">
      <c r="A130" s="13" t="s">
        <v>373</v>
      </c>
      <c r="B130" s="13" t="s">
        <v>175</v>
      </c>
      <c r="C130" s="13" t="s">
        <v>177</v>
      </c>
      <c r="D130" s="23">
        <v>0</v>
      </c>
      <c r="E130" s="23">
        <v>0</v>
      </c>
    </row>
    <row r="131" spans="1:5" x14ac:dyDescent="0.45">
      <c r="A131" s="13" t="s">
        <v>374</v>
      </c>
      <c r="B131" s="13" t="s">
        <v>175</v>
      </c>
      <c r="C131" s="13" t="s">
        <v>118</v>
      </c>
      <c r="D131" s="23">
        <v>0</v>
      </c>
      <c r="E131" s="23">
        <v>0</v>
      </c>
    </row>
    <row r="132" spans="1:5" x14ac:dyDescent="0.45">
      <c r="A132" s="13" t="s">
        <v>375</v>
      </c>
      <c r="B132" s="13" t="s">
        <v>178</v>
      </c>
      <c r="C132" s="13" t="s">
        <v>239</v>
      </c>
      <c r="D132" s="23">
        <v>0</v>
      </c>
      <c r="E132" s="23">
        <v>2.2023929022232415E-4</v>
      </c>
    </row>
    <row r="133" spans="1:5" x14ac:dyDescent="0.45">
      <c r="A133" s="13" t="s">
        <v>376</v>
      </c>
      <c r="B133" s="13" t="s">
        <v>178</v>
      </c>
      <c r="C133" s="13" t="s">
        <v>179</v>
      </c>
      <c r="D133" s="23">
        <v>0</v>
      </c>
      <c r="E133" s="23">
        <v>7.6110636489277203E-4</v>
      </c>
    </row>
    <row r="134" spans="1:5" x14ac:dyDescent="0.45">
      <c r="A134" s="13" t="s">
        <v>377</v>
      </c>
      <c r="B134" s="13" t="s">
        <v>178</v>
      </c>
      <c r="C134" s="13" t="s">
        <v>180</v>
      </c>
      <c r="D134" s="23">
        <v>0</v>
      </c>
      <c r="E134" s="23">
        <v>2.3749629167593757E-4</v>
      </c>
    </row>
    <row r="135" spans="1:5" x14ac:dyDescent="0.45">
      <c r="A135" s="13" t="s">
        <v>378</v>
      </c>
      <c r="B135" s="13" t="s">
        <v>181</v>
      </c>
      <c r="C135" s="13" t="s">
        <v>182</v>
      </c>
      <c r="D135" s="23">
        <v>0</v>
      </c>
      <c r="E135" s="23">
        <v>0</v>
      </c>
    </row>
    <row r="136" spans="1:5" x14ac:dyDescent="0.45">
      <c r="A136" s="13" t="s">
        <v>379</v>
      </c>
      <c r="B136" s="13" t="s">
        <v>183</v>
      </c>
      <c r="C136" s="13" t="s">
        <v>138</v>
      </c>
      <c r="D136" s="23">
        <v>0</v>
      </c>
      <c r="E136" s="23">
        <v>0</v>
      </c>
    </row>
    <row r="137" spans="1:5" x14ac:dyDescent="0.45">
      <c r="A137" s="13" t="s">
        <v>380</v>
      </c>
      <c r="B137" s="13" t="s">
        <v>183</v>
      </c>
      <c r="C137" s="13" t="s">
        <v>184</v>
      </c>
      <c r="D137" s="23">
        <v>6.0769074748126993E-5</v>
      </c>
      <c r="E137" s="23">
        <v>0</v>
      </c>
    </row>
    <row r="138" spans="1:5" x14ac:dyDescent="0.45">
      <c r="A138" s="13" t="s">
        <v>381</v>
      </c>
      <c r="B138" s="13" t="s">
        <v>183</v>
      </c>
      <c r="C138" s="13" t="s">
        <v>171</v>
      </c>
      <c r="D138" s="23">
        <v>5.3762013179612137E-4</v>
      </c>
      <c r="E138" s="23">
        <v>0</v>
      </c>
    </row>
    <row r="139" spans="1:5" x14ac:dyDescent="0.45">
      <c r="A139" s="13" t="s">
        <v>382</v>
      </c>
      <c r="B139" s="13" t="s">
        <v>183</v>
      </c>
      <c r="C139" s="13" t="s">
        <v>113</v>
      </c>
      <c r="D139" s="23">
        <v>5.2407808802334044E-4</v>
      </c>
      <c r="E139" s="23">
        <v>0</v>
      </c>
    </row>
    <row r="140" spans="1:5" x14ac:dyDescent="0.45">
      <c r="A140" s="13" t="s">
        <v>383</v>
      </c>
      <c r="B140" s="13" t="s">
        <v>183</v>
      </c>
      <c r="C140" s="13" t="s">
        <v>185</v>
      </c>
      <c r="D140" s="23">
        <v>7.9501411536945875E-5</v>
      </c>
      <c r="E140" s="23">
        <v>0</v>
      </c>
    </row>
    <row r="141" spans="1:5" x14ac:dyDescent="0.45">
      <c r="A141" s="13" t="s">
        <v>384</v>
      </c>
      <c r="B141" s="13" t="s">
        <v>183</v>
      </c>
      <c r="C141" s="13" t="s">
        <v>186</v>
      </c>
      <c r="D141" s="23">
        <v>7.9656459810518692E-5</v>
      </c>
      <c r="E141" s="23">
        <v>0</v>
      </c>
    </row>
    <row r="142" spans="1:5" x14ac:dyDescent="0.45">
      <c r="A142" s="13" t="s">
        <v>385</v>
      </c>
      <c r="B142" s="13" t="s">
        <v>28</v>
      </c>
      <c r="C142" s="13" t="s">
        <v>187</v>
      </c>
      <c r="D142" s="23">
        <v>0</v>
      </c>
      <c r="E142" s="23">
        <v>1.0713454381218151E-3</v>
      </c>
    </row>
    <row r="143" spans="1:5" x14ac:dyDescent="0.45">
      <c r="A143" s="13" t="s">
        <v>386</v>
      </c>
      <c r="B143" s="13" t="s">
        <v>28</v>
      </c>
      <c r="C143" s="13" t="s">
        <v>29</v>
      </c>
      <c r="D143" s="23">
        <v>0</v>
      </c>
      <c r="E143" s="23">
        <v>2.0239098133752998E-3</v>
      </c>
    </row>
    <row r="144" spans="1:5" x14ac:dyDescent="0.45">
      <c r="A144" s="13" t="s">
        <v>387</v>
      </c>
      <c r="B144" s="13" t="s">
        <v>28</v>
      </c>
      <c r="C144" s="13" t="s">
        <v>130</v>
      </c>
      <c r="D144" s="23">
        <v>0</v>
      </c>
      <c r="E144" s="23">
        <v>5.288771416579869E-3</v>
      </c>
    </row>
    <row r="145" spans="1:5" x14ac:dyDescent="0.45">
      <c r="A145" s="13" t="s">
        <v>388</v>
      </c>
      <c r="B145" s="13" t="s">
        <v>28</v>
      </c>
      <c r="C145" s="13" t="s">
        <v>30</v>
      </c>
      <c r="D145" s="23">
        <v>0</v>
      </c>
      <c r="E145" s="23">
        <v>2.4440264119722672E-3</v>
      </c>
    </row>
    <row r="146" spans="1:5" x14ac:dyDescent="0.45">
      <c r="A146" s="13" t="s">
        <v>389</v>
      </c>
      <c r="B146" s="13" t="s">
        <v>28</v>
      </c>
      <c r="C146" s="13" t="s">
        <v>24</v>
      </c>
      <c r="D146" s="23">
        <v>0</v>
      </c>
      <c r="E146" s="23">
        <v>0</v>
      </c>
    </row>
    <row r="147" spans="1:5" x14ac:dyDescent="0.45">
      <c r="A147" s="13" t="s">
        <v>390</v>
      </c>
      <c r="B147" s="13" t="s">
        <v>188</v>
      </c>
      <c r="C147" s="13" t="s">
        <v>189</v>
      </c>
      <c r="D147" s="23">
        <v>0</v>
      </c>
      <c r="E147" s="23">
        <v>0</v>
      </c>
    </row>
    <row r="148" spans="1:5" x14ac:dyDescent="0.45">
      <c r="A148" s="13" t="s">
        <v>391</v>
      </c>
      <c r="B148" s="13" t="s">
        <v>188</v>
      </c>
      <c r="C148" s="13" t="s">
        <v>190</v>
      </c>
      <c r="D148" s="23">
        <v>0</v>
      </c>
      <c r="E148" s="23">
        <v>0</v>
      </c>
    </row>
    <row r="149" spans="1:5" x14ac:dyDescent="0.45">
      <c r="A149" s="13" t="s">
        <v>392</v>
      </c>
      <c r="B149" s="13" t="s">
        <v>188</v>
      </c>
      <c r="C149" s="13" t="s">
        <v>191</v>
      </c>
      <c r="D149" s="23">
        <v>0</v>
      </c>
      <c r="E149" s="23">
        <v>0</v>
      </c>
    </row>
    <row r="150" spans="1:5" x14ac:dyDescent="0.45">
      <c r="A150" s="13" t="s">
        <v>393</v>
      </c>
      <c r="B150" s="13" t="s">
        <v>188</v>
      </c>
      <c r="C150" s="13" t="s">
        <v>192</v>
      </c>
      <c r="D150" s="23">
        <v>0</v>
      </c>
      <c r="E150" s="23">
        <v>0</v>
      </c>
    </row>
    <row r="151" spans="1:5" x14ac:dyDescent="0.45">
      <c r="A151" s="13" t="s">
        <v>394</v>
      </c>
      <c r="B151" s="13" t="s">
        <v>188</v>
      </c>
      <c r="C151" s="13" t="s">
        <v>193</v>
      </c>
      <c r="D151" s="23">
        <v>0</v>
      </c>
      <c r="E151" s="23">
        <v>0</v>
      </c>
    </row>
    <row r="152" spans="1:5" x14ac:dyDescent="0.45">
      <c r="A152" s="13" t="s">
        <v>395</v>
      </c>
      <c r="B152" s="13" t="s">
        <v>188</v>
      </c>
      <c r="C152" s="13" t="s">
        <v>194</v>
      </c>
      <c r="D152" s="23">
        <v>0</v>
      </c>
      <c r="E152" s="23">
        <v>0</v>
      </c>
    </row>
    <row r="153" spans="1:5" x14ac:dyDescent="0.45">
      <c r="A153" s="13" t="s">
        <v>396</v>
      </c>
      <c r="B153" s="13" t="s">
        <v>188</v>
      </c>
      <c r="C153" s="13" t="s">
        <v>195</v>
      </c>
      <c r="D153" s="23">
        <v>0</v>
      </c>
      <c r="E153" s="23">
        <v>0</v>
      </c>
    </row>
    <row r="154" spans="1:5" x14ac:dyDescent="0.45">
      <c r="A154" s="13" t="s">
        <v>397</v>
      </c>
      <c r="B154" s="13" t="s">
        <v>188</v>
      </c>
      <c r="C154" s="13" t="s">
        <v>196</v>
      </c>
      <c r="D154" s="23">
        <v>0</v>
      </c>
      <c r="E154" s="23">
        <v>0</v>
      </c>
    </row>
    <row r="155" spans="1:5" x14ac:dyDescent="0.45">
      <c r="A155" s="13" t="s">
        <v>398</v>
      </c>
      <c r="B155" s="13" t="s">
        <v>188</v>
      </c>
      <c r="C155" s="13" t="s">
        <v>197</v>
      </c>
      <c r="D155" s="23">
        <v>0</v>
      </c>
      <c r="E155" s="23">
        <v>0</v>
      </c>
    </row>
    <row r="156" spans="1:5" x14ac:dyDescent="0.45">
      <c r="A156" s="13" t="s">
        <v>399</v>
      </c>
      <c r="B156" s="13" t="s">
        <v>198</v>
      </c>
      <c r="C156" s="13" t="s">
        <v>199</v>
      </c>
      <c r="D156" s="23">
        <v>9.4106355687344663E-3</v>
      </c>
      <c r="E156" s="23">
        <v>0</v>
      </c>
    </row>
    <row r="157" spans="1:5" x14ac:dyDescent="0.45">
      <c r="A157" s="13" t="s">
        <v>400</v>
      </c>
      <c r="B157" s="13" t="s">
        <v>198</v>
      </c>
      <c r="C157" s="13" t="s">
        <v>200</v>
      </c>
      <c r="D157" s="23">
        <v>1.8412340738780059E-3</v>
      </c>
      <c r="E157" s="23">
        <v>0</v>
      </c>
    </row>
    <row r="158" spans="1:5" x14ac:dyDescent="0.45">
      <c r="A158" s="13" t="s">
        <v>401</v>
      </c>
      <c r="B158" s="13" t="s">
        <v>198</v>
      </c>
      <c r="C158" s="13" t="s">
        <v>201</v>
      </c>
      <c r="D158" s="23">
        <v>9.3506043909710543E-3</v>
      </c>
      <c r="E158" s="23">
        <v>0</v>
      </c>
    </row>
    <row r="159" spans="1:5" x14ac:dyDescent="0.45">
      <c r="A159" s="13" t="s">
        <v>402</v>
      </c>
      <c r="B159" s="13" t="s">
        <v>198</v>
      </c>
      <c r="C159" s="13" t="s">
        <v>202</v>
      </c>
      <c r="D159" s="23">
        <v>7.6323327196785385E-3</v>
      </c>
      <c r="E159" s="23">
        <v>0</v>
      </c>
    </row>
    <row r="160" spans="1:5" x14ac:dyDescent="0.45">
      <c r="A160" s="13" t="s">
        <v>403</v>
      </c>
      <c r="B160" s="13" t="s">
        <v>198</v>
      </c>
      <c r="C160" s="13" t="s">
        <v>203</v>
      </c>
      <c r="D160" s="23">
        <v>1.1820084639958478E-3</v>
      </c>
      <c r="E160" s="23">
        <v>0</v>
      </c>
    </row>
    <row r="161" spans="1:5" x14ac:dyDescent="0.45">
      <c r="A161" s="13" t="s">
        <v>404</v>
      </c>
      <c r="B161" s="13" t="s">
        <v>198</v>
      </c>
      <c r="C161" s="13" t="s">
        <v>57</v>
      </c>
      <c r="D161" s="23">
        <v>0</v>
      </c>
      <c r="E161" s="23">
        <v>0</v>
      </c>
    </row>
    <row r="162" spans="1:5" x14ac:dyDescent="0.45">
      <c r="A162" s="13" t="s">
        <v>405</v>
      </c>
      <c r="B162" s="13" t="s">
        <v>198</v>
      </c>
      <c r="C162" s="13" t="s">
        <v>204</v>
      </c>
      <c r="D162" s="23">
        <v>1.4284562476876964E-2</v>
      </c>
      <c r="E162" s="23">
        <v>0</v>
      </c>
    </row>
    <row r="163" spans="1:5" x14ac:dyDescent="0.45">
      <c r="A163" s="13" t="s">
        <v>406</v>
      </c>
      <c r="B163" s="13" t="s">
        <v>205</v>
      </c>
      <c r="C163" s="13" t="s">
        <v>206</v>
      </c>
      <c r="D163" s="23">
        <v>3.0692062554488489E-2</v>
      </c>
      <c r="E163" s="23">
        <v>0</v>
      </c>
    </row>
    <row r="164" spans="1:5" x14ac:dyDescent="0.45">
      <c r="A164" s="13" t="s">
        <v>407</v>
      </c>
      <c r="B164" s="13" t="s">
        <v>205</v>
      </c>
      <c r="C164" s="13" t="s">
        <v>207</v>
      </c>
      <c r="D164" s="23">
        <v>1.5703332018518611E-2</v>
      </c>
      <c r="E164" s="23">
        <v>0</v>
      </c>
    </row>
    <row r="165" spans="1:5" x14ac:dyDescent="0.45">
      <c r="A165" s="13" t="s">
        <v>408</v>
      </c>
      <c r="B165" s="13" t="s">
        <v>205</v>
      </c>
      <c r="C165" s="13" t="s">
        <v>208</v>
      </c>
      <c r="D165" s="23">
        <v>2.0324708515475489E-2</v>
      </c>
      <c r="E165" s="23">
        <v>0</v>
      </c>
    </row>
    <row r="166" spans="1:5" x14ac:dyDescent="0.45">
      <c r="A166" s="13" t="s">
        <v>409</v>
      </c>
      <c r="B166" s="13" t="s">
        <v>205</v>
      </c>
      <c r="C166" s="13" t="s">
        <v>209</v>
      </c>
      <c r="D166" s="23">
        <v>8.4547619602834898E-3</v>
      </c>
      <c r="E166" s="23">
        <v>0</v>
      </c>
    </row>
    <row r="167" spans="1:5" x14ac:dyDescent="0.45">
      <c r="A167" s="13" t="s">
        <v>410</v>
      </c>
      <c r="B167" s="13" t="s">
        <v>205</v>
      </c>
      <c r="C167" s="13" t="s">
        <v>210</v>
      </c>
      <c r="D167" s="23">
        <v>2.1853215728593113E-3</v>
      </c>
      <c r="E167" s="23">
        <v>0</v>
      </c>
    </row>
    <row r="168" spans="1:5" x14ac:dyDescent="0.45">
      <c r="A168" s="13" t="s">
        <v>411</v>
      </c>
      <c r="B168" s="13" t="s">
        <v>205</v>
      </c>
      <c r="C168" s="13" t="s">
        <v>211</v>
      </c>
      <c r="D168" s="23">
        <v>2.0710109097765831E-2</v>
      </c>
      <c r="E168" s="23">
        <v>0</v>
      </c>
    </row>
    <row r="169" spans="1:5" x14ac:dyDescent="0.45">
      <c r="A169" s="13" t="s">
        <v>412</v>
      </c>
      <c r="B169" s="13" t="s">
        <v>205</v>
      </c>
      <c r="C169" s="13" t="s">
        <v>212</v>
      </c>
      <c r="D169" s="23">
        <v>9.9038412064725093E-3</v>
      </c>
      <c r="E169" s="23">
        <v>0</v>
      </c>
    </row>
    <row r="170" spans="1:5" x14ac:dyDescent="0.45">
      <c r="A170" s="13" t="s">
        <v>413</v>
      </c>
      <c r="B170" s="13" t="s">
        <v>205</v>
      </c>
      <c r="C170" s="13" t="s">
        <v>213</v>
      </c>
      <c r="D170" s="23">
        <v>2.0643841106799465E-2</v>
      </c>
      <c r="E170" s="23">
        <v>0</v>
      </c>
    </row>
    <row r="171" spans="1:5" x14ac:dyDescent="0.45">
      <c r="A171" s="13" t="s">
        <v>414</v>
      </c>
      <c r="B171" s="13" t="s">
        <v>205</v>
      </c>
      <c r="C171" s="13" t="s">
        <v>171</v>
      </c>
      <c r="D171" s="23">
        <v>7.0707445397641247E-2</v>
      </c>
      <c r="E171" s="23">
        <v>0</v>
      </c>
    </row>
    <row r="172" spans="1:5" x14ac:dyDescent="0.45">
      <c r="A172" s="13" t="s">
        <v>415</v>
      </c>
      <c r="B172" s="13" t="s">
        <v>205</v>
      </c>
      <c r="C172" s="13" t="s">
        <v>214</v>
      </c>
      <c r="D172" s="23">
        <v>2.2389182250055713E-2</v>
      </c>
      <c r="E172" s="23">
        <v>0</v>
      </c>
    </row>
    <row r="173" spans="1:5" x14ac:dyDescent="0.45">
      <c r="A173" s="13" t="s">
        <v>416</v>
      </c>
      <c r="B173" s="13" t="s">
        <v>205</v>
      </c>
      <c r="C173" s="13" t="s">
        <v>215</v>
      </c>
      <c r="D173" s="23">
        <v>1.1663685053693394E-2</v>
      </c>
      <c r="E173" s="23">
        <v>0</v>
      </c>
    </row>
    <row r="174" spans="1:5" x14ac:dyDescent="0.45">
      <c r="A174" s="13" t="s">
        <v>417</v>
      </c>
      <c r="B174" s="13" t="s">
        <v>205</v>
      </c>
      <c r="C174" s="13" t="s">
        <v>216</v>
      </c>
      <c r="D174" s="23">
        <v>1.6711881657236517E-2</v>
      </c>
      <c r="E174" s="23">
        <v>0</v>
      </c>
    </row>
    <row r="175" spans="1:5" x14ac:dyDescent="0.45">
      <c r="A175" s="13" t="s">
        <v>418</v>
      </c>
      <c r="B175" s="13" t="s">
        <v>205</v>
      </c>
      <c r="C175" s="13" t="s">
        <v>217</v>
      </c>
      <c r="D175" s="23">
        <v>5.5080649372922855E-3</v>
      </c>
      <c r="E175" s="23">
        <v>0</v>
      </c>
    </row>
    <row r="176" spans="1:5" x14ac:dyDescent="0.45">
      <c r="A176" s="13" t="s">
        <v>419</v>
      </c>
      <c r="B176" s="13" t="s">
        <v>205</v>
      </c>
      <c r="C176" s="13" t="s">
        <v>218</v>
      </c>
      <c r="D176" s="23">
        <v>1.5682187220172374E-2</v>
      </c>
      <c r="E176" s="23">
        <v>0</v>
      </c>
    </row>
    <row r="177" spans="1:5" x14ac:dyDescent="0.45">
      <c r="A177" s="13" t="s">
        <v>420</v>
      </c>
      <c r="B177" s="13" t="s">
        <v>205</v>
      </c>
      <c r="C177" s="13" t="s">
        <v>219</v>
      </c>
      <c r="D177" s="23">
        <v>9.5054399331787401E-3</v>
      </c>
      <c r="E177" s="23">
        <v>0</v>
      </c>
    </row>
    <row r="178" spans="1:5" x14ac:dyDescent="0.45">
      <c r="A178" s="13" t="s">
        <v>421</v>
      </c>
      <c r="B178" s="13" t="s">
        <v>220</v>
      </c>
      <c r="C178" s="13" t="s">
        <v>221</v>
      </c>
      <c r="D178" s="23">
        <v>7.4396820049536386E-3</v>
      </c>
      <c r="E178" s="23">
        <v>0</v>
      </c>
    </row>
    <row r="179" spans="1:5" x14ac:dyDescent="0.45">
      <c r="A179" s="13" t="s">
        <v>422</v>
      </c>
      <c r="B179" s="13" t="s">
        <v>220</v>
      </c>
      <c r="C179" s="13" t="s">
        <v>222</v>
      </c>
      <c r="D179" s="23">
        <v>6.3135501479107022E-3</v>
      </c>
      <c r="E179" s="23">
        <v>0</v>
      </c>
    </row>
    <row r="180" spans="1:5" x14ac:dyDescent="0.45">
      <c r="A180" s="13" t="s">
        <v>423</v>
      </c>
      <c r="B180" s="13" t="s">
        <v>223</v>
      </c>
      <c r="C180" s="13" t="s">
        <v>224</v>
      </c>
      <c r="D180" s="23">
        <v>0</v>
      </c>
      <c r="E180" s="23">
        <v>0</v>
      </c>
    </row>
    <row r="181" spans="1:5" x14ac:dyDescent="0.45">
      <c r="A181" s="13" t="s">
        <v>424</v>
      </c>
      <c r="B181" s="13" t="s">
        <v>223</v>
      </c>
      <c r="C181" s="13" t="s">
        <v>225</v>
      </c>
      <c r="D181" s="23">
        <v>0</v>
      </c>
      <c r="E181" s="23">
        <v>0</v>
      </c>
    </row>
    <row r="182" spans="1:5" x14ac:dyDescent="0.45">
      <c r="A182" s="13" t="s">
        <v>425</v>
      </c>
      <c r="B182" s="13" t="s">
        <v>223</v>
      </c>
      <c r="C182" s="13" t="s">
        <v>40</v>
      </c>
      <c r="D182" s="23">
        <v>0</v>
      </c>
      <c r="E182" s="23">
        <v>0</v>
      </c>
    </row>
    <row r="183" spans="1:5" x14ac:dyDescent="0.45">
      <c r="A183" s="13" t="s">
        <v>426</v>
      </c>
      <c r="B183" s="13" t="s">
        <v>223</v>
      </c>
      <c r="C183" s="13" t="s">
        <v>94</v>
      </c>
      <c r="D183" s="23">
        <v>0</v>
      </c>
      <c r="E183" s="23">
        <v>0</v>
      </c>
    </row>
    <row r="184" spans="1:5" x14ac:dyDescent="0.45">
      <c r="A184" s="13" t="s">
        <v>427</v>
      </c>
      <c r="B184" s="13" t="s">
        <v>241</v>
      </c>
      <c r="C184" s="13" t="s">
        <v>161</v>
      </c>
      <c r="D184" s="23">
        <v>0</v>
      </c>
      <c r="E184" s="23">
        <v>1.0740336386930609E-2</v>
      </c>
    </row>
    <row r="185" spans="1:5" x14ac:dyDescent="0.45">
      <c r="A185" s="13" t="s">
        <v>428</v>
      </c>
      <c r="B185" s="13" t="s">
        <v>226</v>
      </c>
      <c r="C185" s="13" t="s">
        <v>184</v>
      </c>
      <c r="D185" s="23">
        <v>2.4511307251942858E-2</v>
      </c>
      <c r="E185" s="23">
        <v>0</v>
      </c>
    </row>
    <row r="186" spans="1:5" x14ac:dyDescent="0.45">
      <c r="A186" s="13" t="s">
        <v>429</v>
      </c>
      <c r="B186" s="13" t="s">
        <v>226</v>
      </c>
      <c r="C186" s="13" t="s">
        <v>69</v>
      </c>
      <c r="D186" s="23">
        <v>4.1961955881165127E-3</v>
      </c>
      <c r="E186" s="23">
        <v>0</v>
      </c>
    </row>
    <row r="187" spans="1:5" x14ac:dyDescent="0.45">
      <c r="A187" s="13" t="s">
        <v>430</v>
      </c>
      <c r="B187" s="13" t="s">
        <v>226</v>
      </c>
      <c r="C187" s="13" t="s">
        <v>55</v>
      </c>
      <c r="D187" s="23">
        <v>4.0140202708078042E-3</v>
      </c>
      <c r="E187" s="23">
        <v>0</v>
      </c>
    </row>
    <row r="188" spans="1:5" x14ac:dyDescent="0.45">
      <c r="A188" s="13" t="s">
        <v>431</v>
      </c>
      <c r="B188" s="13" t="s">
        <v>227</v>
      </c>
      <c r="C188" s="13" t="s">
        <v>186</v>
      </c>
      <c r="D188" s="23">
        <v>7.4277939513099607E-3</v>
      </c>
      <c r="E188" s="23">
        <v>0</v>
      </c>
    </row>
    <row r="189" spans="1:5" x14ac:dyDescent="0.45">
      <c r="A189" s="13" t="s">
        <v>432</v>
      </c>
      <c r="B189" s="13" t="s">
        <v>31</v>
      </c>
      <c r="C189" s="13" t="s">
        <v>228</v>
      </c>
      <c r="D189" s="23">
        <v>0</v>
      </c>
      <c r="E189" s="23">
        <v>0</v>
      </c>
    </row>
    <row r="190" spans="1:5" x14ac:dyDescent="0.45">
      <c r="A190" s="13" t="s">
        <v>433</v>
      </c>
      <c r="B190" s="13" t="s">
        <v>31</v>
      </c>
      <c r="C190" s="13" t="s">
        <v>229</v>
      </c>
      <c r="D190" s="23">
        <v>0</v>
      </c>
      <c r="E190" s="23">
        <v>0</v>
      </c>
    </row>
    <row r="191" spans="1:5" x14ac:dyDescent="0.45">
      <c r="A191" s="13" t="s">
        <v>434</v>
      </c>
      <c r="B191" s="13" t="s">
        <v>31</v>
      </c>
      <c r="C191" s="13" t="s">
        <v>230</v>
      </c>
      <c r="D191" s="23">
        <v>0</v>
      </c>
      <c r="E191" s="23">
        <v>0</v>
      </c>
    </row>
    <row r="192" spans="1:5" x14ac:dyDescent="0.45">
      <c r="A192" s="13" t="s">
        <v>435</v>
      </c>
      <c r="B192" s="13" t="s">
        <v>31</v>
      </c>
      <c r="C192" s="13" t="s">
        <v>231</v>
      </c>
      <c r="D192" s="23">
        <v>0</v>
      </c>
      <c r="E192" s="23">
        <v>0</v>
      </c>
    </row>
    <row r="193" spans="1:5" x14ac:dyDescent="0.45">
      <c r="A193" s="13" t="s">
        <v>436</v>
      </c>
      <c r="B193" s="13" t="s">
        <v>31</v>
      </c>
      <c r="C193" s="13" t="s">
        <v>32</v>
      </c>
      <c r="D193" s="23">
        <v>0</v>
      </c>
      <c r="E193" s="23">
        <v>7.0657166913951379E-4</v>
      </c>
    </row>
    <row r="194" spans="1:5" x14ac:dyDescent="0.45">
      <c r="A194" s="13" t="s">
        <v>437</v>
      </c>
      <c r="B194" s="13" t="s">
        <v>31</v>
      </c>
      <c r="C194" s="13" t="s">
        <v>232</v>
      </c>
      <c r="D194" s="23">
        <v>0</v>
      </c>
      <c r="E194" s="23">
        <v>0</v>
      </c>
    </row>
    <row r="195" spans="1:5" x14ac:dyDescent="0.45">
      <c r="A195" s="13" t="s">
        <v>438</v>
      </c>
      <c r="B195" s="13" t="s">
        <v>31</v>
      </c>
      <c r="C195" s="13" t="s">
        <v>233</v>
      </c>
      <c r="D195" s="23">
        <v>0</v>
      </c>
      <c r="E195" s="23">
        <v>0</v>
      </c>
    </row>
    <row r="196" spans="1:5" x14ac:dyDescent="0.45">
      <c r="A196" s="13" t="s">
        <v>439</v>
      </c>
      <c r="B196" s="13" t="s">
        <v>234</v>
      </c>
      <c r="C196" s="13" t="s">
        <v>235</v>
      </c>
      <c r="D196" s="23">
        <v>5.4704814728230656E-3</v>
      </c>
      <c r="E196" s="23">
        <v>0</v>
      </c>
    </row>
    <row r="197" spans="1:5" x14ac:dyDescent="0.45">
      <c r="A197" s="13" t="s">
        <v>440</v>
      </c>
      <c r="B197" s="13" t="s">
        <v>234</v>
      </c>
      <c r="C197" s="13" t="s">
        <v>236</v>
      </c>
      <c r="D197" s="23">
        <v>5.5380212158547958E-4</v>
      </c>
      <c r="E197" s="23">
        <v>0</v>
      </c>
    </row>
    <row r="198" spans="1:5" x14ac:dyDescent="0.45">
      <c r="A198" s="13" t="s">
        <v>441</v>
      </c>
      <c r="B198" s="13" t="s">
        <v>234</v>
      </c>
      <c r="C198" s="13" t="s">
        <v>153</v>
      </c>
      <c r="D198" s="23">
        <v>6.15299585332292E-4</v>
      </c>
      <c r="E198" s="23">
        <v>0</v>
      </c>
    </row>
    <row r="199" spans="1:5" x14ac:dyDescent="0.45">
      <c r="A199" s="13" t="s">
        <v>442</v>
      </c>
      <c r="B199" s="13" t="s">
        <v>234</v>
      </c>
      <c r="C199" s="13" t="s">
        <v>237</v>
      </c>
      <c r="D199" s="23">
        <v>5.2989891374106773E-4</v>
      </c>
      <c r="E199" s="23">
        <v>0</v>
      </c>
    </row>
    <row r="200" spans="1:5" x14ac:dyDescent="0.45">
      <c r="A200" s="13" t="s">
        <v>443</v>
      </c>
      <c r="B200" s="13" t="s">
        <v>234</v>
      </c>
      <c r="C200" s="13" t="s">
        <v>72</v>
      </c>
      <c r="D200" s="23">
        <v>0</v>
      </c>
      <c r="E200" s="23">
        <v>0</v>
      </c>
    </row>
  </sheetData>
  <sheetProtection algorithmName="SHA-512" hashValue="E0+zMnLbTKyRX6MBvcuM+CpXTWxjOIVzpJX312wW9bRJf1uQyl7YLzvLmGN5VXZLoSMWuBBQiBsH/ilqKAl31Q==" saltValue="tInXpVy/Vng/R8Yhmamltw==" spinCount="100000" sheet="1" objects="1" scenarios="1"/>
  <autoFilter ref="A1:E200" xr:uid="{2615B6C2-686D-44D5-A7C5-6B245CEA2A28}"/>
  <sortState xmlns:xlrd2="http://schemas.microsoft.com/office/spreadsheetml/2017/richdata2" ref="A2:E200">
    <sortCondition ref="A1:A200"/>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ABCB-BAEB-4C48-8A7D-BA7332D4A666}">
  <sheetPr>
    <tabColor rgb="FF00B0F0"/>
  </sheetPr>
  <dimension ref="A1:B3"/>
  <sheetViews>
    <sheetView workbookViewId="0">
      <selection activeCell="E4" sqref="E4"/>
    </sheetView>
  </sheetViews>
  <sheetFormatPr defaultRowHeight="14.25" x14ac:dyDescent="0.45"/>
  <cols>
    <col min="1" max="1" width="54" bestFit="1" customWidth="1"/>
  </cols>
  <sheetData>
    <row r="1" spans="1:2" x14ac:dyDescent="0.45">
      <c r="A1" t="s">
        <v>444</v>
      </c>
      <c r="B1" s="13">
        <v>13.5</v>
      </c>
    </row>
    <row r="2" spans="1:2" x14ac:dyDescent="0.45">
      <c r="A2" t="s">
        <v>445</v>
      </c>
      <c r="B2" s="13">
        <v>26.1</v>
      </c>
    </row>
    <row r="3" spans="1:2" x14ac:dyDescent="0.45">
      <c r="A3" t="s">
        <v>446</v>
      </c>
      <c r="B3" s="13">
        <v>2.4</v>
      </c>
    </row>
  </sheetData>
  <sheetProtection algorithmName="SHA-512" hashValue="uuh7tXSh8CtNJZD3S8h770g8KmS0yEfS6D6Z3XVaSGUKM/PWaJyJ6BrpqQiGt3sBKgMpHsVv84X9wUqL7j3j7Q==" saltValue="C+csQ2oCOtursyoPk/Xkb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845B3-AD29-41D4-A13F-CA60DA436FDE}">
  <sheetPr>
    <tabColor rgb="FF00B0F0"/>
  </sheetPr>
  <dimension ref="A1:D199"/>
  <sheetViews>
    <sheetView workbookViewId="0">
      <selection activeCell="D3" sqref="D3:D21"/>
    </sheetView>
  </sheetViews>
  <sheetFormatPr defaultRowHeight="14.25" x14ac:dyDescent="0.45"/>
  <cols>
    <col min="1" max="1" width="13.59765625" customWidth="1"/>
    <col min="2" max="2" width="12.3984375" bestFit="1" customWidth="1"/>
    <col min="3" max="3" width="12.59765625" bestFit="1" customWidth="1"/>
    <col min="4" max="4" width="50.265625" customWidth="1"/>
  </cols>
  <sheetData>
    <row r="1" spans="1:4" x14ac:dyDescent="0.45">
      <c r="A1" t="s">
        <v>447</v>
      </c>
      <c r="B1" t="s">
        <v>448</v>
      </c>
    </row>
    <row r="2" spans="1:4" x14ac:dyDescent="0.45">
      <c r="A2" s="9" t="s">
        <v>11</v>
      </c>
      <c r="B2" s="9" t="s">
        <v>12</v>
      </c>
      <c r="C2" s="9" t="s">
        <v>13</v>
      </c>
      <c r="D2" s="9" t="s">
        <v>449</v>
      </c>
    </row>
    <row r="3" spans="1:4" x14ac:dyDescent="0.45">
      <c r="A3" s="11" t="s">
        <v>33</v>
      </c>
      <c r="B3" s="11" t="s">
        <v>34</v>
      </c>
      <c r="C3" s="11" t="str">
        <f>A3&amp;B3</f>
        <v>ALPEABY</v>
      </c>
      <c r="D3" s="12">
        <v>4569.67</v>
      </c>
    </row>
    <row r="4" spans="1:4" x14ac:dyDescent="0.45">
      <c r="A4" s="11" t="s">
        <v>33</v>
      </c>
      <c r="B4" s="11" t="s">
        <v>35</v>
      </c>
      <c r="C4" s="11" t="str">
        <f t="shared" ref="C4:C67" si="0">A4&amp;B4</f>
        <v>ALPEBPD</v>
      </c>
      <c r="D4" s="12">
        <v>8866.4500000000007</v>
      </c>
    </row>
    <row r="5" spans="1:4" x14ac:dyDescent="0.45">
      <c r="A5" s="11" t="s">
        <v>33</v>
      </c>
      <c r="B5" s="11" t="s">
        <v>36</v>
      </c>
      <c r="C5" s="11" t="str">
        <f t="shared" si="0"/>
        <v>ALPESTU</v>
      </c>
      <c r="D5" s="12">
        <v>12199.22</v>
      </c>
    </row>
    <row r="6" spans="1:4" x14ac:dyDescent="0.45">
      <c r="A6" s="11" t="s">
        <v>33</v>
      </c>
      <c r="B6" s="11" t="s">
        <v>37</v>
      </c>
      <c r="C6" s="11" t="str">
        <f t="shared" si="0"/>
        <v>ALPETIM</v>
      </c>
      <c r="D6" s="12">
        <v>70831.789999999994</v>
      </c>
    </row>
    <row r="7" spans="1:4" x14ac:dyDescent="0.45">
      <c r="A7" s="11" t="s">
        <v>33</v>
      </c>
      <c r="B7" s="11" t="s">
        <v>38</v>
      </c>
      <c r="C7" s="11" t="str">
        <f t="shared" si="0"/>
        <v>ALPETKA</v>
      </c>
      <c r="D7" s="12">
        <v>4037.83</v>
      </c>
    </row>
    <row r="8" spans="1:4" x14ac:dyDescent="0.45">
      <c r="A8" s="11" t="s">
        <v>33</v>
      </c>
      <c r="B8" s="11" t="s">
        <v>39</v>
      </c>
      <c r="C8" s="11" t="str">
        <f t="shared" si="0"/>
        <v>ALPETMK</v>
      </c>
      <c r="D8" s="12">
        <v>55368.18</v>
      </c>
    </row>
    <row r="9" spans="1:4" x14ac:dyDescent="0.45">
      <c r="A9" s="11" t="s">
        <v>33</v>
      </c>
      <c r="B9" s="11" t="s">
        <v>40</v>
      </c>
      <c r="C9" s="11" t="str">
        <f t="shared" si="0"/>
        <v>ALPETWZ</v>
      </c>
      <c r="D9" s="12">
        <v>3002.88</v>
      </c>
    </row>
    <row r="10" spans="1:4" x14ac:dyDescent="0.45">
      <c r="A10" s="11" t="s">
        <v>41</v>
      </c>
      <c r="B10" s="11" t="s">
        <v>42</v>
      </c>
      <c r="C10" s="11" t="str">
        <f t="shared" si="0"/>
        <v>BUELORO</v>
      </c>
      <c r="D10" s="12">
        <v>10577</v>
      </c>
    </row>
    <row r="11" spans="1:4" x14ac:dyDescent="0.45">
      <c r="A11" s="11" t="s">
        <v>41</v>
      </c>
      <c r="B11" s="11" t="s">
        <v>450</v>
      </c>
      <c r="C11" s="11" t="str">
        <f t="shared" si="0"/>
        <v>BUELWPT</v>
      </c>
      <c r="D11" s="12">
        <v>0</v>
      </c>
    </row>
    <row r="12" spans="1:4" x14ac:dyDescent="0.45">
      <c r="A12" s="11" t="s">
        <v>43</v>
      </c>
      <c r="B12" s="11" t="s">
        <v>44</v>
      </c>
      <c r="C12" s="11" t="str">
        <f t="shared" si="0"/>
        <v>CHBPWPW</v>
      </c>
      <c r="D12" s="12">
        <v>20699</v>
      </c>
    </row>
    <row r="13" spans="1:4" x14ac:dyDescent="0.45">
      <c r="A13" s="11" t="s">
        <v>45</v>
      </c>
      <c r="B13" s="11" t="s">
        <v>46</v>
      </c>
      <c r="C13" s="11" t="str">
        <f t="shared" si="0"/>
        <v>COUPBOB</v>
      </c>
      <c r="D13" s="12">
        <v>95348.78</v>
      </c>
    </row>
    <row r="14" spans="1:4" x14ac:dyDescent="0.45">
      <c r="A14" s="11" t="s">
        <v>45</v>
      </c>
      <c r="B14" s="11" t="s">
        <v>47</v>
      </c>
      <c r="C14" s="11" t="str">
        <f t="shared" si="0"/>
        <v>COUPGLN</v>
      </c>
      <c r="D14" s="12">
        <v>34232.22</v>
      </c>
    </row>
    <row r="15" spans="1:4" x14ac:dyDescent="0.45">
      <c r="A15" s="11" t="s">
        <v>48</v>
      </c>
      <c r="B15" s="11" t="s">
        <v>49</v>
      </c>
      <c r="C15" s="11" t="str">
        <f t="shared" si="0"/>
        <v>CTCTCYD</v>
      </c>
      <c r="D15" s="12">
        <v>6456.7</v>
      </c>
    </row>
    <row r="16" spans="1:4" x14ac:dyDescent="0.45">
      <c r="A16" s="11" t="s">
        <v>48</v>
      </c>
      <c r="B16" s="11" t="s">
        <v>50</v>
      </c>
      <c r="C16" s="11" t="str">
        <f t="shared" si="0"/>
        <v>CTCTOKI</v>
      </c>
      <c r="D16" s="12">
        <v>561.23</v>
      </c>
    </row>
    <row r="17" spans="1:4" x14ac:dyDescent="0.45">
      <c r="A17" s="11" t="s">
        <v>48</v>
      </c>
      <c r="B17" s="11" t="s">
        <v>212</v>
      </c>
      <c r="C17" s="11" t="str">
        <f t="shared" si="0"/>
        <v>CTCTOTA</v>
      </c>
      <c r="D17" s="12">
        <v>424.49</v>
      </c>
    </row>
    <row r="18" spans="1:4" x14ac:dyDescent="0.45">
      <c r="A18" s="11" t="s">
        <v>48</v>
      </c>
      <c r="B18" s="11" t="s">
        <v>51</v>
      </c>
      <c r="C18" s="11" t="str">
        <f t="shared" si="0"/>
        <v>CTCTPPI</v>
      </c>
      <c r="D18" s="12">
        <v>222.41</v>
      </c>
    </row>
    <row r="19" spans="1:4" x14ac:dyDescent="0.45">
      <c r="A19" s="11" t="s">
        <v>48</v>
      </c>
      <c r="B19" s="11" t="s">
        <v>52</v>
      </c>
      <c r="C19" s="11" t="str">
        <f t="shared" si="0"/>
        <v>CTCTROX</v>
      </c>
      <c r="D19" s="12">
        <v>0.89</v>
      </c>
    </row>
    <row r="20" spans="1:4" x14ac:dyDescent="0.45">
      <c r="A20" s="11" t="s">
        <v>48</v>
      </c>
      <c r="B20" s="11" t="s">
        <v>53</v>
      </c>
      <c r="C20" s="11" t="str">
        <f t="shared" si="0"/>
        <v>CTCTSFD</v>
      </c>
      <c r="D20" s="12">
        <v>9062.7099999999991</v>
      </c>
    </row>
    <row r="21" spans="1:4" x14ac:dyDescent="0.45">
      <c r="A21" s="11" t="s">
        <v>48</v>
      </c>
      <c r="B21" s="11" t="s">
        <v>54</v>
      </c>
      <c r="C21" s="11" t="str">
        <f t="shared" si="0"/>
        <v>CTCTTHI</v>
      </c>
      <c r="D21" s="12">
        <v>1044.1099999999999</v>
      </c>
    </row>
    <row r="22" spans="1:4" x14ac:dyDescent="0.45">
      <c r="A22" s="11" t="s">
        <v>48</v>
      </c>
      <c r="B22" s="11" t="s">
        <v>56</v>
      </c>
      <c r="C22" s="11" t="str">
        <f t="shared" si="0"/>
        <v>CTCTWHI</v>
      </c>
      <c r="D22" s="12">
        <v>4496.07</v>
      </c>
    </row>
    <row r="23" spans="1:4" x14ac:dyDescent="0.45">
      <c r="A23" s="11" t="s">
        <v>48</v>
      </c>
      <c r="B23" s="11" t="s">
        <v>57</v>
      </c>
      <c r="C23" s="11" t="str">
        <f t="shared" si="0"/>
        <v>CTCTWRK</v>
      </c>
      <c r="D23" s="12">
        <v>121.4</v>
      </c>
    </row>
    <row r="24" spans="1:4" x14ac:dyDescent="0.45">
      <c r="A24" s="11" t="s">
        <v>58</v>
      </c>
      <c r="B24" s="11" t="s">
        <v>59</v>
      </c>
      <c r="C24" s="11" t="str">
        <f t="shared" si="0"/>
        <v>DUNECML</v>
      </c>
      <c r="D24" s="12">
        <v>44881.73</v>
      </c>
    </row>
    <row r="25" spans="1:4" x14ac:dyDescent="0.45">
      <c r="A25" s="11" t="s">
        <v>58</v>
      </c>
      <c r="B25" s="11" t="s">
        <v>49</v>
      </c>
      <c r="C25" s="11" t="str">
        <f t="shared" si="0"/>
        <v>DUNECYD</v>
      </c>
      <c r="D25" s="12">
        <v>21033.25</v>
      </c>
    </row>
    <row r="26" spans="1:4" x14ac:dyDescent="0.45">
      <c r="A26" s="11" t="s">
        <v>58</v>
      </c>
      <c r="B26" s="11" t="s">
        <v>60</v>
      </c>
      <c r="C26" s="11" t="str">
        <f t="shared" si="0"/>
        <v>DUNEFKN</v>
      </c>
      <c r="D26" s="12">
        <v>59257.1</v>
      </c>
    </row>
    <row r="27" spans="1:4" x14ac:dyDescent="0.45">
      <c r="A27" s="11" t="s">
        <v>58</v>
      </c>
      <c r="B27" s="11" t="s">
        <v>61</v>
      </c>
      <c r="C27" s="11" t="str">
        <f t="shared" si="0"/>
        <v>DUNEHWB</v>
      </c>
      <c r="D27" s="12">
        <v>121048.28</v>
      </c>
    </row>
    <row r="28" spans="1:4" x14ac:dyDescent="0.45">
      <c r="A28" s="11" t="s">
        <v>58</v>
      </c>
      <c r="B28" s="11" t="s">
        <v>62</v>
      </c>
      <c r="C28" s="11" t="str">
        <f t="shared" si="0"/>
        <v>DUNESDN</v>
      </c>
      <c r="D28" s="12">
        <v>71176.63</v>
      </c>
    </row>
    <row r="29" spans="1:4" x14ac:dyDescent="0.45">
      <c r="A29" s="11" t="s">
        <v>63</v>
      </c>
      <c r="B29" s="11" t="s">
        <v>64</v>
      </c>
      <c r="C29" s="11" t="str">
        <f t="shared" si="0"/>
        <v>EASHASB</v>
      </c>
      <c r="D29" s="12">
        <v>162330</v>
      </c>
    </row>
    <row r="30" spans="1:4" x14ac:dyDescent="0.45">
      <c r="A30" s="11" t="s">
        <v>65</v>
      </c>
      <c r="B30" s="11" t="s">
        <v>66</v>
      </c>
      <c r="C30" s="11" t="str">
        <f t="shared" si="0"/>
        <v>EASTTUI</v>
      </c>
      <c r="D30" s="12">
        <v>60467</v>
      </c>
    </row>
    <row r="31" spans="1:4" x14ac:dyDescent="0.45">
      <c r="A31" s="11" t="s">
        <v>68</v>
      </c>
      <c r="B31" s="11" t="s">
        <v>69</v>
      </c>
      <c r="C31" s="11" t="str">
        <f t="shared" si="0"/>
        <v>GENEHLY</v>
      </c>
      <c r="D31" s="12">
        <v>64.66</v>
      </c>
    </row>
    <row r="32" spans="1:4" x14ac:dyDescent="0.45">
      <c r="A32" s="11" t="s">
        <v>68</v>
      </c>
      <c r="B32" s="11" t="s">
        <v>38</v>
      </c>
      <c r="C32" s="11" t="str">
        <f t="shared" si="0"/>
        <v>GENETKA</v>
      </c>
      <c r="D32" s="12">
        <v>263.37</v>
      </c>
    </row>
    <row r="33" spans="1:4" x14ac:dyDescent="0.45">
      <c r="A33" s="11" t="s">
        <v>68</v>
      </c>
      <c r="B33" s="11" t="s">
        <v>71</v>
      </c>
      <c r="C33" s="11" t="str">
        <f t="shared" si="0"/>
        <v>GENETKB</v>
      </c>
      <c r="D33" s="12">
        <v>0.24</v>
      </c>
    </row>
    <row r="34" spans="1:4" x14ac:dyDescent="0.45">
      <c r="A34" s="11" t="s">
        <v>68</v>
      </c>
      <c r="B34" s="11" t="s">
        <v>72</v>
      </c>
      <c r="C34" s="11" t="str">
        <f t="shared" si="0"/>
        <v>GENETKU</v>
      </c>
      <c r="D34" s="12">
        <v>12866.27</v>
      </c>
    </row>
    <row r="35" spans="1:4" x14ac:dyDescent="0.45">
      <c r="A35" s="11" t="s">
        <v>68</v>
      </c>
      <c r="B35" s="11" t="s">
        <v>66</v>
      </c>
      <c r="C35" s="11" t="str">
        <f t="shared" si="0"/>
        <v>GENETUI</v>
      </c>
      <c r="D35" s="12">
        <v>11.46</v>
      </c>
    </row>
    <row r="36" spans="1:4" x14ac:dyDescent="0.45">
      <c r="A36" s="11" t="s">
        <v>73</v>
      </c>
      <c r="B36" s="11" t="s">
        <v>74</v>
      </c>
      <c r="C36" s="11" t="str">
        <f t="shared" si="0"/>
        <v>HOROMHO</v>
      </c>
      <c r="D36" s="12">
        <v>45720.65</v>
      </c>
    </row>
    <row r="37" spans="1:4" x14ac:dyDescent="0.45">
      <c r="A37" s="11" t="s">
        <v>73</v>
      </c>
      <c r="B37" s="11" t="s">
        <v>75</v>
      </c>
      <c r="C37" s="11" t="str">
        <f t="shared" si="0"/>
        <v>HOROPRM</v>
      </c>
      <c r="D37" s="12">
        <v>66591.350000000006</v>
      </c>
    </row>
    <row r="38" spans="1:4" x14ac:dyDescent="0.45">
      <c r="A38" s="11" t="s">
        <v>76</v>
      </c>
      <c r="B38" s="11" t="s">
        <v>77</v>
      </c>
      <c r="C38" s="11" t="str">
        <f t="shared" si="0"/>
        <v>HRZEEDG</v>
      </c>
      <c r="D38" s="12">
        <v>63087.24</v>
      </c>
    </row>
    <row r="39" spans="1:4" x14ac:dyDescent="0.45">
      <c r="A39" s="11" t="s">
        <v>76</v>
      </c>
      <c r="B39" s="11" t="s">
        <v>26</v>
      </c>
      <c r="C39" s="11" t="str">
        <f t="shared" si="0"/>
        <v>HRZEKAW</v>
      </c>
      <c r="D39" s="12">
        <v>20903.03</v>
      </c>
    </row>
    <row r="40" spans="1:4" x14ac:dyDescent="0.45">
      <c r="A40" s="11" t="s">
        <v>76</v>
      </c>
      <c r="B40" s="11" t="s">
        <v>78</v>
      </c>
      <c r="C40" s="11" t="str">
        <f t="shared" si="0"/>
        <v>HRZEWAI</v>
      </c>
      <c r="D40" s="12">
        <v>10415.73</v>
      </c>
    </row>
    <row r="41" spans="1:4" x14ac:dyDescent="0.45">
      <c r="A41" s="11" t="s">
        <v>79</v>
      </c>
      <c r="B41" s="11" t="s">
        <v>30</v>
      </c>
      <c r="C41" s="11" t="str">
        <f t="shared" si="0"/>
        <v>KIWIHWA</v>
      </c>
      <c r="D41" s="12">
        <v>26850</v>
      </c>
    </row>
    <row r="42" spans="1:4" x14ac:dyDescent="0.45">
      <c r="A42" s="11" t="s">
        <v>80</v>
      </c>
      <c r="B42" s="11" t="s">
        <v>30</v>
      </c>
      <c r="C42" s="11" t="str">
        <f t="shared" si="0"/>
        <v>KUPEHWA</v>
      </c>
      <c r="D42" s="12">
        <v>9426</v>
      </c>
    </row>
    <row r="43" spans="1:4" x14ac:dyDescent="0.45">
      <c r="A43" s="11" t="s">
        <v>81</v>
      </c>
      <c r="B43" s="11" t="s">
        <v>82</v>
      </c>
      <c r="C43" s="11" t="str">
        <f t="shared" si="0"/>
        <v>MARLBLN</v>
      </c>
      <c r="D43" s="12">
        <v>74237</v>
      </c>
    </row>
    <row r="44" spans="1:4" x14ac:dyDescent="0.45">
      <c r="A44" s="11" t="s">
        <v>83</v>
      </c>
      <c r="B44" s="11" t="s">
        <v>84</v>
      </c>
      <c r="C44" s="11" t="str">
        <f t="shared" si="0"/>
        <v>MELTWDV</v>
      </c>
      <c r="D44" s="12">
        <v>955</v>
      </c>
    </row>
    <row r="45" spans="1:4" x14ac:dyDescent="0.45">
      <c r="A45" s="11" t="s">
        <v>85</v>
      </c>
      <c r="B45" s="11" t="s">
        <v>86</v>
      </c>
      <c r="C45" s="11" t="str">
        <f t="shared" si="0"/>
        <v>MELWWWD</v>
      </c>
      <c r="D45" s="12">
        <v>1214</v>
      </c>
    </row>
    <row r="46" spans="1:4" x14ac:dyDescent="0.45">
      <c r="A46" s="11" t="s">
        <v>87</v>
      </c>
      <c r="B46" s="11" t="s">
        <v>88</v>
      </c>
      <c r="C46" s="11" t="str">
        <f t="shared" si="0"/>
        <v>MERIAVI</v>
      </c>
      <c r="D46" s="12">
        <v>780.99</v>
      </c>
    </row>
    <row r="47" spans="1:4" x14ac:dyDescent="0.45">
      <c r="A47" s="11" t="s">
        <v>87</v>
      </c>
      <c r="B47" s="11" t="s">
        <v>89</v>
      </c>
      <c r="C47" s="11" t="str">
        <f t="shared" si="0"/>
        <v>MERIBEN</v>
      </c>
      <c r="D47" s="12">
        <v>1606.44</v>
      </c>
    </row>
    <row r="48" spans="1:4" x14ac:dyDescent="0.45">
      <c r="A48" s="11" t="s">
        <v>87</v>
      </c>
      <c r="B48" s="11" t="s">
        <v>90</v>
      </c>
      <c r="C48" s="11" t="str">
        <f t="shared" si="0"/>
        <v>MERIMAN</v>
      </c>
      <c r="D48" s="12">
        <v>0</v>
      </c>
    </row>
    <row r="49" spans="1:4" x14ac:dyDescent="0.45">
      <c r="A49" s="11" t="s">
        <v>87</v>
      </c>
      <c r="B49" s="11" t="s">
        <v>91</v>
      </c>
      <c r="C49" s="11" t="str">
        <f t="shared" si="0"/>
        <v>MERIOHA</v>
      </c>
      <c r="D49" s="12">
        <v>1862.78</v>
      </c>
    </row>
    <row r="50" spans="1:4" x14ac:dyDescent="0.45">
      <c r="A50" s="11" t="s">
        <v>87</v>
      </c>
      <c r="B50" s="11" t="s">
        <v>92</v>
      </c>
      <c r="C50" s="11" t="str">
        <f t="shared" si="0"/>
        <v>MERIOHB</v>
      </c>
      <c r="D50" s="12">
        <v>1378.33</v>
      </c>
    </row>
    <row r="51" spans="1:4" x14ac:dyDescent="0.45">
      <c r="A51" s="11" t="s">
        <v>87</v>
      </c>
      <c r="B51" s="11" t="s">
        <v>93</v>
      </c>
      <c r="C51" s="11" t="str">
        <f t="shared" si="0"/>
        <v>MERIOHC</v>
      </c>
      <c r="D51" s="12">
        <v>1309.52</v>
      </c>
    </row>
    <row r="52" spans="1:4" x14ac:dyDescent="0.45">
      <c r="A52" s="11" t="s">
        <v>87</v>
      </c>
      <c r="B52" s="11" t="s">
        <v>40</v>
      </c>
      <c r="C52" s="11" t="str">
        <f t="shared" si="0"/>
        <v>MERITWZ</v>
      </c>
      <c r="D52" s="12">
        <v>15845.94</v>
      </c>
    </row>
    <row r="53" spans="1:4" x14ac:dyDescent="0.45">
      <c r="A53" s="11" t="s">
        <v>87</v>
      </c>
      <c r="B53" s="11" t="s">
        <v>94</v>
      </c>
      <c r="C53" s="11" t="str">
        <f t="shared" si="0"/>
        <v>MERIWTK</v>
      </c>
      <c r="D53" s="12">
        <v>0</v>
      </c>
    </row>
    <row r="54" spans="1:4" x14ac:dyDescent="0.45">
      <c r="A54" s="11" t="s">
        <v>95</v>
      </c>
      <c r="B54" s="11" t="s">
        <v>96</v>
      </c>
      <c r="C54" s="11" t="str">
        <f t="shared" si="0"/>
        <v>METHMNI</v>
      </c>
      <c r="D54" s="12">
        <v>9029</v>
      </c>
    </row>
    <row r="55" spans="1:4" x14ac:dyDescent="0.45">
      <c r="A55" s="11" t="s">
        <v>97</v>
      </c>
      <c r="B55" s="11" t="s">
        <v>98</v>
      </c>
      <c r="C55" s="11" t="str">
        <f t="shared" si="0"/>
        <v>MPOWASY</v>
      </c>
      <c r="D55" s="12">
        <v>18232.02</v>
      </c>
    </row>
    <row r="56" spans="1:4" x14ac:dyDescent="0.45">
      <c r="A56" s="11" t="s">
        <v>97</v>
      </c>
      <c r="B56" s="11" t="s">
        <v>99</v>
      </c>
      <c r="C56" s="11" t="str">
        <f t="shared" si="0"/>
        <v>MPOWCUL</v>
      </c>
      <c r="D56" s="12">
        <v>21149.71</v>
      </c>
    </row>
    <row r="57" spans="1:4" x14ac:dyDescent="0.45">
      <c r="A57" s="11" t="s">
        <v>97</v>
      </c>
      <c r="B57" s="11" t="s">
        <v>100</v>
      </c>
      <c r="C57" s="11" t="str">
        <f t="shared" si="0"/>
        <v>MPOWKAI</v>
      </c>
      <c r="D57" s="12">
        <v>29190.53</v>
      </c>
    </row>
    <row r="58" spans="1:4" x14ac:dyDescent="0.45">
      <c r="A58" s="11" t="s">
        <v>97</v>
      </c>
      <c r="B58" s="11" t="s">
        <v>101</v>
      </c>
      <c r="C58" s="11" t="str">
        <f t="shared" si="0"/>
        <v>MPOWSBK</v>
      </c>
      <c r="D58" s="12">
        <v>49786.46</v>
      </c>
    </row>
    <row r="59" spans="1:4" x14ac:dyDescent="0.45">
      <c r="A59" s="11" t="s">
        <v>97</v>
      </c>
      <c r="B59" s="11" t="s">
        <v>102</v>
      </c>
      <c r="C59" s="11" t="str">
        <f t="shared" si="0"/>
        <v>MPOWWPR</v>
      </c>
      <c r="D59" s="12">
        <v>15429.28</v>
      </c>
    </row>
    <row r="60" spans="1:4" x14ac:dyDescent="0.45">
      <c r="A60" s="11" t="s">
        <v>103</v>
      </c>
      <c r="B60" s="11" t="s">
        <v>104</v>
      </c>
      <c r="C60" s="11" t="str">
        <f t="shared" si="0"/>
        <v>MRPLARA</v>
      </c>
      <c r="D60" s="12">
        <v>0.05</v>
      </c>
    </row>
    <row r="61" spans="1:4" x14ac:dyDescent="0.45">
      <c r="A61" s="11" t="s">
        <v>103</v>
      </c>
      <c r="B61" s="11" t="s">
        <v>105</v>
      </c>
      <c r="C61" s="11" t="str">
        <f t="shared" si="0"/>
        <v>MRPLARI</v>
      </c>
      <c r="D61" s="12">
        <v>359.35</v>
      </c>
    </row>
    <row r="62" spans="1:4" x14ac:dyDescent="0.45">
      <c r="A62" s="11" t="s">
        <v>103</v>
      </c>
      <c r="B62" s="11" t="s">
        <v>106</v>
      </c>
      <c r="C62" s="11" t="str">
        <f t="shared" si="0"/>
        <v>MRPLATI</v>
      </c>
      <c r="D62" s="12">
        <v>4054.33</v>
      </c>
    </row>
    <row r="63" spans="1:4" x14ac:dyDescent="0.45">
      <c r="A63" s="11" t="s">
        <v>103</v>
      </c>
      <c r="B63" s="11" t="s">
        <v>107</v>
      </c>
      <c r="C63" s="11" t="str">
        <f t="shared" si="0"/>
        <v>MRPLKPO</v>
      </c>
      <c r="D63" s="12">
        <v>0</v>
      </c>
    </row>
    <row r="64" spans="1:4" x14ac:dyDescent="0.45">
      <c r="A64" s="11" t="s">
        <v>103</v>
      </c>
      <c r="B64" s="11" t="s">
        <v>108</v>
      </c>
      <c r="C64" s="11" t="str">
        <f t="shared" si="0"/>
        <v>MRPLMTI</v>
      </c>
      <c r="D64" s="12">
        <v>68.650000000000006</v>
      </c>
    </row>
    <row r="65" spans="1:4" x14ac:dyDescent="0.45">
      <c r="A65" s="11" t="s">
        <v>103</v>
      </c>
      <c r="B65" s="11" t="s">
        <v>111</v>
      </c>
      <c r="C65" s="11" t="str">
        <f t="shared" si="0"/>
        <v>MRPLOHK</v>
      </c>
      <c r="D65" s="12">
        <v>103.47</v>
      </c>
    </row>
    <row r="66" spans="1:4" x14ac:dyDescent="0.45">
      <c r="A66" s="11" t="s">
        <v>103</v>
      </c>
      <c r="B66" s="11" t="s">
        <v>114</v>
      </c>
      <c r="C66" s="11" t="str">
        <f t="shared" si="0"/>
        <v>MRPLWKM</v>
      </c>
      <c r="D66" s="12">
        <v>28530.65</v>
      </c>
    </row>
    <row r="67" spans="1:4" x14ac:dyDescent="0.45">
      <c r="A67" s="11" t="s">
        <v>103</v>
      </c>
      <c r="B67" s="11" t="s">
        <v>115</v>
      </c>
      <c r="C67" s="11" t="str">
        <f t="shared" si="0"/>
        <v>MRPLWPA</v>
      </c>
      <c r="D67" s="12">
        <v>16.489999999999998</v>
      </c>
    </row>
    <row r="68" spans="1:4" x14ac:dyDescent="0.45">
      <c r="A68" s="11" t="s">
        <v>116</v>
      </c>
      <c r="B68" s="11" t="s">
        <v>110</v>
      </c>
      <c r="C68" s="11" t="str">
        <f t="shared" ref="C68:C131" si="1">A68&amp;B68</f>
        <v>NAPANAP</v>
      </c>
      <c r="D68" s="12">
        <v>4794</v>
      </c>
    </row>
    <row r="69" spans="1:4" x14ac:dyDescent="0.45">
      <c r="A69" s="11" t="s">
        <v>117</v>
      </c>
      <c r="B69" s="11" t="s">
        <v>118</v>
      </c>
      <c r="C69" s="11" t="str">
        <f t="shared" si="1"/>
        <v>NELSSTK</v>
      </c>
      <c r="D69" s="12">
        <v>13982</v>
      </c>
    </row>
    <row r="70" spans="1:4" x14ac:dyDescent="0.45">
      <c r="A70" s="11" t="s">
        <v>119</v>
      </c>
      <c r="B70" s="11" t="s">
        <v>120</v>
      </c>
      <c r="C70" s="11" t="str">
        <f t="shared" si="1"/>
        <v>NPOWBRB</v>
      </c>
      <c r="D70" s="12">
        <v>16553</v>
      </c>
    </row>
    <row r="71" spans="1:4" x14ac:dyDescent="0.45">
      <c r="A71" s="11" t="s">
        <v>119</v>
      </c>
      <c r="B71" s="11" t="s">
        <v>121</v>
      </c>
      <c r="C71" s="11" t="str">
        <f t="shared" si="1"/>
        <v>NPOWMPE</v>
      </c>
      <c r="D71" s="12">
        <v>108643.8</v>
      </c>
    </row>
    <row r="72" spans="1:4" x14ac:dyDescent="0.45">
      <c r="A72" s="11" t="s">
        <v>119</v>
      </c>
      <c r="B72" s="11" t="s">
        <v>122</v>
      </c>
      <c r="C72" s="11" t="str">
        <f t="shared" si="1"/>
        <v>NPOWMTO</v>
      </c>
      <c r="D72" s="12">
        <v>18962.21</v>
      </c>
    </row>
    <row r="73" spans="1:4" x14ac:dyDescent="0.45">
      <c r="A73" s="11" t="s">
        <v>109</v>
      </c>
      <c r="B73" s="11" t="s">
        <v>110</v>
      </c>
      <c r="C73" s="11" t="str">
        <f t="shared" si="1"/>
        <v>NTRGNAP</v>
      </c>
      <c r="D73" s="12">
        <v>1564</v>
      </c>
    </row>
    <row r="74" spans="1:4" x14ac:dyDescent="0.45">
      <c r="A74" s="11" t="s">
        <v>123</v>
      </c>
      <c r="B74" s="11" t="s">
        <v>124</v>
      </c>
      <c r="C74" s="11" t="str">
        <f t="shared" si="1"/>
        <v>NZASTWI</v>
      </c>
      <c r="D74" s="12">
        <v>592655</v>
      </c>
    </row>
    <row r="75" spans="1:4" x14ac:dyDescent="0.45">
      <c r="A75" s="11" t="s">
        <v>125</v>
      </c>
      <c r="B75" s="11" t="s">
        <v>47</v>
      </c>
      <c r="C75" s="11" t="str">
        <f t="shared" si="1"/>
        <v>NZSTGLN</v>
      </c>
      <c r="D75" s="12">
        <v>156565</v>
      </c>
    </row>
    <row r="76" spans="1:4" x14ac:dyDescent="0.45">
      <c r="A76" s="11" t="s">
        <v>238</v>
      </c>
      <c r="B76" s="11" t="s">
        <v>96</v>
      </c>
      <c r="C76" s="11" t="str">
        <f t="shared" si="1"/>
        <v>OMVPMNI</v>
      </c>
      <c r="D76" s="12">
        <v>2582</v>
      </c>
    </row>
    <row r="77" spans="1:4" x14ac:dyDescent="0.45">
      <c r="A77" s="11" t="s">
        <v>126</v>
      </c>
      <c r="B77" s="11" t="s">
        <v>127</v>
      </c>
      <c r="C77" s="11" t="str">
        <f t="shared" si="1"/>
        <v>ORONAPS</v>
      </c>
      <c r="D77" s="12">
        <v>253.48</v>
      </c>
    </row>
    <row r="78" spans="1:4" x14ac:dyDescent="0.45">
      <c r="A78" s="11" t="s">
        <v>126</v>
      </c>
      <c r="B78" s="11" t="s">
        <v>128</v>
      </c>
      <c r="C78" s="11" t="str">
        <f t="shared" si="1"/>
        <v>ORONBRY</v>
      </c>
      <c r="D78" s="12">
        <v>151197.82999999999</v>
      </c>
    </row>
    <row r="79" spans="1:4" x14ac:dyDescent="0.45">
      <c r="A79" s="11" t="s">
        <v>126</v>
      </c>
      <c r="B79" s="11" t="s">
        <v>129</v>
      </c>
      <c r="C79" s="11" t="str">
        <f t="shared" si="1"/>
        <v>ORONCLH</v>
      </c>
      <c r="D79" s="12">
        <v>376.1</v>
      </c>
    </row>
    <row r="80" spans="1:4" x14ac:dyDescent="0.45">
      <c r="A80" s="11" t="s">
        <v>126</v>
      </c>
      <c r="B80" s="11" t="s">
        <v>130</v>
      </c>
      <c r="C80" s="11" t="str">
        <f t="shared" si="1"/>
        <v>ORONCOL</v>
      </c>
      <c r="D80" s="12">
        <v>277.58</v>
      </c>
    </row>
    <row r="81" spans="1:4" x14ac:dyDescent="0.45">
      <c r="A81" s="11" t="s">
        <v>126</v>
      </c>
      <c r="B81" s="11" t="s">
        <v>131</v>
      </c>
      <c r="C81" s="11" t="str">
        <f t="shared" si="1"/>
        <v>ORONHOR</v>
      </c>
      <c r="D81" s="12">
        <v>37205.279999999999</v>
      </c>
    </row>
    <row r="82" spans="1:4" x14ac:dyDescent="0.45">
      <c r="A82" s="11" t="s">
        <v>126</v>
      </c>
      <c r="B82" s="11" t="s">
        <v>132</v>
      </c>
      <c r="C82" s="11" t="str">
        <f t="shared" si="1"/>
        <v>ORONISL</v>
      </c>
      <c r="D82" s="12">
        <v>554490.65</v>
      </c>
    </row>
    <row r="83" spans="1:4" x14ac:dyDescent="0.45">
      <c r="A83" s="11" t="s">
        <v>126</v>
      </c>
      <c r="B83" s="11" t="s">
        <v>133</v>
      </c>
      <c r="C83" s="11" t="str">
        <f t="shared" si="1"/>
        <v>ORONKBY</v>
      </c>
      <c r="D83" s="12">
        <v>15912.09</v>
      </c>
    </row>
    <row r="84" spans="1:4" x14ac:dyDescent="0.45">
      <c r="A84" s="11" t="s">
        <v>136</v>
      </c>
      <c r="B84" s="11" t="s">
        <v>56</v>
      </c>
      <c r="C84" s="11" t="str">
        <f t="shared" si="1"/>
        <v>PANPWHI</v>
      </c>
      <c r="D84" s="12">
        <v>72697</v>
      </c>
    </row>
    <row r="85" spans="1:4" x14ac:dyDescent="0.45">
      <c r="A85" s="11" t="s">
        <v>137</v>
      </c>
      <c r="B85" s="11" t="s">
        <v>138</v>
      </c>
      <c r="C85" s="11" t="str">
        <f t="shared" si="1"/>
        <v>POCOBPE</v>
      </c>
      <c r="D85" s="12">
        <v>97153.64</v>
      </c>
    </row>
    <row r="86" spans="1:4" x14ac:dyDescent="0.45">
      <c r="A86" s="11" t="s">
        <v>137</v>
      </c>
      <c r="B86" s="11" t="s">
        <v>139</v>
      </c>
      <c r="C86" s="11" t="str">
        <f t="shared" si="1"/>
        <v>POCOBRK</v>
      </c>
      <c r="D86" s="12">
        <v>25337.47</v>
      </c>
    </row>
    <row r="87" spans="1:4" x14ac:dyDescent="0.45">
      <c r="A87" s="11" t="s">
        <v>137</v>
      </c>
      <c r="B87" s="11" t="s">
        <v>140</v>
      </c>
      <c r="C87" s="11" t="str">
        <f t="shared" si="1"/>
        <v>POCOCST</v>
      </c>
      <c r="D87" s="12">
        <v>48336.36</v>
      </c>
    </row>
    <row r="88" spans="1:4" x14ac:dyDescent="0.45">
      <c r="A88" s="11" t="s">
        <v>137</v>
      </c>
      <c r="B88" s="11" t="s">
        <v>141</v>
      </c>
      <c r="C88" s="11" t="str">
        <f t="shared" si="1"/>
        <v>POCOGYT</v>
      </c>
      <c r="D88" s="12">
        <v>15267.01</v>
      </c>
    </row>
    <row r="89" spans="1:4" x14ac:dyDescent="0.45">
      <c r="A89" s="11" t="s">
        <v>137</v>
      </c>
      <c r="B89" s="11" t="s">
        <v>142</v>
      </c>
      <c r="C89" s="11" t="str">
        <f t="shared" si="1"/>
        <v>POCOHIN</v>
      </c>
      <c r="D89" s="12">
        <v>42631.54</v>
      </c>
    </row>
    <row r="90" spans="1:4" x14ac:dyDescent="0.45">
      <c r="A90" s="11" t="s">
        <v>137</v>
      </c>
      <c r="B90" s="11" t="s">
        <v>143</v>
      </c>
      <c r="C90" s="11" t="str">
        <f t="shared" si="1"/>
        <v>POCOHUI</v>
      </c>
      <c r="D90" s="12">
        <v>38519.24</v>
      </c>
    </row>
    <row r="91" spans="1:4" x14ac:dyDescent="0.45">
      <c r="A91" s="11" t="s">
        <v>137</v>
      </c>
      <c r="B91" s="11" t="s">
        <v>30</v>
      </c>
      <c r="C91" s="11" t="str">
        <f t="shared" si="1"/>
        <v>POCOHWA</v>
      </c>
      <c r="D91" s="12">
        <v>24378.86</v>
      </c>
    </row>
    <row r="92" spans="1:4" x14ac:dyDescent="0.45">
      <c r="A92" s="11" t="s">
        <v>137</v>
      </c>
      <c r="B92" s="11" t="s">
        <v>144</v>
      </c>
      <c r="C92" s="11" t="str">
        <f t="shared" si="1"/>
        <v>POCOKIN</v>
      </c>
      <c r="D92" s="12">
        <v>133233.14000000001</v>
      </c>
    </row>
    <row r="93" spans="1:4" x14ac:dyDescent="0.45">
      <c r="A93" s="11" t="s">
        <v>137</v>
      </c>
      <c r="B93" s="11" t="s">
        <v>145</v>
      </c>
      <c r="C93" s="11" t="str">
        <f t="shared" si="1"/>
        <v>POCOKMO</v>
      </c>
      <c r="D93" s="12">
        <v>15550.38</v>
      </c>
    </row>
    <row r="94" spans="1:4" x14ac:dyDescent="0.45">
      <c r="A94" s="11" t="s">
        <v>137</v>
      </c>
      <c r="B94" s="11" t="s">
        <v>146</v>
      </c>
      <c r="C94" s="11" t="str">
        <f t="shared" si="1"/>
        <v>POCOKPU</v>
      </c>
      <c r="D94" s="12">
        <v>44622.64</v>
      </c>
    </row>
    <row r="95" spans="1:4" x14ac:dyDescent="0.45">
      <c r="A95" s="11" t="s">
        <v>137</v>
      </c>
      <c r="B95" s="11" t="s">
        <v>147</v>
      </c>
      <c r="C95" s="11" t="str">
        <f t="shared" si="1"/>
        <v>POCOLTN</v>
      </c>
      <c r="D95" s="12">
        <v>52518.55</v>
      </c>
    </row>
    <row r="96" spans="1:4" x14ac:dyDescent="0.45">
      <c r="A96" s="11" t="s">
        <v>137</v>
      </c>
      <c r="B96" s="11" t="s">
        <v>148</v>
      </c>
      <c r="C96" s="11" t="str">
        <f t="shared" si="1"/>
        <v>POCOMGM</v>
      </c>
      <c r="D96" s="12">
        <v>15907.1</v>
      </c>
    </row>
    <row r="97" spans="1:4" x14ac:dyDescent="0.45">
      <c r="A97" s="11" t="s">
        <v>137</v>
      </c>
      <c r="B97" s="11" t="s">
        <v>149</v>
      </c>
      <c r="C97" s="11" t="str">
        <f t="shared" si="1"/>
        <v>POCOMST</v>
      </c>
      <c r="D97" s="12">
        <v>45730.41</v>
      </c>
    </row>
    <row r="98" spans="1:4" x14ac:dyDescent="0.45">
      <c r="A98" s="11" t="s">
        <v>137</v>
      </c>
      <c r="B98" s="11" t="s">
        <v>150</v>
      </c>
      <c r="C98" s="11" t="str">
        <f t="shared" si="1"/>
        <v>POCOMTM</v>
      </c>
      <c r="D98" s="12">
        <v>59814.7</v>
      </c>
    </row>
    <row r="99" spans="1:4" x14ac:dyDescent="0.45">
      <c r="A99" s="11" t="s">
        <v>137</v>
      </c>
      <c r="B99" s="11" t="s">
        <v>151</v>
      </c>
      <c r="C99" s="11" t="str">
        <f t="shared" si="1"/>
        <v>POCOMTN</v>
      </c>
      <c r="D99" s="12">
        <v>18200.169999999998</v>
      </c>
    </row>
    <row r="100" spans="1:4" x14ac:dyDescent="0.45">
      <c r="A100" s="11" t="s">
        <v>137</v>
      </c>
      <c r="B100" s="11" t="s">
        <v>152</v>
      </c>
      <c r="C100" s="11" t="str">
        <f t="shared" si="1"/>
        <v>POCOMTR</v>
      </c>
      <c r="D100" s="12">
        <v>6750.49</v>
      </c>
    </row>
    <row r="101" spans="1:4" x14ac:dyDescent="0.45">
      <c r="A101" s="11" t="s">
        <v>137</v>
      </c>
      <c r="B101" s="11" t="s">
        <v>451</v>
      </c>
      <c r="C101" s="11" t="str">
        <f t="shared" si="1"/>
        <v>POCONPL</v>
      </c>
      <c r="D101" s="12">
        <v>14233.17</v>
      </c>
    </row>
    <row r="102" spans="1:4" x14ac:dyDescent="0.45">
      <c r="A102" s="11" t="s">
        <v>137</v>
      </c>
      <c r="B102" s="11" t="s">
        <v>153</v>
      </c>
      <c r="C102" s="11" t="str">
        <f t="shared" si="1"/>
        <v>POCOOKN</v>
      </c>
      <c r="D102" s="12">
        <v>2023.84</v>
      </c>
    </row>
    <row r="103" spans="1:4" x14ac:dyDescent="0.45">
      <c r="A103" s="11" t="s">
        <v>137</v>
      </c>
      <c r="B103" s="11" t="s">
        <v>154</v>
      </c>
      <c r="C103" s="11" t="str">
        <f t="shared" si="1"/>
        <v>POCOOPK</v>
      </c>
      <c r="D103" s="12">
        <v>9904.5300000000007</v>
      </c>
    </row>
    <row r="104" spans="1:4" x14ac:dyDescent="0.45">
      <c r="A104" s="11" t="s">
        <v>137</v>
      </c>
      <c r="B104" s="11" t="s">
        <v>155</v>
      </c>
      <c r="C104" s="11" t="str">
        <f t="shared" si="1"/>
        <v>POCOPAO</v>
      </c>
      <c r="D104" s="12">
        <v>38902.019999999997</v>
      </c>
    </row>
    <row r="105" spans="1:4" x14ac:dyDescent="0.45">
      <c r="A105" s="11" t="s">
        <v>137</v>
      </c>
      <c r="B105" s="11" t="s">
        <v>53</v>
      </c>
      <c r="C105" s="11" t="str">
        <f t="shared" si="1"/>
        <v>POCOSFD</v>
      </c>
      <c r="D105" s="12">
        <v>31566.560000000001</v>
      </c>
    </row>
    <row r="106" spans="1:4" x14ac:dyDescent="0.45">
      <c r="A106" s="11" t="s">
        <v>137</v>
      </c>
      <c r="B106" s="11" t="s">
        <v>156</v>
      </c>
      <c r="C106" s="11" t="str">
        <f t="shared" si="1"/>
        <v>POCOTGA</v>
      </c>
      <c r="D106" s="12">
        <v>111289.26</v>
      </c>
    </row>
    <row r="107" spans="1:4" x14ac:dyDescent="0.45">
      <c r="A107" s="11" t="s">
        <v>137</v>
      </c>
      <c r="B107" s="11" t="s">
        <v>157</v>
      </c>
      <c r="C107" s="11" t="str">
        <f t="shared" si="1"/>
        <v>POCOTMI</v>
      </c>
      <c r="D107" s="12">
        <v>40116.370000000003</v>
      </c>
    </row>
    <row r="108" spans="1:4" x14ac:dyDescent="0.45">
      <c r="A108" s="11" t="s">
        <v>137</v>
      </c>
      <c r="B108" s="11" t="s">
        <v>158</v>
      </c>
      <c r="C108" s="11" t="str">
        <f t="shared" si="1"/>
        <v>POCOWGN</v>
      </c>
      <c r="D108" s="12">
        <v>29821.56</v>
      </c>
    </row>
    <row r="109" spans="1:4" x14ac:dyDescent="0.45">
      <c r="A109" s="11" t="s">
        <v>137</v>
      </c>
      <c r="B109" s="11" t="s">
        <v>159</v>
      </c>
      <c r="C109" s="11" t="str">
        <f t="shared" si="1"/>
        <v>POCOWHU</v>
      </c>
      <c r="D109" s="12">
        <v>33448.019999999997</v>
      </c>
    </row>
    <row r="110" spans="1:4" x14ac:dyDescent="0.45">
      <c r="A110" s="11" t="s">
        <v>137</v>
      </c>
      <c r="B110" s="11" t="s">
        <v>160</v>
      </c>
      <c r="C110" s="11" t="str">
        <f t="shared" si="1"/>
        <v>POCOWKO</v>
      </c>
      <c r="D110" s="12">
        <v>36660.19</v>
      </c>
    </row>
    <row r="111" spans="1:4" x14ac:dyDescent="0.45">
      <c r="A111" s="11" t="s">
        <v>137</v>
      </c>
      <c r="B111" s="11" t="s">
        <v>161</v>
      </c>
      <c r="C111" s="11" t="str">
        <f t="shared" si="1"/>
        <v>POCOWVY</v>
      </c>
      <c r="D111" s="12">
        <v>4862.76</v>
      </c>
    </row>
    <row r="112" spans="1:4" x14ac:dyDescent="0.45">
      <c r="A112" s="11" t="s">
        <v>67</v>
      </c>
      <c r="B112" s="11" t="s">
        <v>134</v>
      </c>
      <c r="C112" s="11" t="str">
        <f t="shared" si="1"/>
        <v>POWNBAL</v>
      </c>
      <c r="D112" s="12">
        <v>31815.89</v>
      </c>
    </row>
    <row r="113" spans="1:4" x14ac:dyDescent="0.45">
      <c r="A113" s="11" t="s">
        <v>67</v>
      </c>
      <c r="B113" s="11" t="s">
        <v>162</v>
      </c>
      <c r="C113" s="11" t="str">
        <f t="shared" si="1"/>
        <v>POWNEDN</v>
      </c>
      <c r="D113" s="12">
        <v>27101.919999999998</v>
      </c>
    </row>
    <row r="114" spans="1:4" x14ac:dyDescent="0.45">
      <c r="A114" s="11" t="s">
        <v>67</v>
      </c>
      <c r="B114" s="11" t="s">
        <v>60</v>
      </c>
      <c r="C114" s="11" t="str">
        <f t="shared" si="1"/>
        <v>POWNFKN</v>
      </c>
      <c r="D114" s="12">
        <v>5064.16</v>
      </c>
    </row>
    <row r="115" spans="1:4" x14ac:dyDescent="0.45">
      <c r="A115" s="11" t="s">
        <v>67</v>
      </c>
      <c r="B115" s="11" t="s">
        <v>163</v>
      </c>
      <c r="C115" s="11" t="str">
        <f t="shared" si="1"/>
        <v>POWNGOR</v>
      </c>
      <c r="D115" s="12">
        <v>31130.11</v>
      </c>
    </row>
    <row r="116" spans="1:4" x14ac:dyDescent="0.45">
      <c r="A116" s="11" t="s">
        <v>67</v>
      </c>
      <c r="B116" s="11" t="s">
        <v>61</v>
      </c>
      <c r="C116" s="11" t="str">
        <f t="shared" si="1"/>
        <v>POWNHWB</v>
      </c>
      <c r="D116" s="12">
        <v>6065.95</v>
      </c>
    </row>
    <row r="117" spans="1:4" x14ac:dyDescent="0.45">
      <c r="A117" s="11" t="s">
        <v>67</v>
      </c>
      <c r="B117" s="11" t="s">
        <v>164</v>
      </c>
      <c r="C117" s="11" t="str">
        <f t="shared" si="1"/>
        <v>POWNINV</v>
      </c>
      <c r="D117" s="12">
        <v>85679.09</v>
      </c>
    </row>
    <row r="118" spans="1:4" x14ac:dyDescent="0.45">
      <c r="A118" s="11" t="s">
        <v>67</v>
      </c>
      <c r="B118" s="11" t="s">
        <v>165</v>
      </c>
      <c r="C118" s="11" t="str">
        <f t="shared" si="1"/>
        <v>POWNNMA</v>
      </c>
      <c r="D118" s="12">
        <v>53526.06</v>
      </c>
    </row>
    <row r="119" spans="1:4" x14ac:dyDescent="0.45">
      <c r="A119" s="11" t="s">
        <v>67</v>
      </c>
      <c r="B119" s="11" t="s">
        <v>135</v>
      </c>
      <c r="C119" s="11" t="str">
        <f t="shared" si="1"/>
        <v>POWNNSY</v>
      </c>
      <c r="D119" s="12">
        <v>42939.81</v>
      </c>
    </row>
    <row r="120" spans="1:4" x14ac:dyDescent="0.45">
      <c r="A120" s="11" t="s">
        <v>166</v>
      </c>
      <c r="B120" s="11" t="s">
        <v>167</v>
      </c>
      <c r="C120" s="11" t="str">
        <f t="shared" si="1"/>
        <v>RAYNBDE</v>
      </c>
      <c r="D120" s="12">
        <v>9220</v>
      </c>
    </row>
    <row r="121" spans="1:4" x14ac:dyDescent="0.45">
      <c r="A121" s="11" t="s">
        <v>168</v>
      </c>
      <c r="B121" s="11" t="s">
        <v>169</v>
      </c>
      <c r="C121" s="11" t="str">
        <f t="shared" si="1"/>
        <v>SCANDVK</v>
      </c>
      <c r="D121" s="12">
        <v>12726.12</v>
      </c>
    </row>
    <row r="122" spans="1:4" x14ac:dyDescent="0.45">
      <c r="A122" s="11" t="s">
        <v>168</v>
      </c>
      <c r="B122" s="11" t="s">
        <v>84</v>
      </c>
      <c r="C122" s="11" t="str">
        <f t="shared" si="1"/>
        <v>SCANWDV</v>
      </c>
      <c r="D122" s="12">
        <v>2379.88</v>
      </c>
    </row>
    <row r="123" spans="1:4" x14ac:dyDescent="0.45">
      <c r="A123" s="11" t="s">
        <v>112</v>
      </c>
      <c r="B123" s="11" t="s">
        <v>113</v>
      </c>
      <c r="C123" s="11" t="str">
        <f t="shared" si="1"/>
        <v>SCGLSWN</v>
      </c>
      <c r="D123" s="12">
        <v>1174</v>
      </c>
    </row>
    <row r="124" spans="1:4" x14ac:dyDescent="0.45">
      <c r="A124" s="11" t="s">
        <v>170</v>
      </c>
      <c r="B124" s="11" t="s">
        <v>171</v>
      </c>
      <c r="C124" s="11" t="str">
        <f t="shared" si="1"/>
        <v>SHPKPEN</v>
      </c>
      <c r="D124" s="12">
        <v>177</v>
      </c>
    </row>
    <row r="125" spans="1:4" x14ac:dyDescent="0.45">
      <c r="A125" s="11" t="s">
        <v>172</v>
      </c>
      <c r="B125" s="11" t="s">
        <v>167</v>
      </c>
      <c r="C125" s="11" t="str">
        <f t="shared" si="1"/>
        <v>SOLEBDE</v>
      </c>
      <c r="D125" s="12">
        <v>210</v>
      </c>
    </row>
    <row r="126" spans="1:4" x14ac:dyDescent="0.45">
      <c r="A126" s="11" t="s">
        <v>173</v>
      </c>
      <c r="B126" s="11" t="s">
        <v>174</v>
      </c>
      <c r="C126" s="11" t="str">
        <f t="shared" si="1"/>
        <v>TARWTWC</v>
      </c>
      <c r="D126" s="12">
        <v>1068</v>
      </c>
    </row>
    <row r="127" spans="1:4" x14ac:dyDescent="0.45">
      <c r="A127" s="11" t="s">
        <v>175</v>
      </c>
      <c r="B127" s="11" t="s">
        <v>176</v>
      </c>
      <c r="C127" s="11" t="str">
        <f t="shared" si="1"/>
        <v>TASMKIK</v>
      </c>
      <c r="D127" s="12">
        <v>2636.73</v>
      </c>
    </row>
    <row r="128" spans="1:4" x14ac:dyDescent="0.45">
      <c r="A128" s="11" t="s">
        <v>175</v>
      </c>
      <c r="B128" s="11" t="s">
        <v>177</v>
      </c>
      <c r="C128" s="11" t="str">
        <f t="shared" si="1"/>
        <v>TASMMCH</v>
      </c>
      <c r="D128" s="12">
        <v>2357.09</v>
      </c>
    </row>
    <row r="129" spans="1:4" x14ac:dyDescent="0.45">
      <c r="A129" s="11" t="s">
        <v>175</v>
      </c>
      <c r="B129" s="11" t="s">
        <v>118</v>
      </c>
      <c r="C129" s="11" t="str">
        <f t="shared" si="1"/>
        <v>TASMSTK</v>
      </c>
      <c r="D129" s="12">
        <v>142149.19</v>
      </c>
    </row>
    <row r="130" spans="1:4" x14ac:dyDescent="0.45">
      <c r="A130" s="11" t="s">
        <v>178</v>
      </c>
      <c r="B130" s="11" t="s">
        <v>239</v>
      </c>
      <c r="C130" s="11" t="str">
        <f t="shared" si="1"/>
        <v>TBOPJRD</v>
      </c>
      <c r="D130" s="12">
        <v>14.92</v>
      </c>
    </row>
    <row r="131" spans="1:4" x14ac:dyDescent="0.45">
      <c r="A131" s="11" t="s">
        <v>178</v>
      </c>
      <c r="B131" s="11" t="s">
        <v>179</v>
      </c>
      <c r="C131" s="11" t="str">
        <f t="shared" si="1"/>
        <v>TBOPKPA</v>
      </c>
      <c r="D131" s="12">
        <v>7835.69</v>
      </c>
    </row>
    <row r="132" spans="1:4" x14ac:dyDescent="0.45">
      <c r="A132" s="11" t="s">
        <v>178</v>
      </c>
      <c r="B132" s="11" t="s">
        <v>180</v>
      </c>
      <c r="C132" s="11" t="str">
        <f t="shared" ref="C132:C195" si="2">A132&amp;B132</f>
        <v>TBOPMKE</v>
      </c>
      <c r="D132" s="12">
        <v>122.39</v>
      </c>
    </row>
    <row r="133" spans="1:4" x14ac:dyDescent="0.45">
      <c r="A133" s="11" t="s">
        <v>181</v>
      </c>
      <c r="B133" s="11" t="s">
        <v>182</v>
      </c>
      <c r="C133" s="11" t="str">
        <f t="shared" si="2"/>
        <v>TOPEKOE</v>
      </c>
      <c r="D133" s="12">
        <v>69640</v>
      </c>
    </row>
    <row r="134" spans="1:4" x14ac:dyDescent="0.45">
      <c r="A134" s="11" t="s">
        <v>183</v>
      </c>
      <c r="B134" s="11" t="s">
        <v>138</v>
      </c>
      <c r="C134" s="11" t="str">
        <f t="shared" si="2"/>
        <v>TRNZBPE</v>
      </c>
      <c r="D134" s="12">
        <v>2592.9699999999998</v>
      </c>
    </row>
    <row r="135" spans="1:4" x14ac:dyDescent="0.45">
      <c r="A135" s="11" t="s">
        <v>183</v>
      </c>
      <c r="B135" s="11" t="s">
        <v>184</v>
      </c>
      <c r="C135" s="11" t="str">
        <f t="shared" si="2"/>
        <v>TRNZHAM</v>
      </c>
      <c r="D135" s="12">
        <v>2296.71</v>
      </c>
    </row>
    <row r="136" spans="1:4" x14ac:dyDescent="0.45">
      <c r="A136" s="11" t="s">
        <v>183</v>
      </c>
      <c r="B136" s="11" t="s">
        <v>171</v>
      </c>
      <c r="C136" s="11" t="str">
        <f t="shared" si="2"/>
        <v>TRNZPEN</v>
      </c>
      <c r="D136" s="12">
        <v>15259.82</v>
      </c>
    </row>
    <row r="137" spans="1:4" x14ac:dyDescent="0.45">
      <c r="A137" s="11" t="s">
        <v>183</v>
      </c>
      <c r="B137" s="11" t="s">
        <v>113</v>
      </c>
      <c r="C137" s="11" t="str">
        <f t="shared" si="2"/>
        <v>TRNZSWN</v>
      </c>
      <c r="D137" s="12">
        <v>15181.68</v>
      </c>
    </row>
    <row r="138" spans="1:4" x14ac:dyDescent="0.45">
      <c r="A138" s="11" t="s">
        <v>183</v>
      </c>
      <c r="B138" s="11" t="s">
        <v>185</v>
      </c>
      <c r="C138" s="11" t="str">
        <f t="shared" si="2"/>
        <v>TRNZTMN</v>
      </c>
      <c r="D138" s="12">
        <v>2931.41</v>
      </c>
    </row>
    <row r="139" spans="1:4" x14ac:dyDescent="0.45">
      <c r="A139" s="11" t="s">
        <v>183</v>
      </c>
      <c r="B139" s="11" t="s">
        <v>186</v>
      </c>
      <c r="C139" s="11" t="str">
        <f t="shared" si="2"/>
        <v>TRNZTNG</v>
      </c>
      <c r="D139" s="12">
        <v>3003.41</v>
      </c>
    </row>
    <row r="140" spans="1:4" x14ac:dyDescent="0.45">
      <c r="A140" s="11" t="s">
        <v>28</v>
      </c>
      <c r="B140" s="11" t="s">
        <v>187</v>
      </c>
      <c r="C140" s="11" t="str">
        <f t="shared" si="2"/>
        <v>TRUGARG</v>
      </c>
      <c r="D140" s="12">
        <v>509.29</v>
      </c>
    </row>
    <row r="141" spans="1:4" x14ac:dyDescent="0.45">
      <c r="A141" s="11" t="s">
        <v>28</v>
      </c>
      <c r="B141" s="11" t="s">
        <v>29</v>
      </c>
      <c r="C141" s="11" t="str">
        <f t="shared" si="2"/>
        <v>TRUGBWK</v>
      </c>
      <c r="D141" s="12">
        <v>37.32</v>
      </c>
    </row>
    <row r="142" spans="1:4" x14ac:dyDescent="0.45">
      <c r="A142" s="11" t="s">
        <v>28</v>
      </c>
      <c r="B142" s="11" t="s">
        <v>130</v>
      </c>
      <c r="C142" s="11" t="str">
        <f t="shared" si="2"/>
        <v>TRUGCOL</v>
      </c>
      <c r="D142" s="12">
        <v>47.44</v>
      </c>
    </row>
    <row r="143" spans="1:4" x14ac:dyDescent="0.45">
      <c r="A143" s="11" t="s">
        <v>28</v>
      </c>
      <c r="B143" s="11" t="s">
        <v>30</v>
      </c>
      <c r="C143" s="11" t="str">
        <f t="shared" si="2"/>
        <v>TRUGHWA</v>
      </c>
      <c r="D143" s="12">
        <v>27.94</v>
      </c>
    </row>
    <row r="144" spans="1:4" x14ac:dyDescent="0.45">
      <c r="A144" s="11" t="s">
        <v>28</v>
      </c>
      <c r="B144" s="11" t="s">
        <v>24</v>
      </c>
      <c r="C144" s="11" t="str">
        <f t="shared" si="2"/>
        <v>TRUGMAT</v>
      </c>
      <c r="D144" s="12">
        <v>0</v>
      </c>
    </row>
    <row r="145" spans="1:4" x14ac:dyDescent="0.45">
      <c r="A145" s="11" t="s">
        <v>188</v>
      </c>
      <c r="B145" s="11" t="s">
        <v>189</v>
      </c>
      <c r="C145" s="11" t="str">
        <f t="shared" si="2"/>
        <v>UNETCPK</v>
      </c>
      <c r="D145" s="12">
        <v>184200.23</v>
      </c>
    </row>
    <row r="146" spans="1:4" x14ac:dyDescent="0.45">
      <c r="A146" s="11" t="s">
        <v>188</v>
      </c>
      <c r="B146" s="11" t="s">
        <v>190</v>
      </c>
      <c r="C146" s="11" t="str">
        <f t="shared" si="2"/>
        <v>UNETGFD</v>
      </c>
      <c r="D146" s="12">
        <v>64134.73</v>
      </c>
    </row>
    <row r="147" spans="1:4" x14ac:dyDescent="0.45">
      <c r="A147" s="11" t="s">
        <v>188</v>
      </c>
      <c r="B147" s="11" t="s">
        <v>191</v>
      </c>
      <c r="C147" s="11" t="str">
        <f t="shared" si="2"/>
        <v>UNETHAY</v>
      </c>
      <c r="D147" s="12">
        <v>33797.96</v>
      </c>
    </row>
    <row r="148" spans="1:4" x14ac:dyDescent="0.45">
      <c r="A148" s="11" t="s">
        <v>188</v>
      </c>
      <c r="B148" s="11" t="s">
        <v>192</v>
      </c>
      <c r="C148" s="11" t="str">
        <f t="shared" si="2"/>
        <v>UNETKWA</v>
      </c>
      <c r="D148" s="12">
        <v>34554.589999999997</v>
      </c>
    </row>
    <row r="149" spans="1:4" x14ac:dyDescent="0.45">
      <c r="A149" s="11" t="s">
        <v>188</v>
      </c>
      <c r="B149" s="11" t="s">
        <v>193</v>
      </c>
      <c r="C149" s="11" t="str">
        <f t="shared" si="2"/>
        <v>UNETMLG</v>
      </c>
      <c r="D149" s="12">
        <v>58309.52</v>
      </c>
    </row>
    <row r="150" spans="1:4" x14ac:dyDescent="0.45">
      <c r="A150" s="11" t="s">
        <v>188</v>
      </c>
      <c r="B150" s="11" t="s">
        <v>194</v>
      </c>
      <c r="C150" s="11" t="str">
        <f t="shared" si="2"/>
        <v>UNETPNI</v>
      </c>
      <c r="D150" s="12">
        <v>16061.5</v>
      </c>
    </row>
    <row r="151" spans="1:4" x14ac:dyDescent="0.45">
      <c r="A151" s="11" t="s">
        <v>188</v>
      </c>
      <c r="B151" s="11" t="s">
        <v>195</v>
      </c>
      <c r="C151" s="11" t="str">
        <f t="shared" si="2"/>
        <v>UNETTKR</v>
      </c>
      <c r="D151" s="12">
        <v>93471.48</v>
      </c>
    </row>
    <row r="152" spans="1:4" x14ac:dyDescent="0.45">
      <c r="A152" s="11" t="s">
        <v>188</v>
      </c>
      <c r="B152" s="11" t="s">
        <v>196</v>
      </c>
      <c r="C152" s="11" t="str">
        <f t="shared" si="2"/>
        <v>UNETUHT</v>
      </c>
      <c r="D152" s="12">
        <v>30082.68</v>
      </c>
    </row>
    <row r="153" spans="1:4" x14ac:dyDescent="0.45">
      <c r="A153" s="11" t="s">
        <v>188</v>
      </c>
      <c r="B153" s="11" t="s">
        <v>197</v>
      </c>
      <c r="C153" s="11" t="str">
        <f t="shared" si="2"/>
        <v>UNETWIL</v>
      </c>
      <c r="D153" s="12">
        <v>48768.31</v>
      </c>
    </row>
    <row r="154" spans="1:4" x14ac:dyDescent="0.45">
      <c r="A154" s="11" t="s">
        <v>198</v>
      </c>
      <c r="B154" s="11" t="s">
        <v>199</v>
      </c>
      <c r="C154" s="11" t="str">
        <f t="shared" si="2"/>
        <v>UNISFHL</v>
      </c>
      <c r="D154" s="12">
        <v>60315.87</v>
      </c>
    </row>
    <row r="155" spans="1:4" x14ac:dyDescent="0.45">
      <c r="A155" s="11" t="s">
        <v>198</v>
      </c>
      <c r="B155" s="11" t="s">
        <v>200</v>
      </c>
      <c r="C155" s="11" t="str">
        <f t="shared" si="2"/>
        <v>UNISOWH</v>
      </c>
      <c r="D155" s="12">
        <v>11951.5</v>
      </c>
    </row>
    <row r="156" spans="1:4" x14ac:dyDescent="0.45">
      <c r="A156" s="11" t="s">
        <v>198</v>
      </c>
      <c r="B156" s="11" t="s">
        <v>201</v>
      </c>
      <c r="C156" s="11" t="str">
        <f t="shared" si="2"/>
        <v>UNISRDF</v>
      </c>
      <c r="D156" s="12">
        <v>64251.47</v>
      </c>
    </row>
    <row r="157" spans="1:4" x14ac:dyDescent="0.45">
      <c r="A157" s="11" t="s">
        <v>198</v>
      </c>
      <c r="B157" s="11" t="s">
        <v>202</v>
      </c>
      <c r="C157" s="11" t="str">
        <f t="shared" si="2"/>
        <v>UNISROT</v>
      </c>
      <c r="D157" s="12">
        <v>75279.87</v>
      </c>
    </row>
    <row r="158" spans="1:4" x14ac:dyDescent="0.45">
      <c r="A158" s="11" t="s">
        <v>198</v>
      </c>
      <c r="B158" s="11" t="s">
        <v>203</v>
      </c>
      <c r="C158" s="11" t="str">
        <f t="shared" si="2"/>
        <v>UNISTRK</v>
      </c>
      <c r="D158" s="12">
        <v>7639.08</v>
      </c>
    </row>
    <row r="159" spans="1:4" x14ac:dyDescent="0.45">
      <c r="A159" s="11" t="s">
        <v>198</v>
      </c>
      <c r="B159" s="11" t="s">
        <v>57</v>
      </c>
      <c r="C159" s="11" t="str">
        <f t="shared" si="2"/>
        <v>UNISWRK</v>
      </c>
      <c r="D159" s="12">
        <v>53110.33</v>
      </c>
    </row>
    <row r="160" spans="1:4" x14ac:dyDescent="0.45">
      <c r="A160" s="11" t="s">
        <v>198</v>
      </c>
      <c r="B160" s="11" t="s">
        <v>204</v>
      </c>
      <c r="C160" s="11" t="str">
        <f t="shared" si="2"/>
        <v>UNISWTU</v>
      </c>
      <c r="D160" s="12">
        <v>92684.87</v>
      </c>
    </row>
    <row r="161" spans="1:4" x14ac:dyDescent="0.45">
      <c r="A161" s="11" t="s">
        <v>205</v>
      </c>
      <c r="B161" s="11" t="s">
        <v>206</v>
      </c>
      <c r="C161" s="11" t="str">
        <f t="shared" si="2"/>
        <v>VECTALB</v>
      </c>
      <c r="D161" s="12">
        <v>212004.86</v>
      </c>
    </row>
    <row r="162" spans="1:4" x14ac:dyDescent="0.45">
      <c r="A162" s="11" t="s">
        <v>205</v>
      </c>
      <c r="B162" s="11" t="s">
        <v>207</v>
      </c>
      <c r="C162" s="11" t="str">
        <f t="shared" si="2"/>
        <v>VECTHEN</v>
      </c>
      <c r="D162" s="12">
        <v>107962.03</v>
      </c>
    </row>
    <row r="163" spans="1:4" x14ac:dyDescent="0.45">
      <c r="A163" s="11" t="s">
        <v>205</v>
      </c>
      <c r="B163" s="11" t="s">
        <v>208</v>
      </c>
      <c r="C163" s="11" t="str">
        <f t="shared" si="2"/>
        <v>VECTHEP</v>
      </c>
      <c r="D163" s="12">
        <v>144706.18</v>
      </c>
    </row>
    <row r="164" spans="1:4" x14ac:dyDescent="0.45">
      <c r="A164" s="11" t="s">
        <v>205</v>
      </c>
      <c r="B164" s="11" t="s">
        <v>209</v>
      </c>
      <c r="C164" s="11" t="str">
        <f t="shared" si="2"/>
        <v>VECTHOB</v>
      </c>
      <c r="D164" s="12">
        <v>57373.919999999998</v>
      </c>
    </row>
    <row r="165" spans="1:4" x14ac:dyDescent="0.45">
      <c r="A165" s="11" t="s">
        <v>205</v>
      </c>
      <c r="B165" s="11" t="s">
        <v>210</v>
      </c>
      <c r="C165" s="11" t="str">
        <f t="shared" si="2"/>
        <v>VECTLFD</v>
      </c>
      <c r="D165" s="12">
        <v>15313.84</v>
      </c>
    </row>
    <row r="166" spans="1:4" x14ac:dyDescent="0.45">
      <c r="A166" s="11" t="s">
        <v>205</v>
      </c>
      <c r="B166" s="11" t="s">
        <v>211</v>
      </c>
      <c r="C166" s="11" t="str">
        <f t="shared" si="2"/>
        <v>VECTMNG</v>
      </c>
      <c r="D166" s="12">
        <v>143055.07999999999</v>
      </c>
    </row>
    <row r="167" spans="1:4" x14ac:dyDescent="0.45">
      <c r="A167" s="11" t="s">
        <v>205</v>
      </c>
      <c r="B167" s="11" t="s">
        <v>212</v>
      </c>
      <c r="C167" s="11" t="str">
        <f t="shared" si="2"/>
        <v>VECTOTA</v>
      </c>
      <c r="D167" s="12">
        <v>70923.59</v>
      </c>
    </row>
    <row r="168" spans="1:4" x14ac:dyDescent="0.45">
      <c r="A168" s="11" t="s">
        <v>205</v>
      </c>
      <c r="B168" s="11" t="s">
        <v>213</v>
      </c>
      <c r="C168" s="11" t="str">
        <f t="shared" si="2"/>
        <v>VECTPAK</v>
      </c>
      <c r="D168" s="12">
        <v>141459.99</v>
      </c>
    </row>
    <row r="169" spans="1:4" x14ac:dyDescent="0.45">
      <c r="A169" s="11" t="s">
        <v>205</v>
      </c>
      <c r="B169" s="11" t="s">
        <v>171</v>
      </c>
      <c r="C169" s="11" t="str">
        <f t="shared" si="2"/>
        <v>VECTPEN</v>
      </c>
      <c r="D169" s="12">
        <v>509815.83</v>
      </c>
    </row>
    <row r="170" spans="1:4" x14ac:dyDescent="0.45">
      <c r="A170" s="11" t="s">
        <v>205</v>
      </c>
      <c r="B170" s="11" t="s">
        <v>214</v>
      </c>
      <c r="C170" s="11" t="str">
        <f t="shared" si="2"/>
        <v>VECTROS</v>
      </c>
      <c r="D170" s="12">
        <v>157172.32999999999</v>
      </c>
    </row>
    <row r="171" spans="1:4" x14ac:dyDescent="0.45">
      <c r="A171" s="11" t="s">
        <v>205</v>
      </c>
      <c r="B171" s="11" t="s">
        <v>215</v>
      </c>
      <c r="C171" s="11" t="str">
        <f t="shared" si="2"/>
        <v>VECTSVL</v>
      </c>
      <c r="D171" s="12">
        <v>94300.6</v>
      </c>
    </row>
    <row r="172" spans="1:4" x14ac:dyDescent="0.45">
      <c r="A172" s="11" t="s">
        <v>205</v>
      </c>
      <c r="B172" s="11" t="s">
        <v>216</v>
      </c>
      <c r="C172" s="11" t="str">
        <f t="shared" si="2"/>
        <v>VECTTAK</v>
      </c>
      <c r="D172" s="12">
        <v>119791.34</v>
      </c>
    </row>
    <row r="173" spans="1:4" x14ac:dyDescent="0.45">
      <c r="A173" s="11" t="s">
        <v>205</v>
      </c>
      <c r="B173" s="11" t="s">
        <v>217</v>
      </c>
      <c r="C173" s="11" t="str">
        <f t="shared" si="2"/>
        <v>VECTWEL</v>
      </c>
      <c r="D173" s="12">
        <v>37648.82</v>
      </c>
    </row>
    <row r="174" spans="1:4" x14ac:dyDescent="0.45">
      <c r="A174" s="11" t="s">
        <v>205</v>
      </c>
      <c r="B174" s="11" t="s">
        <v>218</v>
      </c>
      <c r="C174" s="11" t="str">
        <f t="shared" si="2"/>
        <v>VECTWIR</v>
      </c>
      <c r="D174" s="12">
        <v>108044.47</v>
      </c>
    </row>
    <row r="175" spans="1:4" x14ac:dyDescent="0.45">
      <c r="A175" s="11" t="s">
        <v>205</v>
      </c>
      <c r="B175" s="11" t="s">
        <v>219</v>
      </c>
      <c r="C175" s="11" t="str">
        <f t="shared" si="2"/>
        <v>VECTWRD</v>
      </c>
      <c r="D175" s="12">
        <v>66575.13</v>
      </c>
    </row>
    <row r="176" spans="1:4" x14ac:dyDescent="0.45">
      <c r="A176" s="11" t="s">
        <v>220</v>
      </c>
      <c r="B176" s="11" t="s">
        <v>221</v>
      </c>
      <c r="C176" s="11" t="str">
        <f t="shared" si="2"/>
        <v>WAIPCBG</v>
      </c>
      <c r="D176" s="12">
        <v>41044.83</v>
      </c>
    </row>
    <row r="177" spans="1:4" x14ac:dyDescent="0.45">
      <c r="A177" s="11" t="s">
        <v>220</v>
      </c>
      <c r="B177" s="11" t="s">
        <v>222</v>
      </c>
      <c r="C177" s="11" t="str">
        <f t="shared" si="2"/>
        <v>WAIPTMU</v>
      </c>
      <c r="D177" s="12">
        <v>35316.17</v>
      </c>
    </row>
    <row r="178" spans="1:4" x14ac:dyDescent="0.45">
      <c r="A178" s="11" t="s">
        <v>223</v>
      </c>
      <c r="B178" s="11" t="s">
        <v>224</v>
      </c>
      <c r="C178" s="11" t="str">
        <f t="shared" si="2"/>
        <v>WATABPT</v>
      </c>
      <c r="D178" s="12">
        <v>4863.21</v>
      </c>
    </row>
    <row r="179" spans="1:4" x14ac:dyDescent="0.45">
      <c r="A179" s="11" t="s">
        <v>223</v>
      </c>
      <c r="B179" s="11" t="s">
        <v>225</v>
      </c>
      <c r="C179" s="11" t="str">
        <f t="shared" si="2"/>
        <v>WATAOAM</v>
      </c>
      <c r="D179" s="12">
        <v>47557.07</v>
      </c>
    </row>
    <row r="180" spans="1:4" x14ac:dyDescent="0.45">
      <c r="A180" s="11" t="s">
        <v>223</v>
      </c>
      <c r="B180" s="11" t="s">
        <v>40</v>
      </c>
      <c r="C180" s="11" t="str">
        <f t="shared" si="2"/>
        <v>WATATWZ</v>
      </c>
      <c r="D180" s="12">
        <v>2787.08</v>
      </c>
    </row>
    <row r="181" spans="1:4" x14ac:dyDescent="0.45">
      <c r="A181" s="11" t="s">
        <v>223</v>
      </c>
      <c r="B181" s="11" t="s">
        <v>94</v>
      </c>
      <c r="C181" s="11" t="str">
        <f t="shared" si="2"/>
        <v>WATAWTK</v>
      </c>
      <c r="D181" s="12">
        <v>7851.64</v>
      </c>
    </row>
    <row r="182" spans="1:4" x14ac:dyDescent="0.45">
      <c r="A182" s="11" t="s">
        <v>226</v>
      </c>
      <c r="B182" s="11" t="s">
        <v>184</v>
      </c>
      <c r="C182" s="11" t="str">
        <f t="shared" si="2"/>
        <v>WELEHAM</v>
      </c>
      <c r="D182" s="12">
        <v>158890.48000000001</v>
      </c>
    </row>
    <row r="183" spans="1:4" x14ac:dyDescent="0.45">
      <c r="A183" s="11" t="s">
        <v>226</v>
      </c>
      <c r="B183" s="11" t="s">
        <v>69</v>
      </c>
      <c r="C183" s="11" t="str">
        <f t="shared" si="2"/>
        <v>WELEHLY</v>
      </c>
      <c r="D183" s="12">
        <v>26512.09</v>
      </c>
    </row>
    <row r="184" spans="1:4" x14ac:dyDescent="0.45">
      <c r="A184" s="11" t="s">
        <v>226</v>
      </c>
      <c r="B184" s="11" t="s">
        <v>452</v>
      </c>
      <c r="C184" s="11" t="str">
        <f t="shared" si="2"/>
        <v>WELEMER</v>
      </c>
      <c r="D184" s="12">
        <v>5.79</v>
      </c>
    </row>
    <row r="185" spans="1:4" x14ac:dyDescent="0.45">
      <c r="A185" s="11" t="s">
        <v>226</v>
      </c>
      <c r="B185" s="11" t="s">
        <v>55</v>
      </c>
      <c r="C185" s="11" t="str">
        <f t="shared" si="2"/>
        <v>WELETWH</v>
      </c>
      <c r="D185" s="12">
        <v>110907.65</v>
      </c>
    </row>
    <row r="186" spans="1:4" x14ac:dyDescent="0.45">
      <c r="A186" s="11" t="s">
        <v>227</v>
      </c>
      <c r="B186" s="11" t="s">
        <v>186</v>
      </c>
      <c r="C186" s="11" t="str">
        <f t="shared" si="2"/>
        <v>WNSTTNG</v>
      </c>
      <c r="D186" s="12">
        <v>35354</v>
      </c>
    </row>
    <row r="187" spans="1:4" x14ac:dyDescent="0.45">
      <c r="A187" s="11" t="s">
        <v>31</v>
      </c>
      <c r="B187" s="11" t="s">
        <v>228</v>
      </c>
      <c r="C187" s="11" t="str">
        <f t="shared" si="2"/>
        <v>WPOWATU</v>
      </c>
      <c r="D187" s="12">
        <v>580.29999999999995</v>
      </c>
    </row>
    <row r="188" spans="1:4" x14ac:dyDescent="0.45">
      <c r="A188" s="11" t="s">
        <v>31</v>
      </c>
      <c r="B188" s="11" t="s">
        <v>229</v>
      </c>
      <c r="C188" s="11" t="str">
        <f t="shared" si="2"/>
        <v>WPOWDOB</v>
      </c>
      <c r="D188" s="12">
        <v>9224.7199999999993</v>
      </c>
    </row>
    <row r="189" spans="1:4" x14ac:dyDescent="0.45">
      <c r="A189" s="11" t="s">
        <v>31</v>
      </c>
      <c r="B189" s="11" t="s">
        <v>230</v>
      </c>
      <c r="C189" s="11" t="str">
        <f t="shared" si="2"/>
        <v>WPOWGYM</v>
      </c>
      <c r="D189" s="12">
        <v>12038.91</v>
      </c>
    </row>
    <row r="190" spans="1:4" x14ac:dyDescent="0.45">
      <c r="A190" s="11" t="s">
        <v>31</v>
      </c>
      <c r="B190" s="11" t="s">
        <v>231</v>
      </c>
      <c r="C190" s="11" t="str">
        <f t="shared" si="2"/>
        <v>WPOWHKK</v>
      </c>
      <c r="D190" s="12">
        <v>23878.82</v>
      </c>
    </row>
    <row r="191" spans="1:4" x14ac:dyDescent="0.45">
      <c r="A191" s="11" t="s">
        <v>31</v>
      </c>
      <c r="B191" s="11" t="s">
        <v>32</v>
      </c>
      <c r="C191" s="11" t="str">
        <f t="shared" si="2"/>
        <v>WPOWKUM</v>
      </c>
      <c r="D191" s="12">
        <v>1696.59</v>
      </c>
    </row>
    <row r="192" spans="1:4" x14ac:dyDescent="0.45">
      <c r="A192" s="11" t="s">
        <v>31</v>
      </c>
      <c r="B192" s="11" t="s">
        <v>232</v>
      </c>
      <c r="C192" s="11" t="str">
        <f t="shared" si="2"/>
        <v>WPOWOTI</v>
      </c>
      <c r="D192" s="12">
        <v>303.08</v>
      </c>
    </row>
    <row r="193" spans="1:4" x14ac:dyDescent="0.45">
      <c r="A193" s="11" t="s">
        <v>31</v>
      </c>
      <c r="B193" s="11" t="s">
        <v>233</v>
      </c>
      <c r="C193" s="11" t="str">
        <f t="shared" si="2"/>
        <v>WPOWRFN</v>
      </c>
      <c r="D193" s="12">
        <v>4436.6000000000004</v>
      </c>
    </row>
    <row r="194" spans="1:4" x14ac:dyDescent="0.45">
      <c r="A194" s="11" t="s">
        <v>234</v>
      </c>
      <c r="B194" s="11" t="s">
        <v>235</v>
      </c>
      <c r="C194" s="11" t="str">
        <f t="shared" si="2"/>
        <v>WTOMHTI</v>
      </c>
      <c r="D194" s="12">
        <v>49103.1</v>
      </c>
    </row>
    <row r="195" spans="1:4" x14ac:dyDescent="0.45">
      <c r="A195" s="11" t="s">
        <v>234</v>
      </c>
      <c r="B195" s="11" t="s">
        <v>236</v>
      </c>
      <c r="C195" s="11" t="str">
        <f t="shared" si="2"/>
        <v>WTOMNPK</v>
      </c>
      <c r="D195" s="12">
        <v>4188.8500000000004</v>
      </c>
    </row>
    <row r="196" spans="1:4" x14ac:dyDescent="0.45">
      <c r="A196" s="11" t="s">
        <v>234</v>
      </c>
      <c r="B196" s="11" t="s">
        <v>153</v>
      </c>
      <c r="C196" s="11" t="str">
        <f t="shared" ref="C196:C199" si="3">A196&amp;B196</f>
        <v>WTOMOKN</v>
      </c>
      <c r="D196" s="12">
        <v>4508.2299999999996</v>
      </c>
    </row>
    <row r="197" spans="1:4" x14ac:dyDescent="0.45">
      <c r="A197" s="11" t="s">
        <v>234</v>
      </c>
      <c r="B197" s="11" t="s">
        <v>237</v>
      </c>
      <c r="C197" s="11" t="str">
        <f t="shared" si="3"/>
        <v>WTOMONG</v>
      </c>
      <c r="D197" s="12">
        <v>11146.91</v>
      </c>
    </row>
    <row r="198" spans="1:4" x14ac:dyDescent="0.45">
      <c r="A198" s="11" t="s">
        <v>234</v>
      </c>
      <c r="B198" s="11" t="s">
        <v>72</v>
      </c>
      <c r="C198" s="11" t="str">
        <f t="shared" si="3"/>
        <v>WTOMTKU</v>
      </c>
      <c r="D198" s="12">
        <v>8306.0400000000009</v>
      </c>
    </row>
    <row r="199" spans="1:4" x14ac:dyDescent="0.45">
      <c r="A199" s="11" t="s">
        <v>234</v>
      </c>
      <c r="B199" s="11" t="s">
        <v>186</v>
      </c>
      <c r="C199" s="11" t="str">
        <f t="shared" si="3"/>
        <v>WTOMTNG</v>
      </c>
      <c r="D199" s="12">
        <v>6.87</v>
      </c>
    </row>
  </sheetData>
  <sheetProtection algorithmName="SHA-512" hashValue="phNv+DWOSBihn1QfuaAL4N/Z/6sRUKs+I9mWA4CCpKx4fB35zYzCSzc9ux7ZxdacZFiZEurytYtmTPc2M0xHvg==" saltValue="GHZSwx+wPqjSpDeV1XKPTQ==" spinCount="100000" sheet="1" objects="1" scenarios="1"/>
  <autoFilter ref="A2:D199" xr:uid="{104845B3-AD29-41D4-A13F-CA60DA436FD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E3D49-1F4A-4CBD-B09A-2775E337DE75}">
  <sheetPr>
    <tabColor rgb="FF00B0F0"/>
  </sheetPr>
  <dimension ref="A1:E202"/>
  <sheetViews>
    <sheetView workbookViewId="0">
      <selection activeCell="D21" sqref="D21"/>
    </sheetView>
  </sheetViews>
  <sheetFormatPr defaultRowHeight="14.25" x14ac:dyDescent="0.45"/>
  <cols>
    <col min="1" max="1" width="12.265625" customWidth="1"/>
    <col min="2" max="3" width="28.265625" customWidth="1"/>
    <col min="4" max="4" width="19.73046875" bestFit="1" customWidth="1"/>
    <col min="5" max="5" width="18.59765625" bestFit="1" customWidth="1"/>
  </cols>
  <sheetData>
    <row r="1" spans="1:5" x14ac:dyDescent="0.45">
      <c r="A1" t="s">
        <v>447</v>
      </c>
      <c r="B1" t="s">
        <v>453</v>
      </c>
    </row>
    <row r="2" spans="1:5" x14ac:dyDescent="0.45">
      <c r="A2" s="1" t="s">
        <v>454</v>
      </c>
      <c r="B2" s="1" t="s">
        <v>455</v>
      </c>
      <c r="C2" s="1" t="s">
        <v>13</v>
      </c>
      <c r="D2" s="1" t="s">
        <v>456</v>
      </c>
      <c r="E2" s="1" t="s">
        <v>457</v>
      </c>
    </row>
    <row r="3" spans="1:5" x14ac:dyDescent="0.45">
      <c r="A3" s="13" t="s">
        <v>33</v>
      </c>
      <c r="B3" s="13" t="s">
        <v>34</v>
      </c>
      <c r="C3" s="13" t="str">
        <f>A3&amp;B3</f>
        <v>ALPEABY</v>
      </c>
      <c r="D3" s="15">
        <v>0</v>
      </c>
      <c r="E3" s="15">
        <v>1.1695999999999999E-5</v>
      </c>
    </row>
    <row r="4" spans="1:5" x14ac:dyDescent="0.45">
      <c r="A4" s="13" t="s">
        <v>33</v>
      </c>
      <c r="B4" s="13" t="s">
        <v>35</v>
      </c>
      <c r="C4" s="13" t="str">
        <f t="shared" ref="C4:C67" si="0">A4&amp;B4</f>
        <v>ALPEBPD</v>
      </c>
      <c r="D4" s="15">
        <v>0</v>
      </c>
      <c r="E4" s="15">
        <v>6.2153499999999994E-5</v>
      </c>
    </row>
    <row r="5" spans="1:5" x14ac:dyDescent="0.45">
      <c r="A5" s="13" t="s">
        <v>33</v>
      </c>
      <c r="B5" s="13" t="s">
        <v>36</v>
      </c>
      <c r="C5" s="13" t="str">
        <f t="shared" si="0"/>
        <v>ALPESTU</v>
      </c>
      <c r="D5" s="15">
        <v>0</v>
      </c>
      <c r="E5" s="15">
        <v>8.1837100000000003E-5</v>
      </c>
    </row>
    <row r="6" spans="1:5" x14ac:dyDescent="0.45">
      <c r="A6" s="13" t="s">
        <v>33</v>
      </c>
      <c r="B6" s="13" t="s">
        <v>37</v>
      </c>
      <c r="C6" s="13" t="str">
        <f t="shared" si="0"/>
        <v>ALPETIM</v>
      </c>
      <c r="D6" s="15">
        <v>0</v>
      </c>
      <c r="E6" s="15">
        <v>4.0006280000000002E-4</v>
      </c>
    </row>
    <row r="7" spans="1:5" x14ac:dyDescent="0.45">
      <c r="A7" s="13" t="s">
        <v>33</v>
      </c>
      <c r="B7" s="13" t="s">
        <v>38</v>
      </c>
      <c r="C7" s="13" t="str">
        <f t="shared" si="0"/>
        <v>ALPETKA</v>
      </c>
      <c r="D7" s="15">
        <v>0</v>
      </c>
      <c r="E7" s="15">
        <v>2.2273499999999999E-5</v>
      </c>
    </row>
    <row r="8" spans="1:5" x14ac:dyDescent="0.45">
      <c r="A8" s="13" t="s">
        <v>33</v>
      </c>
      <c r="B8" s="13" t="s">
        <v>39</v>
      </c>
      <c r="C8" s="13" t="str">
        <f t="shared" si="0"/>
        <v>ALPETMK</v>
      </c>
      <c r="D8" s="15">
        <v>0</v>
      </c>
      <c r="E8" s="15">
        <v>3.1617409999999999E-4</v>
      </c>
    </row>
    <row r="9" spans="1:5" x14ac:dyDescent="0.45">
      <c r="A9" s="13" t="s">
        <v>33</v>
      </c>
      <c r="B9" s="13" t="s">
        <v>40</v>
      </c>
      <c r="C9" s="13" t="str">
        <f t="shared" si="0"/>
        <v>ALPETWZ</v>
      </c>
      <c r="D9" s="15">
        <v>0</v>
      </c>
      <c r="E9" s="15">
        <v>1.99698E-5</v>
      </c>
    </row>
    <row r="10" spans="1:5" x14ac:dyDescent="0.45">
      <c r="A10" s="13" t="s">
        <v>41</v>
      </c>
      <c r="B10" s="13" t="s">
        <v>42</v>
      </c>
      <c r="C10" s="13" t="str">
        <f t="shared" si="0"/>
        <v>BUELORO</v>
      </c>
      <c r="D10" s="15">
        <v>0</v>
      </c>
      <c r="E10" s="15">
        <v>3.8877800000000002E-5</v>
      </c>
    </row>
    <row r="11" spans="1:5" x14ac:dyDescent="0.45">
      <c r="A11" s="13" t="s">
        <v>43</v>
      </c>
      <c r="B11" s="13" t="s">
        <v>44</v>
      </c>
      <c r="C11" s="13" t="str">
        <f t="shared" si="0"/>
        <v>CHBPWPW</v>
      </c>
      <c r="D11" s="15">
        <v>0</v>
      </c>
      <c r="E11" s="15">
        <v>1.6053299E-3</v>
      </c>
    </row>
    <row r="12" spans="1:5" x14ac:dyDescent="0.45">
      <c r="A12" s="13" t="s">
        <v>27</v>
      </c>
      <c r="B12" s="13" t="s">
        <v>26</v>
      </c>
      <c r="C12" s="13" t="str">
        <f t="shared" si="0"/>
        <v>CHHEKAW</v>
      </c>
      <c r="D12" s="15">
        <v>2.5236989999999999E-4</v>
      </c>
      <c r="E12" s="15">
        <v>2.2347639999999999E-4</v>
      </c>
    </row>
    <row r="13" spans="1:5" x14ac:dyDescent="0.45">
      <c r="A13" s="13" t="s">
        <v>45</v>
      </c>
      <c r="B13" s="13" t="s">
        <v>46</v>
      </c>
      <c r="C13" s="13" t="str">
        <f t="shared" si="0"/>
        <v>COUPBOB</v>
      </c>
      <c r="D13" s="15">
        <v>0</v>
      </c>
      <c r="E13" s="15">
        <v>8.1755570999999996E-3</v>
      </c>
    </row>
    <row r="14" spans="1:5" x14ac:dyDescent="0.45">
      <c r="A14" s="13" t="s">
        <v>45</v>
      </c>
      <c r="B14" s="13" t="s">
        <v>47</v>
      </c>
      <c r="C14" s="13" t="str">
        <f t="shared" si="0"/>
        <v>COUPGLN</v>
      </c>
      <c r="D14" s="15">
        <v>0</v>
      </c>
      <c r="E14" s="15">
        <v>4.8688993E-3</v>
      </c>
    </row>
    <row r="15" spans="1:5" x14ac:dyDescent="0.45">
      <c r="A15" s="13" t="s">
        <v>48</v>
      </c>
      <c r="B15" s="13" t="s">
        <v>49</v>
      </c>
      <c r="C15" s="13" t="str">
        <f t="shared" si="0"/>
        <v>CTCTCYD</v>
      </c>
      <c r="D15" s="15">
        <v>3.9160022000000001E-3</v>
      </c>
      <c r="E15" s="15">
        <v>1.237E-7</v>
      </c>
    </row>
    <row r="16" spans="1:5" x14ac:dyDescent="0.45">
      <c r="A16" s="13" t="s">
        <v>48</v>
      </c>
      <c r="B16" s="13" t="s">
        <v>50</v>
      </c>
      <c r="C16" s="13" t="str">
        <f t="shared" si="0"/>
        <v>CTCTOKI</v>
      </c>
      <c r="D16" s="15">
        <v>6.2298700000000002E-3</v>
      </c>
      <c r="E16" s="15">
        <v>1.53082E-5</v>
      </c>
    </row>
    <row r="17" spans="1:5" x14ac:dyDescent="0.45">
      <c r="A17" s="13" t="s">
        <v>48</v>
      </c>
      <c r="B17" s="13" t="s">
        <v>51</v>
      </c>
      <c r="C17" s="13" t="str">
        <f t="shared" si="0"/>
        <v>CTCTPPI</v>
      </c>
      <c r="D17" s="15">
        <v>7.3925461000000003E-3</v>
      </c>
      <c r="E17" s="15">
        <v>2.6423000000000001E-6</v>
      </c>
    </row>
    <row r="18" spans="1:5" x14ac:dyDescent="0.45">
      <c r="A18" s="13" t="s">
        <v>48</v>
      </c>
      <c r="B18" s="13" t="s">
        <v>52</v>
      </c>
      <c r="C18" s="13" t="str">
        <f t="shared" si="0"/>
        <v>CTCTROX</v>
      </c>
      <c r="D18" s="15">
        <v>1.451395E-4</v>
      </c>
      <c r="E18" s="15">
        <v>0</v>
      </c>
    </row>
    <row r="19" spans="1:5" x14ac:dyDescent="0.45">
      <c r="A19" s="13" t="s">
        <v>48</v>
      </c>
      <c r="B19" s="13" t="s">
        <v>53</v>
      </c>
      <c r="C19" s="13" t="str">
        <f t="shared" si="0"/>
        <v>CTCTSFD</v>
      </c>
      <c r="D19" s="15">
        <v>2.6981576100000002E-2</v>
      </c>
      <c r="E19" s="15">
        <v>9.7526400000000002E-5</v>
      </c>
    </row>
    <row r="20" spans="1:5" x14ac:dyDescent="0.45">
      <c r="A20" s="13" t="s">
        <v>48</v>
      </c>
      <c r="B20" s="13" t="s">
        <v>54</v>
      </c>
      <c r="C20" s="13" t="str">
        <f t="shared" si="0"/>
        <v>CTCTTHI</v>
      </c>
      <c r="D20" s="15">
        <v>2.61806264E-2</v>
      </c>
      <c r="E20" s="15">
        <v>1.0081199999999999E-5</v>
      </c>
    </row>
    <row r="21" spans="1:5" x14ac:dyDescent="0.45">
      <c r="A21" s="13" t="s">
        <v>48</v>
      </c>
      <c r="B21" s="13" t="s">
        <v>55</v>
      </c>
      <c r="C21" s="13" t="str">
        <f t="shared" si="0"/>
        <v>CTCTTWH</v>
      </c>
      <c r="D21" s="15">
        <v>6.7975679999999995E-4</v>
      </c>
      <c r="E21" s="15"/>
    </row>
    <row r="22" spans="1:5" x14ac:dyDescent="0.45">
      <c r="A22" s="13" t="s">
        <v>48</v>
      </c>
      <c r="B22" s="13" t="s">
        <v>56</v>
      </c>
      <c r="C22" s="13" t="str">
        <f t="shared" si="0"/>
        <v>CTCTWHI</v>
      </c>
      <c r="D22" s="15">
        <v>3.8288999999999999E-6</v>
      </c>
      <c r="E22" s="15">
        <v>4.6509499999999999E-5</v>
      </c>
    </row>
    <row r="23" spans="1:5" x14ac:dyDescent="0.45">
      <c r="A23" s="13" t="s">
        <v>48</v>
      </c>
      <c r="B23" s="13" t="s">
        <v>57</v>
      </c>
      <c r="C23" s="13" t="str">
        <f t="shared" si="0"/>
        <v>CTCTWRK</v>
      </c>
      <c r="D23" s="15">
        <v>2.0990598799999999E-2</v>
      </c>
      <c r="E23" s="15">
        <v>1.0287E-6</v>
      </c>
    </row>
    <row r="24" spans="1:5" x14ac:dyDescent="0.45">
      <c r="A24" s="13" t="s">
        <v>58</v>
      </c>
      <c r="B24" s="13" t="s">
        <v>59</v>
      </c>
      <c r="C24" s="13" t="str">
        <f t="shared" si="0"/>
        <v>DUNECML</v>
      </c>
      <c r="D24" s="15">
        <v>0</v>
      </c>
      <c r="E24" s="15">
        <v>2.256754E-4</v>
      </c>
    </row>
    <row r="25" spans="1:5" x14ac:dyDescent="0.45">
      <c r="A25" s="13" t="s">
        <v>58</v>
      </c>
      <c r="B25" s="13" t="s">
        <v>49</v>
      </c>
      <c r="C25" s="13" t="str">
        <f t="shared" si="0"/>
        <v>DUNECYD</v>
      </c>
      <c r="D25" s="15">
        <v>8.8363100000000001E-5</v>
      </c>
      <c r="E25" s="15">
        <v>1.6015E-6</v>
      </c>
    </row>
    <row r="26" spans="1:5" x14ac:dyDescent="0.45">
      <c r="A26" s="13" t="s">
        <v>58</v>
      </c>
      <c r="B26" s="13" t="s">
        <v>60</v>
      </c>
      <c r="C26" s="13" t="str">
        <f t="shared" si="0"/>
        <v>DUNEFKN</v>
      </c>
      <c r="D26" s="15">
        <v>0</v>
      </c>
      <c r="E26" s="15">
        <v>3.0333129999999999E-4</v>
      </c>
    </row>
    <row r="27" spans="1:5" x14ac:dyDescent="0.45">
      <c r="A27" s="13" t="s">
        <v>58</v>
      </c>
      <c r="B27" s="13" t="s">
        <v>61</v>
      </c>
      <c r="C27" s="13" t="str">
        <f t="shared" si="0"/>
        <v>DUNEHWB</v>
      </c>
      <c r="D27" s="15">
        <v>1.6969999999999999E-7</v>
      </c>
      <c r="E27" s="15">
        <v>1.2120739999999999E-4</v>
      </c>
    </row>
    <row r="28" spans="1:5" x14ac:dyDescent="0.45">
      <c r="A28" s="13" t="s">
        <v>58</v>
      </c>
      <c r="B28" s="13" t="s">
        <v>62</v>
      </c>
      <c r="C28" s="13" t="str">
        <f t="shared" si="0"/>
        <v>DUNESDN</v>
      </c>
      <c r="D28" s="15">
        <v>0</v>
      </c>
      <c r="E28" s="15">
        <v>1.0624630000000001E-4</v>
      </c>
    </row>
    <row r="29" spans="1:5" x14ac:dyDescent="0.45">
      <c r="A29" s="13" t="s">
        <v>63</v>
      </c>
      <c r="B29" s="13" t="s">
        <v>64</v>
      </c>
      <c r="C29" s="13" t="str">
        <f t="shared" si="0"/>
        <v>EASHASB</v>
      </c>
      <c r="D29" s="15">
        <v>0</v>
      </c>
      <c r="E29" s="15">
        <v>5.7172859999999996E-4</v>
      </c>
    </row>
    <row r="30" spans="1:5" x14ac:dyDescent="0.45">
      <c r="A30" s="13" t="s">
        <v>65</v>
      </c>
      <c r="B30" s="13" t="s">
        <v>66</v>
      </c>
      <c r="C30" s="13" t="str">
        <f t="shared" si="0"/>
        <v>EASTTUI</v>
      </c>
      <c r="D30" s="15">
        <v>0</v>
      </c>
      <c r="E30" s="15">
        <v>5.3390588999999997E-3</v>
      </c>
    </row>
    <row r="31" spans="1:5" x14ac:dyDescent="0.45">
      <c r="A31" s="13" t="s">
        <v>68</v>
      </c>
      <c r="B31" s="13" t="s">
        <v>69</v>
      </c>
      <c r="C31" s="13" t="str">
        <f t="shared" si="0"/>
        <v>GENEHLY</v>
      </c>
      <c r="D31" s="15">
        <v>8.5427239099999996E-2</v>
      </c>
      <c r="E31" s="15">
        <v>1.0578000000000001E-6</v>
      </c>
    </row>
    <row r="32" spans="1:5" x14ac:dyDescent="0.45">
      <c r="A32" s="13" t="s">
        <v>68</v>
      </c>
      <c r="B32" s="13" t="s">
        <v>70</v>
      </c>
      <c r="C32" s="13" t="str">
        <f t="shared" si="0"/>
        <v>GENERPO</v>
      </c>
      <c r="D32" s="15">
        <v>1.1369367700000001E-2</v>
      </c>
      <c r="E32" s="15">
        <v>0</v>
      </c>
    </row>
    <row r="33" spans="1:5" x14ac:dyDescent="0.45">
      <c r="A33" s="13" t="s">
        <v>68</v>
      </c>
      <c r="B33" s="13" t="s">
        <v>38</v>
      </c>
      <c r="C33" s="13" t="str">
        <f t="shared" si="0"/>
        <v>GENETKA</v>
      </c>
      <c r="D33" s="15">
        <v>0</v>
      </c>
      <c r="E33" s="15">
        <v>1.1619999999999999E-7</v>
      </c>
    </row>
    <row r="34" spans="1:5" x14ac:dyDescent="0.45">
      <c r="A34" s="13" t="s">
        <v>68</v>
      </c>
      <c r="B34" s="13" t="s">
        <v>71</v>
      </c>
      <c r="C34" s="13" t="str">
        <f t="shared" si="0"/>
        <v>GENETKB</v>
      </c>
      <c r="D34" s="15">
        <v>4.1284785000000003E-3</v>
      </c>
      <c r="E34" s="15">
        <v>1E-10</v>
      </c>
    </row>
    <row r="35" spans="1:5" x14ac:dyDescent="0.45">
      <c r="A35" s="13" t="s">
        <v>68</v>
      </c>
      <c r="B35" s="13" t="s">
        <v>72</v>
      </c>
      <c r="C35" s="13" t="str">
        <f t="shared" si="0"/>
        <v>GENETKU</v>
      </c>
      <c r="D35" s="15">
        <v>1.44006026E-2</v>
      </c>
      <c r="E35" s="15">
        <v>1.051978E-4</v>
      </c>
    </row>
    <row r="36" spans="1:5" x14ac:dyDescent="0.45">
      <c r="A36" s="13" t="s">
        <v>68</v>
      </c>
      <c r="B36" s="13" t="s">
        <v>66</v>
      </c>
      <c r="C36" s="13" t="str">
        <f t="shared" si="0"/>
        <v>GENETUI</v>
      </c>
      <c r="D36" s="15">
        <v>1.9298999999999999E-6</v>
      </c>
      <c r="E36" s="15">
        <v>6.5200000000000001E-8</v>
      </c>
    </row>
    <row r="37" spans="1:5" x14ac:dyDescent="0.45">
      <c r="A37" s="13" t="s">
        <v>73</v>
      </c>
      <c r="B37" s="13" t="s">
        <v>74</v>
      </c>
      <c r="C37" s="13" t="str">
        <f t="shared" si="0"/>
        <v>HOROMHO</v>
      </c>
      <c r="D37" s="15">
        <v>1.37846E-5</v>
      </c>
      <c r="E37" s="15">
        <v>9.4042720000000004E-4</v>
      </c>
    </row>
    <row r="38" spans="1:5" x14ac:dyDescent="0.45">
      <c r="A38" s="13" t="s">
        <v>73</v>
      </c>
      <c r="B38" s="13" t="s">
        <v>75</v>
      </c>
      <c r="C38" s="13" t="str">
        <f t="shared" si="0"/>
        <v>HOROPRM</v>
      </c>
      <c r="D38" s="15">
        <v>0</v>
      </c>
      <c r="E38" s="15">
        <v>8.9396059999999992E-3</v>
      </c>
    </row>
    <row r="39" spans="1:5" x14ac:dyDescent="0.45">
      <c r="A39" s="13" t="s">
        <v>76</v>
      </c>
      <c r="B39" s="13" t="s">
        <v>77</v>
      </c>
      <c r="C39" s="13" t="str">
        <f t="shared" si="0"/>
        <v>HRZEEDG</v>
      </c>
      <c r="D39" s="15">
        <v>0</v>
      </c>
      <c r="E39" s="15">
        <v>1.01227495E-2</v>
      </c>
    </row>
    <row r="40" spans="1:5" x14ac:dyDescent="0.45">
      <c r="A40" s="13" t="s">
        <v>76</v>
      </c>
      <c r="B40" s="13" t="s">
        <v>26</v>
      </c>
      <c r="C40" s="13" t="str">
        <f t="shared" si="0"/>
        <v>HRZEKAW</v>
      </c>
      <c r="D40" s="15">
        <v>5.65105E-5</v>
      </c>
      <c r="E40" s="15">
        <v>1.6828430000000001E-4</v>
      </c>
    </row>
    <row r="41" spans="1:5" x14ac:dyDescent="0.45">
      <c r="A41" s="13" t="s">
        <v>76</v>
      </c>
      <c r="B41" s="13" t="s">
        <v>78</v>
      </c>
      <c r="C41" s="13" t="str">
        <f t="shared" si="0"/>
        <v>HRZEWAI</v>
      </c>
      <c r="D41" s="15">
        <v>0</v>
      </c>
      <c r="E41" s="15">
        <v>1.9562019999999999E-4</v>
      </c>
    </row>
    <row r="42" spans="1:5" x14ac:dyDescent="0.45">
      <c r="A42" s="13" t="s">
        <v>79</v>
      </c>
      <c r="B42" s="13" t="s">
        <v>30</v>
      </c>
      <c r="C42" s="13" t="str">
        <f t="shared" si="0"/>
        <v>KIWIHWA</v>
      </c>
      <c r="D42" s="15">
        <v>8.5381899999999996E-5</v>
      </c>
      <c r="E42" s="15">
        <v>3.9860999999999998E-6</v>
      </c>
    </row>
    <row r="43" spans="1:5" x14ac:dyDescent="0.45">
      <c r="A43" s="13" t="s">
        <v>80</v>
      </c>
      <c r="B43" s="13" t="s">
        <v>30</v>
      </c>
      <c r="C43" s="13" t="str">
        <f t="shared" si="0"/>
        <v>KUPEHWA</v>
      </c>
      <c r="D43" s="15">
        <v>0</v>
      </c>
      <c r="E43" s="15">
        <v>8.5933660000000003E-4</v>
      </c>
    </row>
    <row r="44" spans="1:5" x14ac:dyDescent="0.45">
      <c r="A44" s="13" t="s">
        <v>25</v>
      </c>
      <c r="B44" s="13" t="s">
        <v>26</v>
      </c>
      <c r="C44" s="13" t="str">
        <f t="shared" si="0"/>
        <v>KWGLKAW</v>
      </c>
      <c r="D44" s="15">
        <v>1.0424151999999999E-3</v>
      </c>
      <c r="E44" s="15">
        <v>6.6550000000000002E-7</v>
      </c>
    </row>
    <row r="45" spans="1:5" x14ac:dyDescent="0.45">
      <c r="A45" s="13" t="s">
        <v>81</v>
      </c>
      <c r="B45" s="13" t="s">
        <v>82</v>
      </c>
      <c r="C45" s="13" t="str">
        <f t="shared" si="0"/>
        <v>MARLBLN</v>
      </c>
      <c r="D45" s="15">
        <v>0</v>
      </c>
      <c r="E45" s="15">
        <v>3.8322939999999999E-4</v>
      </c>
    </row>
    <row r="46" spans="1:5" x14ac:dyDescent="0.45">
      <c r="A46" s="13" t="s">
        <v>83</v>
      </c>
      <c r="B46" s="13" t="s">
        <v>84</v>
      </c>
      <c r="C46" s="13" t="str">
        <f t="shared" si="0"/>
        <v>MELTWDV</v>
      </c>
      <c r="D46" s="15">
        <v>1.2743699999999999E-4</v>
      </c>
      <c r="E46" s="15">
        <v>8.0496E-6</v>
      </c>
    </row>
    <row r="47" spans="1:5" x14ac:dyDescent="0.45">
      <c r="A47" s="13" t="s">
        <v>85</v>
      </c>
      <c r="B47" s="13" t="s">
        <v>86</v>
      </c>
      <c r="C47" s="13" t="str">
        <f t="shared" si="0"/>
        <v>MELWWWD</v>
      </c>
      <c r="D47" s="15">
        <v>7.9670000000000003E-7</v>
      </c>
      <c r="E47" s="15">
        <v>1.6394700000000001E-5</v>
      </c>
    </row>
    <row r="48" spans="1:5" x14ac:dyDescent="0.45">
      <c r="A48" s="13" t="s">
        <v>87</v>
      </c>
      <c r="B48" s="13" t="s">
        <v>88</v>
      </c>
      <c r="C48" s="13" t="str">
        <f t="shared" si="0"/>
        <v>MERIAVI</v>
      </c>
      <c r="D48" s="15">
        <v>4.5307448E-3</v>
      </c>
      <c r="E48" s="15">
        <v>2.9779999999999998E-7</v>
      </c>
    </row>
    <row r="49" spans="1:5" x14ac:dyDescent="0.45">
      <c r="A49" s="13" t="s">
        <v>87</v>
      </c>
      <c r="B49" s="13" t="s">
        <v>89</v>
      </c>
      <c r="C49" s="13" t="str">
        <f t="shared" si="0"/>
        <v>MERIBEN</v>
      </c>
      <c r="D49" s="15">
        <v>1.12137057E-2</v>
      </c>
      <c r="E49" s="15">
        <v>7.9699999999999995E-7</v>
      </c>
    </row>
    <row r="50" spans="1:5" x14ac:dyDescent="0.45">
      <c r="A50" s="13" t="s">
        <v>87</v>
      </c>
      <c r="B50" s="13" t="s">
        <v>90</v>
      </c>
      <c r="C50" s="13" t="str">
        <f t="shared" si="0"/>
        <v>MERIMAN</v>
      </c>
      <c r="D50" s="15">
        <v>9.3115266999999995E-3</v>
      </c>
      <c r="E50" s="15">
        <v>0</v>
      </c>
    </row>
    <row r="51" spans="1:5" x14ac:dyDescent="0.45">
      <c r="A51" s="13" t="s">
        <v>87</v>
      </c>
      <c r="B51" s="13" t="s">
        <v>91</v>
      </c>
      <c r="C51" s="13" t="str">
        <f t="shared" si="0"/>
        <v>MERIOHA</v>
      </c>
      <c r="D51" s="15">
        <v>5.5025884000000002E-3</v>
      </c>
      <c r="E51" s="15">
        <v>7.7850000000000004E-7</v>
      </c>
    </row>
    <row r="52" spans="1:5" x14ac:dyDescent="0.45">
      <c r="A52" s="13" t="s">
        <v>87</v>
      </c>
      <c r="B52" s="13" t="s">
        <v>92</v>
      </c>
      <c r="C52" s="13" t="str">
        <f t="shared" si="0"/>
        <v>MERIOHB</v>
      </c>
      <c r="D52" s="15">
        <v>4.6493576999999996E-3</v>
      </c>
      <c r="E52" s="15">
        <v>5.6810000000000001E-7</v>
      </c>
    </row>
    <row r="53" spans="1:5" x14ac:dyDescent="0.45">
      <c r="A53" s="13" t="s">
        <v>87</v>
      </c>
      <c r="B53" s="13" t="s">
        <v>93</v>
      </c>
      <c r="C53" s="13" t="str">
        <f t="shared" si="0"/>
        <v>MERIOHC</v>
      </c>
      <c r="D53" s="15">
        <v>4.6222622999999999E-3</v>
      </c>
      <c r="E53" s="15">
        <v>5.4610000000000005E-7</v>
      </c>
    </row>
    <row r="54" spans="1:5" x14ac:dyDescent="0.45">
      <c r="A54" s="13" t="s">
        <v>87</v>
      </c>
      <c r="B54" s="13" t="s">
        <v>40</v>
      </c>
      <c r="C54" s="13" t="str">
        <f t="shared" si="0"/>
        <v>MERITWZ</v>
      </c>
      <c r="D54" s="15">
        <v>0</v>
      </c>
      <c r="E54" s="15">
        <v>7.1581000000000001E-6</v>
      </c>
    </row>
    <row r="55" spans="1:5" x14ac:dyDescent="0.45">
      <c r="A55" s="13" t="s">
        <v>87</v>
      </c>
      <c r="B55" s="13" t="s">
        <v>94</v>
      </c>
      <c r="C55" s="13" t="str">
        <f t="shared" si="0"/>
        <v>MERIWTK</v>
      </c>
      <c r="D55" s="15">
        <v>2.3895807999999999E-3</v>
      </c>
      <c r="E55" s="15">
        <v>0</v>
      </c>
    </row>
    <row r="56" spans="1:5" x14ac:dyDescent="0.45">
      <c r="A56" s="13" t="s">
        <v>95</v>
      </c>
      <c r="B56" s="13" t="s">
        <v>96</v>
      </c>
      <c r="C56" s="13" t="str">
        <f t="shared" si="0"/>
        <v>METHMNI</v>
      </c>
      <c r="D56" s="15">
        <v>0</v>
      </c>
      <c r="E56" s="15">
        <v>6.6429640000000001E-4</v>
      </c>
    </row>
    <row r="57" spans="1:5" x14ac:dyDescent="0.45">
      <c r="A57" s="13" t="s">
        <v>97</v>
      </c>
      <c r="B57" s="13" t="s">
        <v>98</v>
      </c>
      <c r="C57" s="13" t="str">
        <f t="shared" si="0"/>
        <v>MPOWASY</v>
      </c>
      <c r="D57" s="15">
        <v>0</v>
      </c>
      <c r="E57" s="15">
        <v>1.038649E-4</v>
      </c>
    </row>
    <row r="58" spans="1:5" x14ac:dyDescent="0.45">
      <c r="A58" s="13" t="s">
        <v>97</v>
      </c>
      <c r="B58" s="13" t="s">
        <v>99</v>
      </c>
      <c r="C58" s="13" t="str">
        <f t="shared" si="0"/>
        <v>MPOWCUL</v>
      </c>
      <c r="D58" s="15">
        <v>0</v>
      </c>
      <c r="E58" s="15">
        <v>1.193908E-4</v>
      </c>
    </row>
    <row r="59" spans="1:5" x14ac:dyDescent="0.45">
      <c r="A59" s="13" t="s">
        <v>97</v>
      </c>
      <c r="B59" s="13" t="s">
        <v>100</v>
      </c>
      <c r="C59" s="13" t="str">
        <f t="shared" si="0"/>
        <v>MPOWKAI</v>
      </c>
      <c r="D59" s="15">
        <v>0</v>
      </c>
      <c r="E59" s="15">
        <v>1.6406370000000001E-4</v>
      </c>
    </row>
    <row r="60" spans="1:5" x14ac:dyDescent="0.45">
      <c r="A60" s="13" t="s">
        <v>97</v>
      </c>
      <c r="B60" s="13" t="s">
        <v>101</v>
      </c>
      <c r="C60" s="13" t="str">
        <f t="shared" si="0"/>
        <v>MPOWSBK</v>
      </c>
      <c r="D60" s="15">
        <v>0</v>
      </c>
      <c r="E60" s="15">
        <v>2.8020140000000002E-4</v>
      </c>
    </row>
    <row r="61" spans="1:5" x14ac:dyDescent="0.45">
      <c r="A61" s="13" t="s">
        <v>97</v>
      </c>
      <c r="B61" s="13" t="s">
        <v>102</v>
      </c>
      <c r="C61" s="13" t="str">
        <f t="shared" si="0"/>
        <v>MPOWWPR</v>
      </c>
      <c r="D61" s="15">
        <v>0</v>
      </c>
      <c r="E61" s="15">
        <v>6.7739300000000004E-5</v>
      </c>
    </row>
    <row r="62" spans="1:5" x14ac:dyDescent="0.45">
      <c r="A62" s="13" t="s">
        <v>103</v>
      </c>
      <c r="B62" s="13" t="s">
        <v>104</v>
      </c>
      <c r="C62" s="13" t="str">
        <f t="shared" si="0"/>
        <v>MRPLARA</v>
      </c>
      <c r="D62" s="15">
        <v>6.9685555999999997E-3</v>
      </c>
      <c r="E62" s="15">
        <v>6.6000000000000004E-9</v>
      </c>
    </row>
    <row r="63" spans="1:5" x14ac:dyDescent="0.45">
      <c r="A63" s="13" t="s">
        <v>103</v>
      </c>
      <c r="B63" s="13" t="s">
        <v>105</v>
      </c>
      <c r="C63" s="13" t="str">
        <f t="shared" si="0"/>
        <v>MRPLARI</v>
      </c>
      <c r="D63" s="15">
        <v>6.0849609999999996E-4</v>
      </c>
      <c r="E63" s="15">
        <v>1.5702900000000002E-5</v>
      </c>
    </row>
    <row r="64" spans="1:5" x14ac:dyDescent="0.45">
      <c r="A64" s="13" t="s">
        <v>103</v>
      </c>
      <c r="B64" s="13" t="s">
        <v>106</v>
      </c>
      <c r="C64" s="13" t="str">
        <f t="shared" si="0"/>
        <v>MRPLATI</v>
      </c>
      <c r="D64" s="15">
        <v>5.7769116000000002E-3</v>
      </c>
      <c r="E64" s="15">
        <v>7.3115000000000002E-6</v>
      </c>
    </row>
    <row r="65" spans="1:5" x14ac:dyDescent="0.45">
      <c r="A65" s="13" t="s">
        <v>103</v>
      </c>
      <c r="B65" s="13" t="s">
        <v>107</v>
      </c>
      <c r="C65" s="13" t="str">
        <f t="shared" si="0"/>
        <v>MRPLKPO</v>
      </c>
      <c r="D65" s="15">
        <v>2.074E-6</v>
      </c>
      <c r="E65" s="15">
        <v>0</v>
      </c>
    </row>
    <row r="66" spans="1:5" x14ac:dyDescent="0.45">
      <c r="A66" s="13" t="s">
        <v>103</v>
      </c>
      <c r="B66" s="13" t="s">
        <v>108</v>
      </c>
      <c r="C66" s="13" t="str">
        <f t="shared" si="0"/>
        <v>MRPLMTI</v>
      </c>
      <c r="D66" s="15">
        <v>1.8012975399999999E-2</v>
      </c>
      <c r="E66" s="15">
        <v>6.8770999999999998E-6</v>
      </c>
    </row>
    <row r="67" spans="1:5" x14ac:dyDescent="0.45">
      <c r="A67" s="13" t="s">
        <v>103</v>
      </c>
      <c r="B67" s="13" t="s">
        <v>111</v>
      </c>
      <c r="C67" s="13" t="str">
        <f t="shared" si="0"/>
        <v>MRPLOHK</v>
      </c>
      <c r="D67" s="15">
        <v>8.4085433999999994E-3</v>
      </c>
      <c r="E67" s="15">
        <v>8.0688999999999999E-6</v>
      </c>
    </row>
    <row r="68" spans="1:5" x14ac:dyDescent="0.45">
      <c r="A68" s="13" t="s">
        <v>103</v>
      </c>
      <c r="B68" s="13" t="s">
        <v>114</v>
      </c>
      <c r="C68" s="13" t="str">
        <f t="shared" ref="C68:C131" si="1">A68&amp;B68</f>
        <v>MRPLWKM</v>
      </c>
      <c r="D68" s="15">
        <v>1.0193748399999999E-2</v>
      </c>
      <c r="E68" s="15">
        <v>0</v>
      </c>
    </row>
    <row r="69" spans="1:5" x14ac:dyDescent="0.45">
      <c r="A69" s="13" t="s">
        <v>103</v>
      </c>
      <c r="B69" s="13" t="s">
        <v>115</v>
      </c>
      <c r="C69" s="13" t="str">
        <f t="shared" si="1"/>
        <v>MRPLWPA</v>
      </c>
      <c r="D69" s="15">
        <v>4.7758113000000001E-3</v>
      </c>
      <c r="E69" s="15">
        <v>1.5602999999999999E-6</v>
      </c>
    </row>
    <row r="70" spans="1:5" x14ac:dyDescent="0.45">
      <c r="A70" s="13" t="s">
        <v>240</v>
      </c>
      <c r="B70" s="13" t="s">
        <v>147</v>
      </c>
      <c r="C70" s="13" t="str">
        <f t="shared" si="1"/>
        <v>MSVPLTN</v>
      </c>
      <c r="D70" s="15">
        <v>1.14956504E-2</v>
      </c>
      <c r="E70" s="15">
        <v>1.5786499999999999E-5</v>
      </c>
    </row>
    <row r="71" spans="1:5" x14ac:dyDescent="0.45">
      <c r="A71" s="13" t="s">
        <v>116</v>
      </c>
      <c r="B71" s="13" t="s">
        <v>110</v>
      </c>
      <c r="C71" s="13" t="str">
        <f t="shared" si="1"/>
        <v>NAPANAP</v>
      </c>
      <c r="D71" s="15">
        <v>2.3213723499999998E-2</v>
      </c>
      <c r="E71" s="15">
        <v>2.7491999999999999E-6</v>
      </c>
    </row>
    <row r="72" spans="1:5" x14ac:dyDescent="0.45">
      <c r="A72" s="13" t="s">
        <v>117</v>
      </c>
      <c r="B72" s="13" t="s">
        <v>118</v>
      </c>
      <c r="C72" s="13" t="str">
        <f t="shared" si="1"/>
        <v>NELSSTK</v>
      </c>
      <c r="D72" s="15">
        <v>0</v>
      </c>
      <c r="E72" s="15">
        <v>6.0315500000000002E-5</v>
      </c>
    </row>
    <row r="73" spans="1:5" x14ac:dyDescent="0.45">
      <c r="A73" s="13" t="s">
        <v>119</v>
      </c>
      <c r="B73" s="13" t="s">
        <v>120</v>
      </c>
      <c r="C73" s="13" t="str">
        <f t="shared" si="1"/>
        <v>NPOWBRB</v>
      </c>
      <c r="D73" s="15">
        <v>0</v>
      </c>
      <c r="E73" s="15">
        <v>1.35050495E-2</v>
      </c>
    </row>
    <row r="74" spans="1:5" x14ac:dyDescent="0.45">
      <c r="A74" s="13" t="s">
        <v>119</v>
      </c>
      <c r="B74" s="13" t="s">
        <v>121</v>
      </c>
      <c r="C74" s="13" t="str">
        <f t="shared" si="1"/>
        <v>NPOWMPE</v>
      </c>
      <c r="D74" s="15">
        <v>0</v>
      </c>
      <c r="E74" s="15">
        <v>1.9501705000000001E-2</v>
      </c>
    </row>
    <row r="75" spans="1:5" x14ac:dyDescent="0.45">
      <c r="A75" s="13" t="s">
        <v>119</v>
      </c>
      <c r="B75" s="13" t="s">
        <v>122</v>
      </c>
      <c r="C75" s="13" t="str">
        <f t="shared" si="1"/>
        <v>NPOWMTO</v>
      </c>
      <c r="D75" s="15">
        <v>0</v>
      </c>
      <c r="E75" s="15">
        <v>4.2507941999999996E-3</v>
      </c>
    </row>
    <row r="76" spans="1:5" x14ac:dyDescent="0.45">
      <c r="A76" s="13" t="s">
        <v>109</v>
      </c>
      <c r="B76" s="13" t="s">
        <v>110</v>
      </c>
      <c r="C76" s="13" t="str">
        <f t="shared" si="1"/>
        <v>NTRGNAP</v>
      </c>
      <c r="D76" s="15">
        <v>1.4327431E-2</v>
      </c>
      <c r="E76" s="15">
        <v>2.0520000000000001E-7</v>
      </c>
    </row>
    <row r="77" spans="1:5" x14ac:dyDescent="0.45">
      <c r="A77" s="13" t="s">
        <v>123</v>
      </c>
      <c r="B77" s="13" t="s">
        <v>124</v>
      </c>
      <c r="C77" s="13" t="str">
        <f t="shared" si="1"/>
        <v>NZASTWI</v>
      </c>
      <c r="D77" s="15">
        <v>0</v>
      </c>
      <c r="E77" s="15">
        <v>1.6763800999999999E-3</v>
      </c>
    </row>
    <row r="78" spans="1:5" x14ac:dyDescent="0.45">
      <c r="A78" s="13" t="s">
        <v>125</v>
      </c>
      <c r="B78" s="13" t="s">
        <v>47</v>
      </c>
      <c r="C78" s="13" t="str">
        <f t="shared" si="1"/>
        <v>NZSTGLN</v>
      </c>
      <c r="D78" s="15">
        <v>0</v>
      </c>
      <c r="E78" s="15">
        <v>1.4094300000000001E-2</v>
      </c>
    </row>
    <row r="79" spans="1:5" x14ac:dyDescent="0.45">
      <c r="A79" s="13" t="s">
        <v>238</v>
      </c>
      <c r="B79" s="13" t="s">
        <v>96</v>
      </c>
      <c r="C79" s="13" t="str">
        <f t="shared" si="1"/>
        <v>OMVPMNI</v>
      </c>
      <c r="D79" s="15">
        <v>0</v>
      </c>
      <c r="E79" s="15">
        <v>7.0687020000000003E-4</v>
      </c>
    </row>
    <row r="80" spans="1:5" x14ac:dyDescent="0.45">
      <c r="A80" s="13" t="s">
        <v>126</v>
      </c>
      <c r="B80" s="13" t="s">
        <v>127</v>
      </c>
      <c r="C80" s="13" t="str">
        <f t="shared" si="1"/>
        <v>ORONAPS</v>
      </c>
      <c r="D80" s="15">
        <v>0</v>
      </c>
      <c r="E80" s="15">
        <v>1.2559999999999999E-6</v>
      </c>
    </row>
    <row r="81" spans="1:5" x14ac:dyDescent="0.45">
      <c r="A81" s="13" t="s">
        <v>126</v>
      </c>
      <c r="B81" s="13" t="s">
        <v>128</v>
      </c>
      <c r="C81" s="13" t="str">
        <f t="shared" si="1"/>
        <v>ORONBRY</v>
      </c>
      <c r="D81" s="15">
        <v>0</v>
      </c>
      <c r="E81" s="15">
        <v>7.7838470000000004E-4</v>
      </c>
    </row>
    <row r="82" spans="1:5" x14ac:dyDescent="0.45">
      <c r="A82" s="13" t="s">
        <v>126</v>
      </c>
      <c r="B82" s="13" t="s">
        <v>129</v>
      </c>
      <c r="C82" s="13" t="str">
        <f t="shared" si="1"/>
        <v>ORONCLH</v>
      </c>
      <c r="D82" s="15">
        <v>0</v>
      </c>
      <c r="E82" s="15">
        <v>1.9005000000000001E-6</v>
      </c>
    </row>
    <row r="83" spans="1:5" x14ac:dyDescent="0.45">
      <c r="A83" s="13" t="s">
        <v>126</v>
      </c>
      <c r="B83" s="13" t="s">
        <v>130</v>
      </c>
      <c r="C83" s="13" t="str">
        <f t="shared" si="1"/>
        <v>ORONCOL</v>
      </c>
      <c r="D83" s="15">
        <v>0</v>
      </c>
      <c r="E83" s="15">
        <v>1.3631999999999999E-6</v>
      </c>
    </row>
    <row r="84" spans="1:5" x14ac:dyDescent="0.45">
      <c r="A84" s="13" t="s">
        <v>126</v>
      </c>
      <c r="B84" s="13" t="s">
        <v>131</v>
      </c>
      <c r="C84" s="13" t="str">
        <f t="shared" si="1"/>
        <v>ORONHOR</v>
      </c>
      <c r="D84" s="15">
        <v>0</v>
      </c>
      <c r="E84" s="15">
        <v>1.809619E-4</v>
      </c>
    </row>
    <row r="85" spans="1:5" x14ac:dyDescent="0.45">
      <c r="A85" s="13" t="s">
        <v>126</v>
      </c>
      <c r="B85" s="13" t="s">
        <v>132</v>
      </c>
      <c r="C85" s="13" t="str">
        <f t="shared" si="1"/>
        <v>ORONISL</v>
      </c>
      <c r="D85" s="15">
        <v>0</v>
      </c>
      <c r="E85" s="15">
        <v>2.8401339999999998E-3</v>
      </c>
    </row>
    <row r="86" spans="1:5" x14ac:dyDescent="0.45">
      <c r="A86" s="13" t="s">
        <v>126</v>
      </c>
      <c r="B86" s="13" t="s">
        <v>133</v>
      </c>
      <c r="C86" s="13" t="str">
        <f t="shared" si="1"/>
        <v>ORONKBY</v>
      </c>
      <c r="D86" s="15">
        <v>0</v>
      </c>
      <c r="E86" s="15">
        <v>8.2947600000000005E-5</v>
      </c>
    </row>
    <row r="87" spans="1:5" x14ac:dyDescent="0.45">
      <c r="A87" s="13" t="s">
        <v>136</v>
      </c>
      <c r="B87" s="13" t="s">
        <v>56</v>
      </c>
      <c r="C87" s="13" t="str">
        <f t="shared" si="1"/>
        <v>PANPWHI</v>
      </c>
      <c r="D87" s="15">
        <v>0</v>
      </c>
      <c r="E87" s="15">
        <v>1.4744917E-2</v>
      </c>
    </row>
    <row r="88" spans="1:5" x14ac:dyDescent="0.45">
      <c r="A88" s="13" t="s">
        <v>137</v>
      </c>
      <c r="B88" s="13" t="s">
        <v>138</v>
      </c>
      <c r="C88" s="13" t="str">
        <f t="shared" si="1"/>
        <v>POCOBPE</v>
      </c>
      <c r="D88" s="15">
        <v>5.4100000000000001E-8</v>
      </c>
      <c r="E88" s="15">
        <v>1.21518314E-2</v>
      </c>
    </row>
    <row r="89" spans="1:5" x14ac:dyDescent="0.45">
      <c r="A89" s="13" t="s">
        <v>137</v>
      </c>
      <c r="B89" s="13" t="s">
        <v>139</v>
      </c>
      <c r="C89" s="13" t="str">
        <f t="shared" si="1"/>
        <v>POCOBRK</v>
      </c>
      <c r="D89" s="15">
        <v>0</v>
      </c>
      <c r="E89" s="15">
        <v>4.2017888E-3</v>
      </c>
    </row>
    <row r="90" spans="1:5" x14ac:dyDescent="0.45">
      <c r="A90" s="13" t="s">
        <v>137</v>
      </c>
      <c r="B90" s="13" t="s">
        <v>140</v>
      </c>
      <c r="C90" s="13" t="str">
        <f t="shared" si="1"/>
        <v>POCOCST</v>
      </c>
      <c r="D90" s="15">
        <v>0</v>
      </c>
      <c r="E90" s="15">
        <v>3.8887030999999999E-3</v>
      </c>
    </row>
    <row r="91" spans="1:5" x14ac:dyDescent="0.45">
      <c r="A91" s="13" t="s">
        <v>137</v>
      </c>
      <c r="B91" s="13" t="s">
        <v>141</v>
      </c>
      <c r="C91" s="13" t="str">
        <f t="shared" si="1"/>
        <v>POCOGYT</v>
      </c>
      <c r="D91" s="15">
        <v>2.0000000000000001E-10</v>
      </c>
      <c r="E91" s="15">
        <v>1.3551501999999999E-3</v>
      </c>
    </row>
    <row r="92" spans="1:5" x14ac:dyDescent="0.45">
      <c r="A92" s="13" t="s">
        <v>137</v>
      </c>
      <c r="B92" s="13" t="s">
        <v>142</v>
      </c>
      <c r="C92" s="13" t="str">
        <f t="shared" si="1"/>
        <v>POCOHIN</v>
      </c>
      <c r="D92" s="15">
        <v>0</v>
      </c>
      <c r="E92" s="15">
        <v>4.0924489999999997E-3</v>
      </c>
    </row>
    <row r="93" spans="1:5" x14ac:dyDescent="0.45">
      <c r="A93" s="13" t="s">
        <v>137</v>
      </c>
      <c r="B93" s="13" t="s">
        <v>143</v>
      </c>
      <c r="C93" s="13" t="str">
        <f t="shared" si="1"/>
        <v>POCOHUI</v>
      </c>
      <c r="D93" s="15">
        <v>0</v>
      </c>
      <c r="E93" s="15">
        <v>2.0206703000000001E-3</v>
      </c>
    </row>
    <row r="94" spans="1:5" x14ac:dyDescent="0.45">
      <c r="A94" s="13" t="s">
        <v>137</v>
      </c>
      <c r="B94" s="13" t="s">
        <v>30</v>
      </c>
      <c r="C94" s="13" t="str">
        <f t="shared" si="1"/>
        <v>POCOHWA</v>
      </c>
      <c r="D94" s="15">
        <v>0</v>
      </c>
      <c r="E94" s="15">
        <v>2.1438120000000001E-3</v>
      </c>
    </row>
    <row r="95" spans="1:5" x14ac:dyDescent="0.45">
      <c r="A95" s="13" t="s">
        <v>137</v>
      </c>
      <c r="B95" s="13" t="s">
        <v>144</v>
      </c>
      <c r="C95" s="13" t="str">
        <f t="shared" si="1"/>
        <v>POCOKIN</v>
      </c>
      <c r="D95" s="15">
        <v>0</v>
      </c>
      <c r="E95" s="15">
        <v>1.3567773000000001E-3</v>
      </c>
    </row>
    <row r="96" spans="1:5" x14ac:dyDescent="0.45">
      <c r="A96" s="13" t="s">
        <v>137</v>
      </c>
      <c r="B96" s="13" t="s">
        <v>145</v>
      </c>
      <c r="C96" s="13" t="str">
        <f t="shared" si="1"/>
        <v>POCOKMO</v>
      </c>
      <c r="D96" s="15">
        <v>0</v>
      </c>
      <c r="E96" s="15">
        <v>2.5451029999999999E-4</v>
      </c>
    </row>
    <row r="97" spans="1:5" x14ac:dyDescent="0.45">
      <c r="A97" s="13" t="s">
        <v>137</v>
      </c>
      <c r="B97" s="13" t="s">
        <v>146</v>
      </c>
      <c r="C97" s="13" t="str">
        <f t="shared" si="1"/>
        <v>POCOKPU</v>
      </c>
      <c r="D97" s="15">
        <v>0</v>
      </c>
      <c r="E97" s="15">
        <v>4.2687106000000004E-3</v>
      </c>
    </row>
    <row r="98" spans="1:5" x14ac:dyDescent="0.45">
      <c r="A98" s="13" t="s">
        <v>137</v>
      </c>
      <c r="B98" s="13" t="s">
        <v>147</v>
      </c>
      <c r="C98" s="13" t="str">
        <f t="shared" si="1"/>
        <v>POCOLTN</v>
      </c>
      <c r="D98" s="15">
        <v>1.0936110000000001E-4</v>
      </c>
      <c r="E98" s="15">
        <v>4.8715110000000002E-3</v>
      </c>
    </row>
    <row r="99" spans="1:5" x14ac:dyDescent="0.45">
      <c r="A99" s="13" t="s">
        <v>137</v>
      </c>
      <c r="B99" s="13" t="s">
        <v>148</v>
      </c>
      <c r="C99" s="13" t="str">
        <f t="shared" si="1"/>
        <v>POCOMGM</v>
      </c>
      <c r="D99" s="15">
        <v>0</v>
      </c>
      <c r="E99" s="15">
        <v>1.0760606E-3</v>
      </c>
    </row>
    <row r="100" spans="1:5" x14ac:dyDescent="0.45">
      <c r="A100" s="13" t="s">
        <v>137</v>
      </c>
      <c r="B100" s="13" t="s">
        <v>149</v>
      </c>
      <c r="C100" s="13" t="str">
        <f t="shared" si="1"/>
        <v>POCOMST</v>
      </c>
      <c r="D100" s="15">
        <v>0</v>
      </c>
      <c r="E100" s="15">
        <v>5.6158963000000001E-3</v>
      </c>
    </row>
    <row r="101" spans="1:5" x14ac:dyDescent="0.45">
      <c r="A101" s="13" t="s">
        <v>137</v>
      </c>
      <c r="B101" s="13" t="s">
        <v>150</v>
      </c>
      <c r="C101" s="13" t="str">
        <f t="shared" si="1"/>
        <v>POCOMTM</v>
      </c>
      <c r="D101" s="15">
        <v>0</v>
      </c>
      <c r="E101" s="15">
        <v>9.2784300000000003E-4</v>
      </c>
    </row>
    <row r="102" spans="1:5" x14ac:dyDescent="0.45">
      <c r="A102" s="13" t="s">
        <v>137</v>
      </c>
      <c r="B102" s="13" t="s">
        <v>151</v>
      </c>
      <c r="C102" s="13" t="str">
        <f t="shared" si="1"/>
        <v>POCOMTN</v>
      </c>
      <c r="D102" s="15">
        <v>0</v>
      </c>
      <c r="E102" s="15">
        <v>1.2113281E-3</v>
      </c>
    </row>
    <row r="103" spans="1:5" x14ac:dyDescent="0.45">
      <c r="A103" s="13" t="s">
        <v>137</v>
      </c>
      <c r="B103" s="13" t="s">
        <v>152</v>
      </c>
      <c r="C103" s="13" t="str">
        <f t="shared" si="1"/>
        <v>POCOMTR</v>
      </c>
      <c r="D103" s="15">
        <v>0</v>
      </c>
      <c r="E103" s="15">
        <v>4.5221809999999998E-4</v>
      </c>
    </row>
    <row r="104" spans="1:5" x14ac:dyDescent="0.45">
      <c r="A104" s="13" t="s">
        <v>137</v>
      </c>
      <c r="B104" s="13" t="s">
        <v>153</v>
      </c>
      <c r="C104" s="13" t="str">
        <f t="shared" si="1"/>
        <v>POCOOKN</v>
      </c>
      <c r="D104" s="15">
        <v>0</v>
      </c>
      <c r="E104" s="15">
        <v>1.111635E-4</v>
      </c>
    </row>
    <row r="105" spans="1:5" x14ac:dyDescent="0.45">
      <c r="A105" s="13" t="s">
        <v>137</v>
      </c>
      <c r="B105" s="13" t="s">
        <v>154</v>
      </c>
      <c r="C105" s="13" t="str">
        <f t="shared" si="1"/>
        <v>POCOOPK</v>
      </c>
      <c r="D105" s="15">
        <v>0</v>
      </c>
      <c r="E105" s="15">
        <v>6.5374650000000003E-4</v>
      </c>
    </row>
    <row r="106" spans="1:5" x14ac:dyDescent="0.45">
      <c r="A106" s="13" t="s">
        <v>137</v>
      </c>
      <c r="B106" s="13" t="s">
        <v>155</v>
      </c>
      <c r="C106" s="13" t="str">
        <f t="shared" si="1"/>
        <v>POCOPAO</v>
      </c>
      <c r="D106" s="15">
        <v>0</v>
      </c>
      <c r="E106" s="15">
        <v>3.7315497E-3</v>
      </c>
    </row>
    <row r="107" spans="1:5" x14ac:dyDescent="0.45">
      <c r="A107" s="13" t="s">
        <v>137</v>
      </c>
      <c r="B107" s="13" t="s">
        <v>53</v>
      </c>
      <c r="C107" s="13" t="str">
        <f t="shared" si="1"/>
        <v>POCOSFD</v>
      </c>
      <c r="D107" s="15">
        <v>0</v>
      </c>
      <c r="E107" s="15">
        <v>1.7252115999999999E-3</v>
      </c>
    </row>
    <row r="108" spans="1:5" x14ac:dyDescent="0.45">
      <c r="A108" s="13" t="s">
        <v>137</v>
      </c>
      <c r="B108" s="13" t="s">
        <v>156</v>
      </c>
      <c r="C108" s="13" t="str">
        <f t="shared" si="1"/>
        <v>POCOTGA</v>
      </c>
      <c r="D108" s="15">
        <v>8.7999999999999994E-9</v>
      </c>
      <c r="E108" s="15">
        <v>1.3203319E-3</v>
      </c>
    </row>
    <row r="109" spans="1:5" x14ac:dyDescent="0.45">
      <c r="A109" s="13" t="s">
        <v>137</v>
      </c>
      <c r="B109" s="13" t="s">
        <v>157</v>
      </c>
      <c r="C109" s="13" t="str">
        <f t="shared" si="1"/>
        <v>POCOTMI</v>
      </c>
      <c r="D109" s="15">
        <v>0</v>
      </c>
      <c r="E109" s="15">
        <v>7.0752900000000004E-4</v>
      </c>
    </row>
    <row r="110" spans="1:5" x14ac:dyDescent="0.45">
      <c r="A110" s="13" t="s">
        <v>137</v>
      </c>
      <c r="B110" s="13" t="s">
        <v>158</v>
      </c>
      <c r="C110" s="13" t="str">
        <f t="shared" si="1"/>
        <v>POCOWGN</v>
      </c>
      <c r="D110" s="15">
        <v>0</v>
      </c>
      <c r="E110" s="15">
        <v>2.0150944E-3</v>
      </c>
    </row>
    <row r="111" spans="1:5" x14ac:dyDescent="0.45">
      <c r="A111" s="13" t="s">
        <v>137</v>
      </c>
      <c r="B111" s="13" t="s">
        <v>159</v>
      </c>
      <c r="C111" s="13" t="str">
        <f t="shared" si="1"/>
        <v>POCOWHU</v>
      </c>
      <c r="D111" s="15">
        <v>0</v>
      </c>
      <c r="E111" s="15">
        <v>3.1803507E-3</v>
      </c>
    </row>
    <row r="112" spans="1:5" x14ac:dyDescent="0.45">
      <c r="A112" s="13" t="s">
        <v>137</v>
      </c>
      <c r="B112" s="13" t="s">
        <v>160</v>
      </c>
      <c r="C112" s="13" t="str">
        <f t="shared" si="1"/>
        <v>POCOWKO</v>
      </c>
      <c r="D112" s="15">
        <v>0</v>
      </c>
      <c r="E112" s="15">
        <v>3.4602392E-3</v>
      </c>
    </row>
    <row r="113" spans="1:5" x14ac:dyDescent="0.45">
      <c r="A113" s="13" t="s">
        <v>137</v>
      </c>
      <c r="B113" s="13" t="s">
        <v>161</v>
      </c>
      <c r="C113" s="13" t="str">
        <f t="shared" si="1"/>
        <v>POCOWVY</v>
      </c>
      <c r="D113" s="15">
        <v>0</v>
      </c>
      <c r="E113" s="15">
        <v>3.1585519999999999E-4</v>
      </c>
    </row>
    <row r="114" spans="1:5" x14ac:dyDescent="0.45">
      <c r="A114" s="13" t="s">
        <v>67</v>
      </c>
      <c r="B114" s="13" t="s">
        <v>134</v>
      </c>
      <c r="C114" s="13" t="str">
        <f t="shared" si="1"/>
        <v>POWNBAL</v>
      </c>
      <c r="D114" s="15">
        <v>0</v>
      </c>
      <c r="E114" s="15">
        <v>1.9526700000000001E-5</v>
      </c>
    </row>
    <row r="115" spans="1:5" x14ac:dyDescent="0.45">
      <c r="A115" s="13" t="s">
        <v>67</v>
      </c>
      <c r="B115" s="13" t="s">
        <v>162</v>
      </c>
      <c r="C115" s="13" t="str">
        <f t="shared" si="1"/>
        <v>POWNEDN</v>
      </c>
      <c r="D115" s="15">
        <v>0</v>
      </c>
      <c r="E115" s="15">
        <v>1.8983799999999999E-5</v>
      </c>
    </row>
    <row r="116" spans="1:5" x14ac:dyDescent="0.45">
      <c r="A116" s="13" t="s">
        <v>67</v>
      </c>
      <c r="B116" s="13" t="s">
        <v>60</v>
      </c>
      <c r="C116" s="13" t="str">
        <f t="shared" si="1"/>
        <v>POWNFKN</v>
      </c>
      <c r="D116" s="15">
        <v>0</v>
      </c>
      <c r="E116" s="15">
        <v>3.57801E-5</v>
      </c>
    </row>
    <row r="117" spans="1:5" x14ac:dyDescent="0.45">
      <c r="A117" s="13" t="s">
        <v>67</v>
      </c>
      <c r="B117" s="13" t="s">
        <v>163</v>
      </c>
      <c r="C117" s="13" t="str">
        <f t="shared" si="1"/>
        <v>POWNGOR</v>
      </c>
      <c r="D117" s="15">
        <v>0</v>
      </c>
      <c r="E117" s="15">
        <v>2.1457599999999999E-5</v>
      </c>
    </row>
    <row r="118" spans="1:5" x14ac:dyDescent="0.45">
      <c r="A118" s="13" t="s">
        <v>67</v>
      </c>
      <c r="B118" s="13" t="s">
        <v>61</v>
      </c>
      <c r="C118" s="13" t="str">
        <f t="shared" si="1"/>
        <v>POWNHWB</v>
      </c>
      <c r="D118" s="15">
        <v>0</v>
      </c>
      <c r="E118" s="15">
        <v>1.06626E-5</v>
      </c>
    </row>
    <row r="119" spans="1:5" x14ac:dyDescent="0.45">
      <c r="A119" s="13" t="s">
        <v>67</v>
      </c>
      <c r="B119" s="13" t="s">
        <v>164</v>
      </c>
      <c r="C119" s="13" t="str">
        <f t="shared" si="1"/>
        <v>POWNINV</v>
      </c>
      <c r="D119" s="15">
        <v>0</v>
      </c>
      <c r="E119" s="15">
        <v>1.4521560000000001E-4</v>
      </c>
    </row>
    <row r="120" spans="1:5" x14ac:dyDescent="0.45">
      <c r="A120" s="13" t="s">
        <v>67</v>
      </c>
      <c r="B120" s="13" t="s">
        <v>165</v>
      </c>
      <c r="C120" s="13" t="str">
        <f t="shared" si="1"/>
        <v>POWNNMA</v>
      </c>
      <c r="D120" s="15">
        <v>5.77311E-5</v>
      </c>
      <c r="E120" s="15">
        <v>4.0948000000000002E-5</v>
      </c>
    </row>
    <row r="121" spans="1:5" x14ac:dyDescent="0.45">
      <c r="A121" s="13" t="s">
        <v>67</v>
      </c>
      <c r="B121" s="13" t="s">
        <v>135</v>
      </c>
      <c r="C121" s="13" t="str">
        <f t="shared" si="1"/>
        <v>POWNNSY</v>
      </c>
      <c r="D121" s="15">
        <v>6.9250000000000004E-7</v>
      </c>
      <c r="E121" s="15">
        <v>2.0169719999999999E-4</v>
      </c>
    </row>
    <row r="122" spans="1:5" x14ac:dyDescent="0.45">
      <c r="A122" s="13" t="s">
        <v>166</v>
      </c>
      <c r="B122" s="13" t="s">
        <v>167</v>
      </c>
      <c r="C122" s="13" t="str">
        <f t="shared" si="1"/>
        <v>RAYNBDE</v>
      </c>
      <c r="D122" s="15">
        <v>0</v>
      </c>
      <c r="E122" s="15">
        <v>7.5858000000000003E-6</v>
      </c>
    </row>
    <row r="123" spans="1:5" x14ac:dyDescent="0.45">
      <c r="A123" s="13" t="s">
        <v>168</v>
      </c>
      <c r="B123" s="13" t="s">
        <v>169</v>
      </c>
      <c r="C123" s="13" t="str">
        <f t="shared" si="1"/>
        <v>SCANDVK</v>
      </c>
      <c r="D123" s="15">
        <v>0</v>
      </c>
      <c r="E123" s="15">
        <v>9.4604089999999997E-4</v>
      </c>
    </row>
    <row r="124" spans="1:5" x14ac:dyDescent="0.45">
      <c r="A124" s="13" t="s">
        <v>168</v>
      </c>
      <c r="B124" s="13" t="s">
        <v>84</v>
      </c>
      <c r="C124" s="13" t="str">
        <f t="shared" si="1"/>
        <v>SCANWDV</v>
      </c>
      <c r="D124" s="15">
        <v>0</v>
      </c>
      <c r="E124" s="15">
        <v>1.7671709999999999E-4</v>
      </c>
    </row>
    <row r="125" spans="1:5" x14ac:dyDescent="0.45">
      <c r="A125" s="13" t="s">
        <v>112</v>
      </c>
      <c r="B125" s="13" t="s">
        <v>113</v>
      </c>
      <c r="C125" s="13" t="str">
        <f t="shared" si="1"/>
        <v>SCGLSWN</v>
      </c>
      <c r="D125" s="15">
        <v>0</v>
      </c>
      <c r="E125" s="15">
        <v>5.65661E-5</v>
      </c>
    </row>
    <row r="126" spans="1:5" x14ac:dyDescent="0.45">
      <c r="A126" s="13" t="s">
        <v>170</v>
      </c>
      <c r="B126" s="13" t="s">
        <v>171</v>
      </c>
      <c r="C126" s="13" t="str">
        <f t="shared" si="1"/>
        <v>SHPKPEN</v>
      </c>
      <c r="D126" s="15">
        <v>0</v>
      </c>
      <c r="E126" s="15">
        <v>1.36895E-5</v>
      </c>
    </row>
    <row r="127" spans="1:5" x14ac:dyDescent="0.45">
      <c r="A127" s="13" t="s">
        <v>458</v>
      </c>
      <c r="B127" s="13" t="s">
        <v>26</v>
      </c>
      <c r="C127" s="13" t="str">
        <f t="shared" si="1"/>
        <v>SKOGKAW</v>
      </c>
      <c r="D127" s="15">
        <v>0</v>
      </c>
      <c r="E127" s="15">
        <v>0</v>
      </c>
    </row>
    <row r="128" spans="1:5" x14ac:dyDescent="0.45">
      <c r="A128" s="13" t="s">
        <v>172</v>
      </c>
      <c r="B128" s="13" t="s">
        <v>167</v>
      </c>
      <c r="C128" s="13" t="str">
        <f t="shared" si="1"/>
        <v>SOLEBDE</v>
      </c>
      <c r="D128" s="15">
        <v>0</v>
      </c>
      <c r="E128" s="15">
        <v>2.4500000000000001E-8</v>
      </c>
    </row>
    <row r="129" spans="1:5" x14ac:dyDescent="0.45">
      <c r="A129" s="13" t="s">
        <v>23</v>
      </c>
      <c r="B129" s="13" t="s">
        <v>24</v>
      </c>
      <c r="C129" s="13" t="str">
        <f t="shared" si="1"/>
        <v>SOU2MAT</v>
      </c>
      <c r="D129" s="15">
        <v>1.197483E-4</v>
      </c>
      <c r="E129" s="15">
        <v>2.3211999999999999E-6</v>
      </c>
    </row>
    <row r="130" spans="1:5" x14ac:dyDescent="0.45">
      <c r="A130" s="13" t="s">
        <v>173</v>
      </c>
      <c r="B130" s="13" t="s">
        <v>174</v>
      </c>
      <c r="C130" s="13" t="str">
        <f t="shared" si="1"/>
        <v>TARWTWC</v>
      </c>
      <c r="D130" s="15">
        <v>8.3369355999999995E-3</v>
      </c>
      <c r="E130" s="15">
        <v>1.14488E-5</v>
      </c>
    </row>
    <row r="131" spans="1:5" x14ac:dyDescent="0.45">
      <c r="A131" s="13" t="s">
        <v>175</v>
      </c>
      <c r="B131" s="13" t="s">
        <v>176</v>
      </c>
      <c r="C131" s="13" t="str">
        <f t="shared" si="1"/>
        <v>TASMKIK</v>
      </c>
      <c r="D131" s="15">
        <v>0</v>
      </c>
      <c r="E131" s="15">
        <v>1.5908300000000001E-5</v>
      </c>
    </row>
    <row r="132" spans="1:5" x14ac:dyDescent="0.45">
      <c r="A132" s="13" t="s">
        <v>175</v>
      </c>
      <c r="B132" s="13" t="s">
        <v>177</v>
      </c>
      <c r="C132" s="13" t="str">
        <f t="shared" ref="C132:C195" si="2">A132&amp;B132</f>
        <v>TASMMCH</v>
      </c>
      <c r="D132" s="15">
        <v>0</v>
      </c>
      <c r="E132" s="15">
        <v>1.07543E-5</v>
      </c>
    </row>
    <row r="133" spans="1:5" x14ac:dyDescent="0.45">
      <c r="A133" s="13" t="s">
        <v>175</v>
      </c>
      <c r="B133" s="13" t="s">
        <v>118</v>
      </c>
      <c r="C133" s="13" t="str">
        <f t="shared" si="2"/>
        <v>TASMSTK</v>
      </c>
      <c r="D133" s="15">
        <v>0</v>
      </c>
      <c r="E133" s="15">
        <v>7.006457999999999E-4</v>
      </c>
    </row>
    <row r="134" spans="1:5" x14ac:dyDescent="0.45">
      <c r="A134" s="13" t="s">
        <v>178</v>
      </c>
      <c r="B134" s="13" t="s">
        <v>239</v>
      </c>
      <c r="C134" s="13" t="str">
        <f t="shared" si="2"/>
        <v>TBOPJRD</v>
      </c>
      <c r="D134" s="15">
        <v>1.7872130000000001E-4</v>
      </c>
      <c r="E134" s="15">
        <v>8.9964999999999993E-6</v>
      </c>
    </row>
    <row r="135" spans="1:5" x14ac:dyDescent="0.45">
      <c r="A135" s="13" t="s">
        <v>178</v>
      </c>
      <c r="B135" s="13" t="s">
        <v>179</v>
      </c>
      <c r="C135" s="13" t="str">
        <f t="shared" si="2"/>
        <v>TBOPKPA</v>
      </c>
      <c r="D135" s="15">
        <v>6.7488000000000002E-5</v>
      </c>
      <c r="E135" s="15">
        <v>4.707E-7</v>
      </c>
    </row>
    <row r="136" spans="1:5" x14ac:dyDescent="0.45">
      <c r="A136" s="13" t="s">
        <v>178</v>
      </c>
      <c r="B136" s="13" t="s">
        <v>180</v>
      </c>
      <c r="C136" s="13" t="str">
        <f t="shared" si="2"/>
        <v>TBOPMKE</v>
      </c>
      <c r="D136" s="15">
        <v>1.7872130000000001E-4</v>
      </c>
      <c r="E136" s="15">
        <v>8.9964999999999993E-6</v>
      </c>
    </row>
    <row r="137" spans="1:5" x14ac:dyDescent="0.45">
      <c r="A137" s="13" t="s">
        <v>181</v>
      </c>
      <c r="B137" s="13" t="s">
        <v>182</v>
      </c>
      <c r="C137" s="13" t="str">
        <f t="shared" si="2"/>
        <v>TOPEKOE</v>
      </c>
      <c r="D137" s="15">
        <v>2.0000000000000001E-10</v>
      </c>
      <c r="E137" s="15">
        <v>4.6503127E-3</v>
      </c>
    </row>
    <row r="138" spans="1:5" x14ac:dyDescent="0.45">
      <c r="A138" s="13" t="s">
        <v>183</v>
      </c>
      <c r="B138" s="13" t="s">
        <v>138</v>
      </c>
      <c r="C138" s="13" t="str">
        <f t="shared" si="2"/>
        <v>TRNZBPE</v>
      </c>
      <c r="D138" s="15">
        <v>1.92E-8</v>
      </c>
      <c r="E138" s="15">
        <v>9.1824199999999994E-5</v>
      </c>
    </row>
    <row r="139" spans="1:5" x14ac:dyDescent="0.45">
      <c r="A139" s="13" t="s">
        <v>183</v>
      </c>
      <c r="B139" s="13" t="s">
        <v>184</v>
      </c>
      <c r="C139" s="13" t="str">
        <f t="shared" si="2"/>
        <v>TRNZHAM</v>
      </c>
      <c r="D139" s="15">
        <v>3.7809999999999998E-7</v>
      </c>
      <c r="E139" s="15">
        <v>8.07169E-5</v>
      </c>
    </row>
    <row r="140" spans="1:5" x14ac:dyDescent="0.45">
      <c r="A140" s="13" t="s">
        <v>183</v>
      </c>
      <c r="B140" s="13" t="s">
        <v>171</v>
      </c>
      <c r="C140" s="13" t="str">
        <f t="shared" si="2"/>
        <v>TRNZPEN</v>
      </c>
      <c r="D140" s="15">
        <v>0</v>
      </c>
      <c r="E140" s="15">
        <v>5.1726370000000003E-4</v>
      </c>
    </row>
    <row r="141" spans="1:5" x14ac:dyDescent="0.45">
      <c r="A141" s="13" t="s">
        <v>183</v>
      </c>
      <c r="B141" s="13" t="s">
        <v>113</v>
      </c>
      <c r="C141" s="13" t="str">
        <f t="shared" si="2"/>
        <v>TRNZSWN</v>
      </c>
      <c r="D141" s="15">
        <v>0</v>
      </c>
      <c r="E141" s="15">
        <v>5.1425240000000001E-4</v>
      </c>
    </row>
    <row r="142" spans="1:5" x14ac:dyDescent="0.45">
      <c r="A142" s="13" t="s">
        <v>183</v>
      </c>
      <c r="B142" s="13" t="s">
        <v>185</v>
      </c>
      <c r="C142" s="13" t="str">
        <f t="shared" si="2"/>
        <v>TRNZTMN</v>
      </c>
      <c r="D142" s="15">
        <v>4.5058000000000001E-6</v>
      </c>
      <c r="E142" s="15">
        <v>1.037697E-4</v>
      </c>
    </row>
    <row r="143" spans="1:5" x14ac:dyDescent="0.45">
      <c r="A143" s="13" t="s">
        <v>183</v>
      </c>
      <c r="B143" s="13" t="s">
        <v>186</v>
      </c>
      <c r="C143" s="13" t="str">
        <f t="shared" si="2"/>
        <v>TRNZTNG</v>
      </c>
      <c r="D143" s="15">
        <v>1.3788E-6</v>
      </c>
      <c r="E143" s="15">
        <v>1.05833E-4</v>
      </c>
    </row>
    <row r="144" spans="1:5" x14ac:dyDescent="0.45">
      <c r="A144" s="13" t="s">
        <v>28</v>
      </c>
      <c r="B144" s="13" t="s">
        <v>187</v>
      </c>
      <c r="C144" s="13" t="str">
        <f t="shared" si="2"/>
        <v>TRUGARG</v>
      </c>
      <c r="D144" s="15">
        <v>0</v>
      </c>
      <c r="E144" s="15">
        <v>9.39E-8</v>
      </c>
    </row>
    <row r="145" spans="1:5" x14ac:dyDescent="0.45">
      <c r="A145" s="13" t="s">
        <v>28</v>
      </c>
      <c r="B145" s="13" t="s">
        <v>29</v>
      </c>
      <c r="C145" s="13" t="str">
        <f t="shared" si="2"/>
        <v>TRUGBWK</v>
      </c>
      <c r="D145" s="15">
        <v>1.07048E-5</v>
      </c>
      <c r="E145" s="15">
        <v>8.9999999999999999E-10</v>
      </c>
    </row>
    <row r="146" spans="1:5" x14ac:dyDescent="0.45">
      <c r="A146" s="13" t="s">
        <v>28</v>
      </c>
      <c r="B146" s="13" t="s">
        <v>130</v>
      </c>
      <c r="C146" s="13" t="str">
        <f t="shared" si="2"/>
        <v>TRUGCOL</v>
      </c>
      <c r="D146" s="15">
        <v>0</v>
      </c>
      <c r="E146" s="15">
        <v>1.13E-8</v>
      </c>
    </row>
    <row r="147" spans="1:5" x14ac:dyDescent="0.45">
      <c r="A147" s="13" t="s">
        <v>28</v>
      </c>
      <c r="B147" s="13" t="s">
        <v>30</v>
      </c>
      <c r="C147" s="13" t="str">
        <f t="shared" si="2"/>
        <v>TRUGHWA</v>
      </c>
      <c r="D147" s="15">
        <v>6.1311900000000005E-5</v>
      </c>
      <c r="E147" s="15">
        <v>6.2699999999999999E-8</v>
      </c>
    </row>
    <row r="148" spans="1:5" x14ac:dyDescent="0.45">
      <c r="A148" s="13" t="s">
        <v>28</v>
      </c>
      <c r="B148" s="13" t="s">
        <v>24</v>
      </c>
      <c r="C148" s="13" t="str">
        <f t="shared" si="2"/>
        <v>TRUGMAT</v>
      </c>
      <c r="D148" s="15">
        <v>3.4317590000000002E-4</v>
      </c>
      <c r="E148" s="15">
        <v>0</v>
      </c>
    </row>
    <row r="149" spans="1:5" x14ac:dyDescent="0.45">
      <c r="A149" s="13" t="s">
        <v>188</v>
      </c>
      <c r="B149" s="13" t="s">
        <v>189</v>
      </c>
      <c r="C149" s="13" t="str">
        <f t="shared" si="2"/>
        <v>UNETCPK</v>
      </c>
      <c r="D149" s="15">
        <v>0</v>
      </c>
      <c r="E149" s="15">
        <v>1.9483777000000001E-2</v>
      </c>
    </row>
    <row r="150" spans="1:5" x14ac:dyDescent="0.45">
      <c r="A150" s="13" t="s">
        <v>188</v>
      </c>
      <c r="B150" s="13" t="s">
        <v>190</v>
      </c>
      <c r="C150" s="13" t="str">
        <f t="shared" si="2"/>
        <v>UNETGFD</v>
      </c>
      <c r="D150" s="15">
        <v>0</v>
      </c>
      <c r="E150" s="15">
        <v>6.9774421E-3</v>
      </c>
    </row>
    <row r="151" spans="1:5" x14ac:dyDescent="0.45">
      <c r="A151" s="13" t="s">
        <v>188</v>
      </c>
      <c r="B151" s="13" t="s">
        <v>191</v>
      </c>
      <c r="C151" s="13" t="str">
        <f t="shared" si="2"/>
        <v>UNETHAY</v>
      </c>
      <c r="D151" s="15">
        <v>0</v>
      </c>
      <c r="E151" s="15">
        <v>3.3641413999999999E-3</v>
      </c>
    </row>
    <row r="152" spans="1:5" x14ac:dyDescent="0.45">
      <c r="A152" s="13" t="s">
        <v>188</v>
      </c>
      <c r="B152" s="13" t="s">
        <v>192</v>
      </c>
      <c r="C152" s="13" t="str">
        <f t="shared" si="2"/>
        <v>UNETKWA</v>
      </c>
      <c r="D152" s="15">
        <v>0</v>
      </c>
      <c r="E152" s="15">
        <v>3.6658997E-3</v>
      </c>
    </row>
    <row r="153" spans="1:5" x14ac:dyDescent="0.45">
      <c r="A153" s="13" t="s">
        <v>188</v>
      </c>
      <c r="B153" s="13" t="s">
        <v>193</v>
      </c>
      <c r="C153" s="13" t="str">
        <f t="shared" si="2"/>
        <v>UNETMLG</v>
      </c>
      <c r="D153" s="15">
        <v>0</v>
      </c>
      <c r="E153" s="15">
        <v>6.2861108000000004E-3</v>
      </c>
    </row>
    <row r="154" spans="1:5" x14ac:dyDescent="0.45">
      <c r="A154" s="13" t="s">
        <v>188</v>
      </c>
      <c r="B154" s="13" t="s">
        <v>194</v>
      </c>
      <c r="C154" s="13" t="str">
        <f t="shared" si="2"/>
        <v>UNETPNI</v>
      </c>
      <c r="D154" s="15">
        <v>0</v>
      </c>
      <c r="E154" s="15">
        <v>1.7360758E-3</v>
      </c>
    </row>
    <row r="155" spans="1:5" x14ac:dyDescent="0.45">
      <c r="A155" s="13" t="s">
        <v>188</v>
      </c>
      <c r="B155" s="13" t="s">
        <v>195</v>
      </c>
      <c r="C155" s="13" t="str">
        <f t="shared" si="2"/>
        <v>UNETTKR</v>
      </c>
      <c r="D155" s="15">
        <v>0</v>
      </c>
      <c r="E155" s="15">
        <v>1.0229131799999999E-2</v>
      </c>
    </row>
    <row r="156" spans="1:5" x14ac:dyDescent="0.45">
      <c r="A156" s="13" t="s">
        <v>188</v>
      </c>
      <c r="B156" s="13" t="s">
        <v>196</v>
      </c>
      <c r="C156" s="13" t="str">
        <f t="shared" si="2"/>
        <v>UNETUHT</v>
      </c>
      <c r="D156" s="15">
        <v>0</v>
      </c>
      <c r="E156" s="15">
        <v>3.2994901E-3</v>
      </c>
    </row>
    <row r="157" spans="1:5" x14ac:dyDescent="0.45">
      <c r="A157" s="13" t="s">
        <v>188</v>
      </c>
      <c r="B157" s="13" t="s">
        <v>197</v>
      </c>
      <c r="C157" s="13" t="str">
        <f t="shared" si="2"/>
        <v>UNETWIL</v>
      </c>
      <c r="D157" s="15">
        <v>2.0103245000000001E-3</v>
      </c>
      <c r="E157" s="15">
        <v>2.3788161000000002E-3</v>
      </c>
    </row>
    <row r="158" spans="1:5" x14ac:dyDescent="0.45">
      <c r="A158" s="13" t="s">
        <v>198</v>
      </c>
      <c r="B158" s="13" t="s">
        <v>199</v>
      </c>
      <c r="C158" s="13" t="str">
        <f t="shared" si="2"/>
        <v>UNISFHL</v>
      </c>
      <c r="D158" s="15">
        <v>0</v>
      </c>
      <c r="E158" s="15">
        <v>5.1165799999999999E-3</v>
      </c>
    </row>
    <row r="159" spans="1:5" x14ac:dyDescent="0.45">
      <c r="A159" s="13" t="s">
        <v>198</v>
      </c>
      <c r="B159" s="13" t="s">
        <v>200</v>
      </c>
      <c r="C159" s="13" t="str">
        <f t="shared" si="2"/>
        <v>UNISOWH</v>
      </c>
      <c r="D159" s="15">
        <v>0</v>
      </c>
      <c r="E159" s="15">
        <v>1.8622079999999999E-4</v>
      </c>
    </row>
    <row r="160" spans="1:5" x14ac:dyDescent="0.45">
      <c r="A160" s="13" t="s">
        <v>198</v>
      </c>
      <c r="B160" s="13" t="s">
        <v>201</v>
      </c>
      <c r="C160" s="13" t="str">
        <f t="shared" si="2"/>
        <v>UNISRDF</v>
      </c>
      <c r="D160" s="15">
        <v>0</v>
      </c>
      <c r="E160" s="15">
        <v>5.0938327999999998E-3</v>
      </c>
    </row>
    <row r="161" spans="1:5" x14ac:dyDescent="0.45">
      <c r="A161" s="13" t="s">
        <v>198</v>
      </c>
      <c r="B161" s="13" t="s">
        <v>202</v>
      </c>
      <c r="C161" s="13" t="str">
        <f t="shared" si="2"/>
        <v>UNISROT</v>
      </c>
      <c r="D161" s="15">
        <v>2.2300000000000001E-8</v>
      </c>
      <c r="E161" s="15">
        <v>7.4527760000000001E-4</v>
      </c>
    </row>
    <row r="162" spans="1:5" x14ac:dyDescent="0.45">
      <c r="A162" s="13" t="s">
        <v>198</v>
      </c>
      <c r="B162" s="13" t="s">
        <v>203</v>
      </c>
      <c r="C162" s="13" t="str">
        <f t="shared" si="2"/>
        <v>UNISTRK</v>
      </c>
      <c r="D162" s="15">
        <v>0</v>
      </c>
      <c r="E162" s="15">
        <v>1.191245E-4</v>
      </c>
    </row>
    <row r="163" spans="1:5" x14ac:dyDescent="0.45">
      <c r="A163" s="13" t="s">
        <v>198</v>
      </c>
      <c r="B163" s="13" t="s">
        <v>57</v>
      </c>
      <c r="C163" s="13" t="str">
        <f t="shared" si="2"/>
        <v>UNISWRK</v>
      </c>
      <c r="D163" s="15">
        <v>4.2096299999999998E-3</v>
      </c>
      <c r="E163" s="15">
        <v>1.8874270000000001E-4</v>
      </c>
    </row>
    <row r="164" spans="1:5" x14ac:dyDescent="0.45">
      <c r="A164" s="13" t="s">
        <v>198</v>
      </c>
      <c r="B164" s="13" t="s">
        <v>204</v>
      </c>
      <c r="C164" s="13" t="str">
        <f t="shared" si="2"/>
        <v>UNISWTU</v>
      </c>
      <c r="D164" s="15">
        <v>0</v>
      </c>
      <c r="E164" s="15">
        <v>1.45441663E-2</v>
      </c>
    </row>
    <row r="165" spans="1:5" x14ac:dyDescent="0.45">
      <c r="A165" s="13" t="s">
        <v>205</v>
      </c>
      <c r="B165" s="13" t="s">
        <v>206</v>
      </c>
      <c r="C165" s="13" t="str">
        <f t="shared" si="2"/>
        <v>VECTALB</v>
      </c>
      <c r="D165" s="15">
        <v>0</v>
      </c>
      <c r="E165" s="15">
        <v>3.1114784899999998E-2</v>
      </c>
    </row>
    <row r="166" spans="1:5" x14ac:dyDescent="0.45">
      <c r="A166" s="13" t="s">
        <v>205</v>
      </c>
      <c r="B166" s="13" t="s">
        <v>207</v>
      </c>
      <c r="C166" s="13" t="str">
        <f t="shared" si="2"/>
        <v>VECTHEN</v>
      </c>
      <c r="D166" s="15">
        <v>0</v>
      </c>
      <c r="E166" s="15">
        <v>1.41772194E-2</v>
      </c>
    </row>
    <row r="167" spans="1:5" x14ac:dyDescent="0.45">
      <c r="A167" s="13" t="s">
        <v>205</v>
      </c>
      <c r="B167" s="13" t="s">
        <v>208</v>
      </c>
      <c r="C167" s="13" t="str">
        <f t="shared" si="2"/>
        <v>VECTHEP</v>
      </c>
      <c r="D167" s="15">
        <v>0</v>
      </c>
      <c r="E167" s="15">
        <v>2.6005446099999999E-2</v>
      </c>
    </row>
    <row r="168" spans="1:5" x14ac:dyDescent="0.45">
      <c r="A168" s="13" t="s">
        <v>205</v>
      </c>
      <c r="B168" s="13" t="s">
        <v>209</v>
      </c>
      <c r="C168" s="13" t="str">
        <f t="shared" si="2"/>
        <v>VECTHOB</v>
      </c>
      <c r="D168" s="15">
        <v>0</v>
      </c>
      <c r="E168" s="15">
        <v>1.05913541E-2</v>
      </c>
    </row>
    <row r="169" spans="1:5" x14ac:dyDescent="0.45">
      <c r="A169" s="13" t="s">
        <v>205</v>
      </c>
      <c r="B169" s="13" t="s">
        <v>210</v>
      </c>
      <c r="C169" s="13" t="str">
        <f t="shared" si="2"/>
        <v>VECTLFD</v>
      </c>
      <c r="D169" s="15">
        <v>0</v>
      </c>
      <c r="E169" s="15">
        <v>2.247793E-4</v>
      </c>
    </row>
    <row r="170" spans="1:5" x14ac:dyDescent="0.45">
      <c r="A170" s="13" t="s">
        <v>205</v>
      </c>
      <c r="B170" s="13" t="s">
        <v>211</v>
      </c>
      <c r="C170" s="13" t="str">
        <f t="shared" si="2"/>
        <v>VECTMNG</v>
      </c>
      <c r="D170" s="15">
        <v>0</v>
      </c>
      <c r="E170" s="15">
        <v>2.6017938300000001E-2</v>
      </c>
    </row>
    <row r="171" spans="1:5" x14ac:dyDescent="0.45">
      <c r="A171" s="13" t="s">
        <v>205</v>
      </c>
      <c r="B171" s="13" t="s">
        <v>212</v>
      </c>
      <c r="C171" s="13" t="str">
        <f t="shared" si="2"/>
        <v>VECTOTA</v>
      </c>
      <c r="D171" s="15">
        <v>0</v>
      </c>
      <c r="E171" s="15">
        <v>9.1129272000000008E-3</v>
      </c>
    </row>
    <row r="172" spans="1:5" x14ac:dyDescent="0.45">
      <c r="A172" s="13" t="s">
        <v>205</v>
      </c>
      <c r="B172" s="13" t="s">
        <v>213</v>
      </c>
      <c r="C172" s="13" t="str">
        <f t="shared" si="2"/>
        <v>VECTPAK</v>
      </c>
      <c r="D172" s="15">
        <v>0</v>
      </c>
      <c r="E172" s="15">
        <v>1.8705341100000002E-2</v>
      </c>
    </row>
    <row r="173" spans="1:5" x14ac:dyDescent="0.45">
      <c r="A173" s="13" t="s">
        <v>205</v>
      </c>
      <c r="B173" s="13" t="s">
        <v>171</v>
      </c>
      <c r="C173" s="13" t="str">
        <f t="shared" si="2"/>
        <v>VECTPEN</v>
      </c>
      <c r="D173" s="15">
        <v>0</v>
      </c>
      <c r="E173" s="15">
        <v>6.58556109E-2</v>
      </c>
    </row>
    <row r="174" spans="1:5" x14ac:dyDescent="0.45">
      <c r="A174" s="13" t="s">
        <v>205</v>
      </c>
      <c r="B174" s="13" t="s">
        <v>214</v>
      </c>
      <c r="C174" s="13" t="str">
        <f t="shared" si="2"/>
        <v>VECTROS</v>
      </c>
      <c r="D174" s="15">
        <v>0</v>
      </c>
      <c r="E174" s="15">
        <v>2.85341333E-2</v>
      </c>
    </row>
    <row r="175" spans="1:5" x14ac:dyDescent="0.45">
      <c r="A175" s="13" t="s">
        <v>205</v>
      </c>
      <c r="B175" s="13" t="s">
        <v>215</v>
      </c>
      <c r="C175" s="13" t="str">
        <f t="shared" si="2"/>
        <v>VECTSVL</v>
      </c>
      <c r="D175" s="15">
        <v>0</v>
      </c>
      <c r="E175" s="15">
        <v>1.03719177E-2</v>
      </c>
    </row>
    <row r="176" spans="1:5" x14ac:dyDescent="0.45">
      <c r="A176" s="13" t="s">
        <v>205</v>
      </c>
      <c r="B176" s="13" t="s">
        <v>216</v>
      </c>
      <c r="C176" s="13" t="str">
        <f t="shared" si="2"/>
        <v>VECTTAK</v>
      </c>
      <c r="D176" s="15">
        <v>0</v>
      </c>
      <c r="E176" s="15">
        <v>1.50099467E-2</v>
      </c>
    </row>
    <row r="177" spans="1:5" x14ac:dyDescent="0.45">
      <c r="A177" s="13" t="s">
        <v>205</v>
      </c>
      <c r="B177" s="13" t="s">
        <v>217</v>
      </c>
      <c r="C177" s="13" t="str">
        <f t="shared" si="2"/>
        <v>VECTWEL</v>
      </c>
      <c r="D177" s="15">
        <v>0</v>
      </c>
      <c r="E177" s="15">
        <v>6.8903899000000001E-3</v>
      </c>
    </row>
    <row r="178" spans="1:5" x14ac:dyDescent="0.45">
      <c r="A178" s="13" t="s">
        <v>205</v>
      </c>
      <c r="B178" s="13" t="s">
        <v>218</v>
      </c>
      <c r="C178" s="13" t="str">
        <f t="shared" si="2"/>
        <v>VECTWIR</v>
      </c>
      <c r="D178" s="15">
        <v>0</v>
      </c>
      <c r="E178" s="15">
        <v>1.96355361E-2</v>
      </c>
    </row>
    <row r="179" spans="1:5" x14ac:dyDescent="0.45">
      <c r="A179" s="13" t="s">
        <v>205</v>
      </c>
      <c r="B179" s="13" t="s">
        <v>219</v>
      </c>
      <c r="C179" s="13" t="str">
        <f t="shared" si="2"/>
        <v>VECTWRD</v>
      </c>
      <c r="D179" s="15">
        <v>0</v>
      </c>
      <c r="E179" s="15">
        <v>8.6334353000000006E-3</v>
      </c>
    </row>
    <row r="180" spans="1:5" x14ac:dyDescent="0.45">
      <c r="A180" s="13" t="s">
        <v>220</v>
      </c>
      <c r="B180" s="13" t="s">
        <v>221</v>
      </c>
      <c r="C180" s="13" t="str">
        <f t="shared" si="2"/>
        <v>WAIPCBG</v>
      </c>
      <c r="D180" s="15">
        <v>0</v>
      </c>
      <c r="E180" s="15">
        <v>4.3028705E-3</v>
      </c>
    </row>
    <row r="181" spans="1:5" x14ac:dyDescent="0.45">
      <c r="A181" s="13" t="s">
        <v>220</v>
      </c>
      <c r="B181" s="13" t="s">
        <v>222</v>
      </c>
      <c r="C181" s="13" t="str">
        <f t="shared" si="2"/>
        <v>WAIPTMU</v>
      </c>
      <c r="D181" s="15">
        <v>0</v>
      </c>
      <c r="E181" s="15">
        <v>3.6715229999999999E-3</v>
      </c>
    </row>
    <row r="182" spans="1:5" x14ac:dyDescent="0.45">
      <c r="A182" s="13" t="s">
        <v>223</v>
      </c>
      <c r="B182" s="13" t="s">
        <v>224</v>
      </c>
      <c r="C182" s="13" t="str">
        <f t="shared" si="2"/>
        <v>WATABPT</v>
      </c>
      <c r="D182" s="15">
        <v>0</v>
      </c>
      <c r="E182" s="15">
        <v>3.2046699999999999E-5</v>
      </c>
    </row>
    <row r="183" spans="1:5" x14ac:dyDescent="0.45">
      <c r="A183" s="13" t="s">
        <v>223</v>
      </c>
      <c r="B183" s="13" t="s">
        <v>225</v>
      </c>
      <c r="C183" s="13" t="str">
        <f t="shared" si="2"/>
        <v>WATAOAM</v>
      </c>
      <c r="D183" s="15">
        <v>0</v>
      </c>
      <c r="E183" s="15">
        <v>2.575012E-4</v>
      </c>
    </row>
    <row r="184" spans="1:5" x14ac:dyDescent="0.45">
      <c r="A184" s="13" t="s">
        <v>223</v>
      </c>
      <c r="B184" s="13" t="s">
        <v>40</v>
      </c>
      <c r="C184" s="13" t="str">
        <f t="shared" si="2"/>
        <v>WATATWZ</v>
      </c>
      <c r="D184" s="15">
        <v>0</v>
      </c>
      <c r="E184" s="15">
        <v>1.5314800000000001E-5</v>
      </c>
    </row>
    <row r="185" spans="1:5" x14ac:dyDescent="0.45">
      <c r="A185" s="13" t="s">
        <v>223</v>
      </c>
      <c r="B185" s="13" t="s">
        <v>94</v>
      </c>
      <c r="C185" s="13" t="str">
        <f t="shared" si="2"/>
        <v>WATAWTK</v>
      </c>
      <c r="D185" s="15">
        <v>0</v>
      </c>
      <c r="E185" s="15">
        <v>4.58731E-5</v>
      </c>
    </row>
    <row r="186" spans="1:5" x14ac:dyDescent="0.45">
      <c r="A186" s="13" t="s">
        <v>241</v>
      </c>
      <c r="B186" s="13" t="s">
        <v>161</v>
      </c>
      <c r="C186" s="13" t="str">
        <f t="shared" si="2"/>
        <v>WAV1WVY</v>
      </c>
      <c r="D186" s="15">
        <v>6.8870338000000001E-3</v>
      </c>
      <c r="E186" s="15">
        <v>9.4576999999999993E-6</v>
      </c>
    </row>
    <row r="187" spans="1:5" x14ac:dyDescent="0.45">
      <c r="A187" s="13" t="s">
        <v>226</v>
      </c>
      <c r="B187" s="13" t="s">
        <v>184</v>
      </c>
      <c r="C187" s="13" t="str">
        <f t="shared" si="2"/>
        <v>WELEHAM</v>
      </c>
      <c r="D187" s="15">
        <v>0</v>
      </c>
      <c r="E187" s="15">
        <v>2.3405724100000001E-2</v>
      </c>
    </row>
    <row r="188" spans="1:5" x14ac:dyDescent="0.45">
      <c r="A188" s="13" t="s">
        <v>226</v>
      </c>
      <c r="B188" s="13" t="s">
        <v>69</v>
      </c>
      <c r="C188" s="13" t="str">
        <f t="shared" si="2"/>
        <v>WELEHLY</v>
      </c>
      <c r="D188" s="15">
        <v>0</v>
      </c>
      <c r="E188" s="15">
        <v>4.2359748000000003E-3</v>
      </c>
    </row>
    <row r="189" spans="1:5" x14ac:dyDescent="0.45">
      <c r="A189" s="13" t="s">
        <v>226</v>
      </c>
      <c r="B189" s="13" t="s">
        <v>55</v>
      </c>
      <c r="C189" s="13" t="str">
        <f t="shared" si="2"/>
        <v>WELETWH</v>
      </c>
      <c r="D189" s="15">
        <v>9.7614920000000001E-4</v>
      </c>
      <c r="E189" s="15">
        <v>3.6646664000000002E-3</v>
      </c>
    </row>
    <row r="190" spans="1:5" x14ac:dyDescent="0.45">
      <c r="A190" s="13" t="s">
        <v>227</v>
      </c>
      <c r="B190" s="13" t="s">
        <v>186</v>
      </c>
      <c r="C190" s="13" t="str">
        <f t="shared" si="2"/>
        <v>WNSTTNG</v>
      </c>
      <c r="D190" s="15">
        <v>0</v>
      </c>
      <c r="E190" s="15">
        <v>7.7596152999999998E-3</v>
      </c>
    </row>
    <row r="191" spans="1:5" x14ac:dyDescent="0.45">
      <c r="A191" s="13" t="s">
        <v>31</v>
      </c>
      <c r="B191" s="13" t="s">
        <v>228</v>
      </c>
      <c r="C191" s="13" t="str">
        <f t="shared" si="2"/>
        <v>WPOWATU</v>
      </c>
      <c r="D191" s="15">
        <v>0</v>
      </c>
      <c r="E191" s="15">
        <v>3.4558999999999998E-6</v>
      </c>
    </row>
    <row r="192" spans="1:5" x14ac:dyDescent="0.45">
      <c r="A192" s="13" t="s">
        <v>31</v>
      </c>
      <c r="B192" s="13" t="s">
        <v>229</v>
      </c>
      <c r="C192" s="13" t="str">
        <f t="shared" si="2"/>
        <v>WPOWDOB</v>
      </c>
      <c r="D192" s="15">
        <v>0</v>
      </c>
      <c r="E192" s="15">
        <v>1.48135E-5</v>
      </c>
    </row>
    <row r="193" spans="1:5" x14ac:dyDescent="0.45">
      <c r="A193" s="13" t="s">
        <v>31</v>
      </c>
      <c r="B193" s="13" t="s">
        <v>230</v>
      </c>
      <c r="C193" s="13" t="str">
        <f t="shared" si="2"/>
        <v>WPOWGYM</v>
      </c>
      <c r="D193" s="15">
        <v>0</v>
      </c>
      <c r="E193" s="15">
        <v>6.5825499999999995E-5</v>
      </c>
    </row>
    <row r="194" spans="1:5" x14ac:dyDescent="0.45">
      <c r="A194" s="13" t="s">
        <v>31</v>
      </c>
      <c r="B194" s="13" t="s">
        <v>231</v>
      </c>
      <c r="C194" s="13" t="str">
        <f t="shared" si="2"/>
        <v>WPOWHKK</v>
      </c>
      <c r="D194" s="15">
        <v>0</v>
      </c>
      <c r="E194" s="15">
        <v>3.8442000000000002E-5</v>
      </c>
    </row>
    <row r="195" spans="1:5" x14ac:dyDescent="0.45">
      <c r="A195" s="13" t="s">
        <v>31</v>
      </c>
      <c r="B195" s="13" t="s">
        <v>32</v>
      </c>
      <c r="C195" s="13" t="str">
        <f t="shared" si="2"/>
        <v>WPOWKUM</v>
      </c>
      <c r="D195" s="15">
        <v>0</v>
      </c>
      <c r="E195" s="15">
        <v>2.3101000000000001E-6</v>
      </c>
    </row>
    <row r="196" spans="1:5" x14ac:dyDescent="0.45">
      <c r="A196" s="13" t="s">
        <v>31</v>
      </c>
      <c r="B196" s="13" t="s">
        <v>232</v>
      </c>
      <c r="C196" s="13" t="str">
        <f t="shared" ref="C196:C202" si="3">A196&amp;B196</f>
        <v>WPOWOTI</v>
      </c>
      <c r="D196" s="15">
        <v>0</v>
      </c>
      <c r="E196" s="15">
        <v>1.623E-6</v>
      </c>
    </row>
    <row r="197" spans="1:5" x14ac:dyDescent="0.45">
      <c r="A197" s="13" t="s">
        <v>31</v>
      </c>
      <c r="B197" s="13" t="s">
        <v>233</v>
      </c>
      <c r="C197" s="13" t="str">
        <f t="shared" si="3"/>
        <v>WPOWRFN</v>
      </c>
      <c r="D197" s="15">
        <v>0</v>
      </c>
      <c r="E197" s="15">
        <v>1.9871600000000001E-5</v>
      </c>
    </row>
    <row r="198" spans="1:5" x14ac:dyDescent="0.45">
      <c r="A198" s="13" t="s">
        <v>234</v>
      </c>
      <c r="B198" s="13" t="s">
        <v>235</v>
      </c>
      <c r="C198" s="13" t="str">
        <f t="shared" si="3"/>
        <v>WTOMHTI</v>
      </c>
      <c r="D198" s="15">
        <v>0</v>
      </c>
      <c r="E198" s="15">
        <v>3.2599323999999998E-3</v>
      </c>
    </row>
    <row r="199" spans="1:5" x14ac:dyDescent="0.45">
      <c r="A199" s="13" t="s">
        <v>234</v>
      </c>
      <c r="B199" s="13" t="s">
        <v>236</v>
      </c>
      <c r="C199" s="13" t="str">
        <f t="shared" si="3"/>
        <v>WTOMNPK</v>
      </c>
      <c r="D199" s="15">
        <v>5.0000000000000003E-10</v>
      </c>
      <c r="E199" s="15">
        <v>2.360653E-4</v>
      </c>
    </row>
    <row r="200" spans="1:5" x14ac:dyDescent="0.45">
      <c r="A200" s="13" t="s">
        <v>234</v>
      </c>
      <c r="B200" s="13" t="s">
        <v>153</v>
      </c>
      <c r="C200" s="13" t="str">
        <f t="shared" si="3"/>
        <v>WTOMOKN</v>
      </c>
      <c r="D200" s="15">
        <v>0</v>
      </c>
      <c r="E200" s="15">
        <v>2.5698080000000002E-4</v>
      </c>
    </row>
    <row r="201" spans="1:5" x14ac:dyDescent="0.45">
      <c r="A201" s="13" t="s">
        <v>234</v>
      </c>
      <c r="B201" s="13" t="s">
        <v>237</v>
      </c>
      <c r="C201" s="13" t="str">
        <f t="shared" si="3"/>
        <v>WTOMONG</v>
      </c>
      <c r="D201" s="15">
        <v>1.6653E-6</v>
      </c>
      <c r="E201" s="15">
        <v>2.099879E-4</v>
      </c>
    </row>
    <row r="202" spans="1:5" x14ac:dyDescent="0.45">
      <c r="A202" s="13" t="s">
        <v>234</v>
      </c>
      <c r="B202" s="13" t="s">
        <v>72</v>
      </c>
      <c r="C202" s="13" t="str">
        <f t="shared" si="3"/>
        <v>WTOMTKU</v>
      </c>
      <c r="D202" s="15">
        <v>1.7016999999999999E-6</v>
      </c>
      <c r="E202" s="15">
        <v>1.1812686000000001E-3</v>
      </c>
    </row>
  </sheetData>
  <sheetProtection algorithmName="SHA-512" hashValue="ViAv+UvXtholbZdhA0aeQjhCL/bre5SrkY0V0iInEaCv7qm0pwaPeN6r6Yb7MluI1BiA17esAqOcnMO+Z59/zA==" saltValue="8xCK7OLspoZCasxNR0K2dQ==" spinCount="100000" sheet="1" objects="1" scenarios="1"/>
  <autoFilter ref="A2:E202" xr:uid="{10DE3D49-1F4A-4CBD-B09A-2775E337DE7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142B-5B80-49BE-A451-4B460C0B601E}">
  <sheetPr>
    <tabColor rgb="FF00B0F0"/>
  </sheetPr>
  <dimension ref="A1:E200"/>
  <sheetViews>
    <sheetView tabSelected="1" workbookViewId="0">
      <selection activeCell="D15" sqref="D15"/>
    </sheetView>
  </sheetViews>
  <sheetFormatPr defaultRowHeight="14.25" x14ac:dyDescent="0.45"/>
  <cols>
    <col min="1" max="1" width="12.59765625" bestFit="1" customWidth="1"/>
    <col min="2" max="2" width="14.265625" customWidth="1"/>
    <col min="3" max="3" width="12.59765625" bestFit="1" customWidth="1"/>
    <col min="4" max="4" width="22.73046875" bestFit="1" customWidth="1"/>
    <col min="5" max="5" width="23.73046875" bestFit="1" customWidth="1"/>
  </cols>
  <sheetData>
    <row r="1" spans="1:5" x14ac:dyDescent="0.45">
      <c r="A1" t="s">
        <v>447</v>
      </c>
      <c r="B1" s="10" t="s">
        <v>459</v>
      </c>
    </row>
    <row r="2" spans="1:5" x14ac:dyDescent="0.45">
      <c r="A2" s="9" t="s">
        <v>13</v>
      </c>
      <c r="B2" s="1" t="s">
        <v>11</v>
      </c>
      <c r="C2" s="1" t="s">
        <v>12</v>
      </c>
      <c r="D2" s="1" t="s">
        <v>460</v>
      </c>
      <c r="E2" s="1" t="s">
        <v>461</v>
      </c>
    </row>
    <row r="3" spans="1:5" x14ac:dyDescent="0.45">
      <c r="A3" s="13" t="s">
        <v>370</v>
      </c>
      <c r="B3" s="13" t="s">
        <v>23</v>
      </c>
      <c r="C3" s="13" t="s">
        <v>24</v>
      </c>
      <c r="D3" s="14">
        <v>508017.4</v>
      </c>
      <c r="E3" s="14">
        <v>95404384.799999997</v>
      </c>
    </row>
    <row r="4" spans="1:5" x14ac:dyDescent="0.45">
      <c r="A4" s="13" t="s">
        <v>268</v>
      </c>
      <c r="B4" s="13" t="s">
        <v>58</v>
      </c>
      <c r="C4" s="13" t="s">
        <v>61</v>
      </c>
      <c r="D4" s="14">
        <v>363411723.19999999</v>
      </c>
      <c r="E4" s="14">
        <v>84815.6</v>
      </c>
    </row>
    <row r="5" spans="1:5" x14ac:dyDescent="0.45">
      <c r="A5" s="13" t="s">
        <v>280</v>
      </c>
      <c r="B5" s="13" t="s">
        <v>76</v>
      </c>
      <c r="C5" s="13" t="s">
        <v>77</v>
      </c>
      <c r="D5" s="14">
        <v>302266102</v>
      </c>
      <c r="E5" s="14">
        <v>0</v>
      </c>
    </row>
    <row r="6" spans="1:5" x14ac:dyDescent="0.45">
      <c r="A6" s="13" t="s">
        <v>285</v>
      </c>
      <c r="B6" s="13" t="s">
        <v>25</v>
      </c>
      <c r="C6" s="13" t="s">
        <v>26</v>
      </c>
      <c r="D6" s="14">
        <v>208959.2</v>
      </c>
      <c r="E6" s="14">
        <v>878150802.20000005</v>
      </c>
    </row>
    <row r="7" spans="1:5" x14ac:dyDescent="0.45">
      <c r="A7" s="13" t="s">
        <v>296</v>
      </c>
      <c r="B7" s="13" t="s">
        <v>87</v>
      </c>
      <c r="C7" s="13" t="s">
        <v>94</v>
      </c>
      <c r="D7" s="14">
        <v>0</v>
      </c>
      <c r="E7" s="14">
        <v>518075559.19999999</v>
      </c>
    </row>
    <row r="8" spans="1:5" x14ac:dyDescent="0.45">
      <c r="A8" s="13" t="s">
        <v>335</v>
      </c>
      <c r="B8" s="13" t="s">
        <v>137</v>
      </c>
      <c r="C8" s="13" t="s">
        <v>30</v>
      </c>
      <c r="D8" s="14">
        <v>156150760.80000001</v>
      </c>
      <c r="E8" s="14">
        <v>0</v>
      </c>
    </row>
    <row r="9" spans="1:5" x14ac:dyDescent="0.45">
      <c r="A9" s="13" t="s">
        <v>368</v>
      </c>
      <c r="B9" s="13" t="s">
        <v>27</v>
      </c>
      <c r="C9" s="13" t="s">
        <v>26</v>
      </c>
      <c r="D9" s="14">
        <v>58293816.864383534</v>
      </c>
      <c r="E9" s="14">
        <v>214919122.40000001</v>
      </c>
    </row>
    <row r="10" spans="1:5" x14ac:dyDescent="0.45">
      <c r="A10" s="13" t="s">
        <v>388</v>
      </c>
      <c r="B10" s="13" t="s">
        <v>28</v>
      </c>
      <c r="C10" s="13" t="s">
        <v>30</v>
      </c>
      <c r="D10" s="14">
        <v>5839</v>
      </c>
      <c r="E10" s="14">
        <v>102641618.2</v>
      </c>
    </row>
    <row r="11" spans="1:5" x14ac:dyDescent="0.45">
      <c r="A11" s="13" t="s">
        <v>389</v>
      </c>
      <c r="B11" s="13" t="s">
        <v>28</v>
      </c>
      <c r="C11" s="13" t="s">
        <v>24</v>
      </c>
      <c r="D11" s="14">
        <v>0.2</v>
      </c>
      <c r="E11" s="14">
        <v>272328484.60000002</v>
      </c>
    </row>
    <row r="12" spans="1:5" x14ac:dyDescent="0.45">
      <c r="A12" s="13" t="s">
        <v>386</v>
      </c>
      <c r="B12" s="13" t="s">
        <v>28</v>
      </c>
      <c r="C12" s="13" t="s">
        <v>29</v>
      </c>
      <c r="D12" s="14">
        <v>13808.5</v>
      </c>
      <c r="E12" s="14">
        <v>102005355</v>
      </c>
    </row>
    <row r="13" spans="1:5" x14ac:dyDescent="0.45">
      <c r="A13" s="13" t="s">
        <v>423</v>
      </c>
      <c r="B13" s="13" t="s">
        <v>223</v>
      </c>
      <c r="C13" s="13" t="s">
        <v>224</v>
      </c>
      <c r="D13" s="14">
        <v>25629373.600000001</v>
      </c>
      <c r="E13" s="14">
        <v>0</v>
      </c>
    </row>
    <row r="14" spans="1:5" x14ac:dyDescent="0.45">
      <c r="A14" s="13" t="s">
        <v>434</v>
      </c>
      <c r="B14" s="13" t="s">
        <v>31</v>
      </c>
      <c r="C14" s="13" t="s">
        <v>230</v>
      </c>
      <c r="D14" s="14">
        <v>56321905.200000003</v>
      </c>
      <c r="E14" s="14">
        <v>0</v>
      </c>
    </row>
    <row r="15" spans="1:5" x14ac:dyDescent="0.45">
      <c r="A15" s="13" t="s">
        <v>436</v>
      </c>
      <c r="B15" s="13" t="s">
        <v>31</v>
      </c>
      <c r="C15" s="13" t="s">
        <v>32</v>
      </c>
      <c r="D15" s="14">
        <v>1919695.2</v>
      </c>
      <c r="E15" s="14">
        <v>35611317</v>
      </c>
    </row>
    <row r="16" spans="1:5" x14ac:dyDescent="0.45">
      <c r="A16" s="13" t="s">
        <v>245</v>
      </c>
      <c r="B16" s="13" t="s">
        <v>33</v>
      </c>
      <c r="C16" s="13" t="s">
        <v>34</v>
      </c>
      <c r="D16" s="14">
        <v>9866062.8000000007</v>
      </c>
      <c r="E16" s="14">
        <v>16659120.800000001</v>
      </c>
    </row>
    <row r="17" spans="1:5" x14ac:dyDescent="0.45">
      <c r="A17" s="13" t="s">
        <v>246</v>
      </c>
      <c r="B17" s="13" t="s">
        <v>33</v>
      </c>
      <c r="C17" s="13" t="s">
        <v>35</v>
      </c>
      <c r="D17" s="14">
        <v>49926567.399999999</v>
      </c>
      <c r="E17" s="14">
        <v>0</v>
      </c>
    </row>
    <row r="18" spans="1:5" x14ac:dyDescent="0.45">
      <c r="A18" s="13" t="s">
        <v>247</v>
      </c>
      <c r="B18" s="13" t="s">
        <v>33</v>
      </c>
      <c r="C18" s="13" t="s">
        <v>36</v>
      </c>
      <c r="D18" s="14">
        <v>64327893</v>
      </c>
      <c r="E18" s="14">
        <v>0</v>
      </c>
    </row>
    <row r="19" spans="1:5" x14ac:dyDescent="0.45">
      <c r="A19" s="13" t="s">
        <v>248</v>
      </c>
      <c r="B19" s="13" t="s">
        <v>33</v>
      </c>
      <c r="C19" s="13" t="s">
        <v>37</v>
      </c>
      <c r="D19" s="14">
        <v>363070637</v>
      </c>
      <c r="E19" s="14">
        <v>0</v>
      </c>
    </row>
    <row r="20" spans="1:5" x14ac:dyDescent="0.45">
      <c r="A20" s="13" t="s">
        <v>249</v>
      </c>
      <c r="B20" s="13" t="s">
        <v>33</v>
      </c>
      <c r="C20" s="13" t="s">
        <v>38</v>
      </c>
      <c r="D20" s="14">
        <v>19796071.800000001</v>
      </c>
      <c r="E20" s="14">
        <v>0</v>
      </c>
    </row>
    <row r="21" spans="1:5" x14ac:dyDescent="0.45">
      <c r="A21" s="13" t="s">
        <v>250</v>
      </c>
      <c r="B21" s="13" t="s">
        <v>33</v>
      </c>
      <c r="C21" s="13" t="s">
        <v>39</v>
      </c>
      <c r="D21" s="14">
        <v>287031627.80000001</v>
      </c>
      <c r="E21" s="14">
        <v>0</v>
      </c>
    </row>
    <row r="22" spans="1:5" x14ac:dyDescent="0.45">
      <c r="A22" s="13" t="s">
        <v>251</v>
      </c>
      <c r="B22" s="13" t="s">
        <v>33</v>
      </c>
      <c r="C22" s="13" t="s">
        <v>40</v>
      </c>
      <c r="D22" s="14">
        <v>15540914.6</v>
      </c>
      <c r="E22" s="14">
        <v>0</v>
      </c>
    </row>
    <row r="23" spans="1:5" x14ac:dyDescent="0.45">
      <c r="A23" s="13" t="s">
        <v>252</v>
      </c>
      <c r="B23" s="13" t="s">
        <v>41</v>
      </c>
      <c r="C23" s="13" t="s">
        <v>42</v>
      </c>
      <c r="D23" s="14">
        <v>36397664.200000003</v>
      </c>
      <c r="E23" s="14">
        <v>23916.400000000001</v>
      </c>
    </row>
    <row r="24" spans="1:5" x14ac:dyDescent="0.45">
      <c r="A24" s="13" t="s">
        <v>253</v>
      </c>
      <c r="B24" s="13" t="s">
        <v>43</v>
      </c>
      <c r="C24" s="13" t="s">
        <v>44</v>
      </c>
      <c r="D24" s="14">
        <v>118955326</v>
      </c>
      <c r="E24" s="14">
        <v>0</v>
      </c>
    </row>
    <row r="25" spans="1:5" x14ac:dyDescent="0.45">
      <c r="A25" s="13" t="s">
        <v>254</v>
      </c>
      <c r="B25" s="13" t="s">
        <v>45</v>
      </c>
      <c r="C25" s="13" t="s">
        <v>46</v>
      </c>
      <c r="D25" s="14">
        <v>440050823</v>
      </c>
      <c r="E25" s="14">
        <v>0</v>
      </c>
    </row>
    <row r="26" spans="1:5" x14ac:dyDescent="0.45">
      <c r="A26" s="13" t="s">
        <v>255</v>
      </c>
      <c r="B26" s="13" t="s">
        <v>45</v>
      </c>
      <c r="C26" s="13" t="s">
        <v>47</v>
      </c>
      <c r="D26" s="14">
        <v>164494269</v>
      </c>
      <c r="E26" s="14">
        <v>0</v>
      </c>
    </row>
    <row r="27" spans="1:5" x14ac:dyDescent="0.45">
      <c r="A27" s="13" t="s">
        <v>256</v>
      </c>
      <c r="B27" s="13" t="s">
        <v>48</v>
      </c>
      <c r="C27" s="13" t="s">
        <v>49</v>
      </c>
      <c r="D27" s="14">
        <v>255066.6</v>
      </c>
      <c r="E27" s="14">
        <v>2128754003.5999999</v>
      </c>
    </row>
    <row r="28" spans="1:5" x14ac:dyDescent="0.45">
      <c r="A28" s="13" t="s">
        <v>257</v>
      </c>
      <c r="B28" s="13" t="s">
        <v>48</v>
      </c>
      <c r="C28" s="13" t="s">
        <v>50</v>
      </c>
      <c r="D28" s="14">
        <v>527033.19999999995</v>
      </c>
      <c r="E28" s="14">
        <v>309370505</v>
      </c>
    </row>
    <row r="29" spans="1:5" x14ac:dyDescent="0.45">
      <c r="A29" s="13" t="s">
        <v>258</v>
      </c>
      <c r="B29" s="13" t="s">
        <v>48</v>
      </c>
      <c r="C29" s="13" t="s">
        <v>51</v>
      </c>
      <c r="D29" s="14">
        <v>79508.2</v>
      </c>
      <c r="E29" s="14">
        <v>356896735</v>
      </c>
    </row>
    <row r="30" spans="1:5" x14ac:dyDescent="0.45">
      <c r="A30" s="13" t="s">
        <v>259</v>
      </c>
      <c r="B30" s="13" t="s">
        <v>48</v>
      </c>
      <c r="C30" s="13" t="s">
        <v>52</v>
      </c>
      <c r="D30" s="14">
        <v>21.6</v>
      </c>
      <c r="E30" s="14">
        <v>1730423884.5999999</v>
      </c>
    </row>
    <row r="31" spans="1:5" x14ac:dyDescent="0.45">
      <c r="A31" s="13" t="s">
        <v>260</v>
      </c>
      <c r="B31" s="13" t="s">
        <v>48</v>
      </c>
      <c r="C31" s="13" t="s">
        <v>53</v>
      </c>
      <c r="D31" s="14">
        <v>3100741.6</v>
      </c>
      <c r="E31" s="14">
        <v>1168525087.8</v>
      </c>
    </row>
    <row r="32" spans="1:5" x14ac:dyDescent="0.45">
      <c r="A32" s="13" t="s">
        <v>261</v>
      </c>
      <c r="B32" s="13" t="s">
        <v>48</v>
      </c>
      <c r="C32" s="13" t="s">
        <v>54</v>
      </c>
      <c r="D32" s="14">
        <v>66336.2</v>
      </c>
      <c r="E32" s="14">
        <v>1355965034.2</v>
      </c>
    </row>
    <row r="33" spans="1:5" x14ac:dyDescent="0.45">
      <c r="A33" s="13" t="s">
        <v>263</v>
      </c>
      <c r="B33" s="13" t="s">
        <v>48</v>
      </c>
      <c r="C33" s="13" t="s">
        <v>56</v>
      </c>
      <c r="D33" s="14">
        <v>1365974.6</v>
      </c>
      <c r="E33" s="14">
        <v>6821196</v>
      </c>
    </row>
    <row r="34" spans="1:5" x14ac:dyDescent="0.45">
      <c r="A34" s="13" t="s">
        <v>264</v>
      </c>
      <c r="B34" s="13" t="s">
        <v>48</v>
      </c>
      <c r="C34" s="13" t="s">
        <v>57</v>
      </c>
      <c r="D34" s="14">
        <v>30527.8</v>
      </c>
      <c r="E34" s="14">
        <v>1047203955</v>
      </c>
    </row>
    <row r="35" spans="1:5" x14ac:dyDescent="0.45">
      <c r="A35" s="13" t="s">
        <v>265</v>
      </c>
      <c r="B35" s="13" t="s">
        <v>58</v>
      </c>
      <c r="C35" s="13" t="s">
        <v>59</v>
      </c>
      <c r="D35" s="14">
        <v>179990656.40000001</v>
      </c>
      <c r="E35" s="14">
        <v>0</v>
      </c>
    </row>
    <row r="36" spans="1:5" x14ac:dyDescent="0.45">
      <c r="A36" s="13" t="s">
        <v>266</v>
      </c>
      <c r="B36" s="13" t="s">
        <v>58</v>
      </c>
      <c r="C36" s="13" t="s">
        <v>49</v>
      </c>
      <c r="D36" s="14">
        <v>5585348.7999999998</v>
      </c>
      <c r="E36" s="14">
        <v>44682272.600000001</v>
      </c>
    </row>
    <row r="37" spans="1:5" x14ac:dyDescent="0.45">
      <c r="A37" s="13" t="s">
        <v>267</v>
      </c>
      <c r="B37" s="13" t="s">
        <v>58</v>
      </c>
      <c r="C37" s="13" t="s">
        <v>60</v>
      </c>
      <c r="D37" s="14">
        <v>246609678.59999999</v>
      </c>
      <c r="E37" s="14">
        <v>0</v>
      </c>
    </row>
    <row r="38" spans="1:5" x14ac:dyDescent="0.45">
      <c r="A38" s="13" t="s">
        <v>269</v>
      </c>
      <c r="B38" s="13" t="s">
        <v>58</v>
      </c>
      <c r="C38" s="13" t="s">
        <v>62</v>
      </c>
      <c r="D38" s="14">
        <v>323358191.80000001</v>
      </c>
      <c r="E38" s="14">
        <v>0</v>
      </c>
    </row>
    <row r="39" spans="1:5" x14ac:dyDescent="0.45">
      <c r="A39" s="13" t="s">
        <v>270</v>
      </c>
      <c r="B39" s="13" t="s">
        <v>63</v>
      </c>
      <c r="C39" s="13" t="s">
        <v>64</v>
      </c>
      <c r="D39" s="14">
        <v>476312208.19999999</v>
      </c>
      <c r="E39" s="14">
        <v>1180.2</v>
      </c>
    </row>
    <row r="40" spans="1:5" x14ac:dyDescent="0.45">
      <c r="A40" s="13" t="s">
        <v>271</v>
      </c>
      <c r="B40" s="13" t="s">
        <v>65</v>
      </c>
      <c r="C40" s="13" t="s">
        <v>66</v>
      </c>
      <c r="D40" s="14">
        <v>295568983.39999998</v>
      </c>
      <c r="E40" s="14">
        <v>0</v>
      </c>
    </row>
    <row r="41" spans="1:5" x14ac:dyDescent="0.45">
      <c r="A41" s="13" t="s">
        <v>357</v>
      </c>
      <c r="B41" s="13" t="s">
        <v>67</v>
      </c>
      <c r="C41" s="13" t="s">
        <v>60</v>
      </c>
      <c r="D41" s="14">
        <v>32658624.800000001</v>
      </c>
      <c r="E41" s="14">
        <v>0</v>
      </c>
    </row>
    <row r="42" spans="1:5" x14ac:dyDescent="0.45">
      <c r="A42" s="13" t="s">
        <v>272</v>
      </c>
      <c r="B42" s="13" t="s">
        <v>68</v>
      </c>
      <c r="C42" s="13" t="s">
        <v>69</v>
      </c>
      <c r="D42" s="14">
        <v>478576.8</v>
      </c>
      <c r="E42" s="14">
        <v>4277919625.1999998</v>
      </c>
    </row>
    <row r="43" spans="1:5" x14ac:dyDescent="0.45">
      <c r="A43" s="13" t="s">
        <v>273</v>
      </c>
      <c r="B43" s="13" t="s">
        <v>68</v>
      </c>
      <c r="C43" s="13" t="s">
        <v>70</v>
      </c>
      <c r="D43" s="14">
        <v>0</v>
      </c>
      <c r="E43" s="14">
        <v>556927720.20000005</v>
      </c>
    </row>
    <row r="44" spans="1:5" x14ac:dyDescent="0.45">
      <c r="A44" s="13" t="s">
        <v>274</v>
      </c>
      <c r="B44" s="13" t="s">
        <v>68</v>
      </c>
      <c r="C44" s="13" t="s">
        <v>38</v>
      </c>
      <c r="D44" s="14">
        <v>99782</v>
      </c>
      <c r="E44" s="14">
        <v>133947245.59999999</v>
      </c>
    </row>
    <row r="45" spans="1:5" x14ac:dyDescent="0.45">
      <c r="A45" s="13" t="s">
        <v>275</v>
      </c>
      <c r="B45" s="13" t="s">
        <v>68</v>
      </c>
      <c r="C45" s="13" t="s">
        <v>71</v>
      </c>
      <c r="D45" s="14">
        <v>67.599999999999994</v>
      </c>
      <c r="E45" s="14">
        <v>867747292</v>
      </c>
    </row>
    <row r="46" spans="1:5" x14ac:dyDescent="0.45">
      <c r="A46" s="13" t="s">
        <v>276</v>
      </c>
      <c r="B46" s="13" t="s">
        <v>68</v>
      </c>
      <c r="C46" s="13" t="s">
        <v>72</v>
      </c>
      <c r="D46" s="14">
        <v>3042362.2</v>
      </c>
      <c r="E46" s="14">
        <v>696059219.20000005</v>
      </c>
    </row>
    <row r="47" spans="1:5" x14ac:dyDescent="0.45">
      <c r="A47" s="13" t="s">
        <v>277</v>
      </c>
      <c r="B47" s="13" t="s">
        <v>68</v>
      </c>
      <c r="C47" s="13" t="s">
        <v>66</v>
      </c>
      <c r="D47" s="14">
        <v>713</v>
      </c>
      <c r="E47" s="14">
        <v>430846972.19999999</v>
      </c>
    </row>
    <row r="48" spans="1:5" x14ac:dyDescent="0.45">
      <c r="A48" s="13" t="s">
        <v>278</v>
      </c>
      <c r="B48" s="13" t="s">
        <v>73</v>
      </c>
      <c r="C48" s="13" t="s">
        <v>74</v>
      </c>
      <c r="D48" s="14">
        <v>76492187.599999994</v>
      </c>
      <c r="E48" s="14">
        <v>18243444.399999999</v>
      </c>
    </row>
    <row r="49" spans="1:5" x14ac:dyDescent="0.45">
      <c r="A49" s="13" t="s">
        <v>279</v>
      </c>
      <c r="B49" s="13" t="s">
        <v>73</v>
      </c>
      <c r="C49" s="13" t="s">
        <v>75</v>
      </c>
      <c r="D49" s="14">
        <v>265822970</v>
      </c>
      <c r="E49" s="14">
        <v>0</v>
      </c>
    </row>
    <row r="50" spans="1:5" x14ac:dyDescent="0.45">
      <c r="A50" s="13" t="s">
        <v>281</v>
      </c>
      <c r="B50" s="13" t="s">
        <v>76</v>
      </c>
      <c r="C50" s="13" t="s">
        <v>26</v>
      </c>
      <c r="D50" s="14">
        <v>28411278.800000001</v>
      </c>
      <c r="E50" s="14">
        <v>64202733.200000003</v>
      </c>
    </row>
    <row r="51" spans="1:5" x14ac:dyDescent="0.45">
      <c r="A51" s="13" t="s">
        <v>282</v>
      </c>
      <c r="B51" s="13" t="s">
        <v>76</v>
      </c>
      <c r="C51" s="13" t="s">
        <v>78</v>
      </c>
      <c r="D51" s="14">
        <v>60133000.399999999</v>
      </c>
      <c r="E51" s="14">
        <v>0</v>
      </c>
    </row>
    <row r="52" spans="1:5" x14ac:dyDescent="0.45">
      <c r="A52" s="13" t="s">
        <v>283</v>
      </c>
      <c r="B52" s="13" t="s">
        <v>79</v>
      </c>
      <c r="C52" s="13" t="s">
        <v>30</v>
      </c>
      <c r="D52" s="14">
        <v>214194.2</v>
      </c>
      <c r="E52" s="14">
        <v>155990503</v>
      </c>
    </row>
    <row r="53" spans="1:5" x14ac:dyDescent="0.45">
      <c r="A53" s="13" t="s">
        <v>284</v>
      </c>
      <c r="B53" s="13" t="s">
        <v>80</v>
      </c>
      <c r="C53" s="13" t="s">
        <v>30</v>
      </c>
      <c r="D53" s="14">
        <v>72970355.599999994</v>
      </c>
      <c r="E53" s="14">
        <v>0</v>
      </c>
    </row>
    <row r="54" spans="1:5" x14ac:dyDescent="0.45">
      <c r="A54" s="13" t="s">
        <v>286</v>
      </c>
      <c r="B54" s="13" t="s">
        <v>81</v>
      </c>
      <c r="C54" s="13" t="s">
        <v>82</v>
      </c>
      <c r="D54" s="14">
        <v>394924495.80000001</v>
      </c>
      <c r="E54" s="14">
        <v>0</v>
      </c>
    </row>
    <row r="55" spans="1:5" x14ac:dyDescent="0.45">
      <c r="A55" s="13" t="s">
        <v>287</v>
      </c>
      <c r="B55" s="13" t="s">
        <v>83</v>
      </c>
      <c r="C55" s="13" t="s">
        <v>84</v>
      </c>
      <c r="D55" s="14">
        <v>627116.19999999995</v>
      </c>
      <c r="E55" s="14">
        <v>239785818.59999999</v>
      </c>
    </row>
    <row r="56" spans="1:5" x14ac:dyDescent="0.45">
      <c r="A56" s="13" t="s">
        <v>288</v>
      </c>
      <c r="B56" s="13" t="s">
        <v>85</v>
      </c>
      <c r="C56" s="13" t="s">
        <v>86</v>
      </c>
      <c r="D56" s="14">
        <v>680021.4</v>
      </c>
      <c r="E56" s="14">
        <v>513984710.39999998</v>
      </c>
    </row>
    <row r="57" spans="1:5" x14ac:dyDescent="0.45">
      <c r="A57" s="13" t="s">
        <v>289</v>
      </c>
      <c r="B57" s="13" t="s">
        <v>87</v>
      </c>
      <c r="C57" s="13" t="s">
        <v>88</v>
      </c>
      <c r="D57" s="14">
        <v>128104.8</v>
      </c>
      <c r="E57" s="14">
        <v>996417092.20000005</v>
      </c>
    </row>
    <row r="58" spans="1:5" x14ac:dyDescent="0.45">
      <c r="A58" s="13" t="s">
        <v>290</v>
      </c>
      <c r="B58" s="13" t="s">
        <v>87</v>
      </c>
      <c r="C58" s="13" t="s">
        <v>89</v>
      </c>
      <c r="D58" s="14">
        <v>534236.4</v>
      </c>
      <c r="E58" s="14">
        <v>2453369997</v>
      </c>
    </row>
    <row r="59" spans="1:5" x14ac:dyDescent="0.45">
      <c r="A59" s="13" t="s">
        <v>291</v>
      </c>
      <c r="B59" s="13" t="s">
        <v>87</v>
      </c>
      <c r="C59" s="13" t="s">
        <v>90</v>
      </c>
      <c r="D59" s="14">
        <v>0</v>
      </c>
      <c r="E59" s="14">
        <v>4978762947</v>
      </c>
    </row>
    <row r="60" spans="1:5" x14ac:dyDescent="0.45">
      <c r="A60" s="13" t="s">
        <v>292</v>
      </c>
      <c r="B60" s="13" t="s">
        <v>87</v>
      </c>
      <c r="C60" s="13" t="s">
        <v>91</v>
      </c>
      <c r="D60" s="14">
        <v>481626.4</v>
      </c>
      <c r="E60" s="14">
        <v>1182005464.4000001</v>
      </c>
    </row>
    <row r="61" spans="1:5" x14ac:dyDescent="0.45">
      <c r="A61" s="13" t="s">
        <v>293</v>
      </c>
      <c r="B61" s="13" t="s">
        <v>87</v>
      </c>
      <c r="C61" s="13" t="s">
        <v>92</v>
      </c>
      <c r="D61" s="14">
        <v>333602.2</v>
      </c>
      <c r="E61" s="14">
        <v>999635198.39999998</v>
      </c>
    </row>
    <row r="62" spans="1:5" x14ac:dyDescent="0.45">
      <c r="A62" s="13" t="s">
        <v>294</v>
      </c>
      <c r="B62" s="13" t="s">
        <v>87</v>
      </c>
      <c r="C62" s="13" t="s">
        <v>93</v>
      </c>
      <c r="D62" s="14">
        <v>322436.2</v>
      </c>
      <c r="E62" s="14">
        <v>993265576.20000005</v>
      </c>
    </row>
    <row r="63" spans="1:5" x14ac:dyDescent="0.45">
      <c r="A63" s="13" t="s">
        <v>295</v>
      </c>
      <c r="B63" s="13" t="s">
        <v>87</v>
      </c>
      <c r="C63" s="13" t="s">
        <v>40</v>
      </c>
      <c r="D63" s="14">
        <v>5404311.4000000004</v>
      </c>
      <c r="E63" s="14">
        <v>0</v>
      </c>
    </row>
    <row r="64" spans="1:5" x14ac:dyDescent="0.45">
      <c r="A64" s="13" t="s">
        <v>297</v>
      </c>
      <c r="B64" s="13" t="s">
        <v>95</v>
      </c>
      <c r="C64" s="13" t="s">
        <v>96</v>
      </c>
      <c r="D64" s="14">
        <v>48545196</v>
      </c>
      <c r="E64" s="14">
        <v>0</v>
      </c>
    </row>
    <row r="65" spans="1:5" x14ac:dyDescent="0.45">
      <c r="A65" s="13" t="s">
        <v>298</v>
      </c>
      <c r="B65" s="13" t="s">
        <v>97</v>
      </c>
      <c r="C65" s="13" t="s">
        <v>98</v>
      </c>
      <c r="D65" s="14">
        <v>91804546.400000006</v>
      </c>
      <c r="E65" s="14">
        <v>0</v>
      </c>
    </row>
    <row r="66" spans="1:5" x14ac:dyDescent="0.45">
      <c r="A66" s="13" t="s">
        <v>299</v>
      </c>
      <c r="B66" s="13" t="s">
        <v>97</v>
      </c>
      <c r="C66" s="13" t="s">
        <v>99</v>
      </c>
      <c r="D66" s="14">
        <v>99150958</v>
      </c>
      <c r="E66" s="14">
        <v>0</v>
      </c>
    </row>
    <row r="67" spans="1:5" x14ac:dyDescent="0.45">
      <c r="A67" s="13" t="s">
        <v>300</v>
      </c>
      <c r="B67" s="13" t="s">
        <v>97</v>
      </c>
      <c r="C67" s="13" t="s">
        <v>100</v>
      </c>
      <c r="D67" s="14">
        <v>142188511</v>
      </c>
      <c r="E67" s="14">
        <v>0</v>
      </c>
    </row>
    <row r="68" spans="1:5" x14ac:dyDescent="0.45">
      <c r="A68" s="13" t="s">
        <v>301</v>
      </c>
      <c r="B68" s="13" t="s">
        <v>97</v>
      </c>
      <c r="C68" s="13" t="s">
        <v>101</v>
      </c>
      <c r="D68" s="14">
        <v>243968136.59999999</v>
      </c>
      <c r="E68" s="14">
        <v>0</v>
      </c>
    </row>
    <row r="69" spans="1:5" x14ac:dyDescent="0.45">
      <c r="A69" s="13" t="s">
        <v>302</v>
      </c>
      <c r="B69" s="13" t="s">
        <v>97</v>
      </c>
      <c r="C69" s="13" t="s">
        <v>102</v>
      </c>
      <c r="D69" s="14">
        <v>57679307.399999999</v>
      </c>
      <c r="E69" s="14">
        <v>467</v>
      </c>
    </row>
    <row r="70" spans="1:5" x14ac:dyDescent="0.45">
      <c r="A70" s="13" t="s">
        <v>303</v>
      </c>
      <c r="B70" s="13" t="s">
        <v>103</v>
      </c>
      <c r="C70" s="13" t="s">
        <v>104</v>
      </c>
      <c r="D70" s="14">
        <v>7292</v>
      </c>
      <c r="E70" s="14">
        <v>332909759.39999998</v>
      </c>
    </row>
    <row r="71" spans="1:5" x14ac:dyDescent="0.45">
      <c r="A71" s="13" t="s">
        <v>304</v>
      </c>
      <c r="B71" s="13" t="s">
        <v>103</v>
      </c>
      <c r="C71" s="13" t="s">
        <v>105</v>
      </c>
      <c r="D71" s="14">
        <v>320438.40000000002</v>
      </c>
      <c r="E71" s="14">
        <v>859408545.39999998</v>
      </c>
    </row>
    <row r="72" spans="1:5" x14ac:dyDescent="0.45">
      <c r="A72" s="13" t="s">
        <v>305</v>
      </c>
      <c r="B72" s="13" t="s">
        <v>103</v>
      </c>
      <c r="C72" s="13" t="s">
        <v>106</v>
      </c>
      <c r="D72" s="14">
        <v>234776</v>
      </c>
      <c r="E72" s="14">
        <v>275421131.80000001</v>
      </c>
    </row>
    <row r="73" spans="1:5" x14ac:dyDescent="0.45">
      <c r="A73" s="13" t="s">
        <v>306</v>
      </c>
      <c r="B73" s="13" t="s">
        <v>103</v>
      </c>
      <c r="C73" s="13" t="s">
        <v>107</v>
      </c>
      <c r="D73" s="14">
        <v>0</v>
      </c>
      <c r="E73" s="14">
        <v>489639525.60000002</v>
      </c>
    </row>
    <row r="74" spans="1:5" x14ac:dyDescent="0.45">
      <c r="A74" s="13" t="s">
        <v>307</v>
      </c>
      <c r="B74" s="13" t="s">
        <v>103</v>
      </c>
      <c r="C74" s="13" t="s">
        <v>108</v>
      </c>
      <c r="D74" s="14">
        <v>258088</v>
      </c>
      <c r="E74" s="14">
        <v>864344334</v>
      </c>
    </row>
    <row r="75" spans="1:5" x14ac:dyDescent="0.45">
      <c r="A75" s="13" t="s">
        <v>317</v>
      </c>
      <c r="B75" s="13" t="s">
        <v>109</v>
      </c>
      <c r="C75" s="13" t="s">
        <v>110</v>
      </c>
      <c r="D75" s="14">
        <v>5383.4</v>
      </c>
      <c r="E75" s="14">
        <v>724805218</v>
      </c>
    </row>
    <row r="76" spans="1:5" x14ac:dyDescent="0.45">
      <c r="A76" s="13" t="s">
        <v>308</v>
      </c>
      <c r="B76" s="13" t="s">
        <v>103</v>
      </c>
      <c r="C76" s="13" t="s">
        <v>111</v>
      </c>
      <c r="D76" s="14">
        <v>270852</v>
      </c>
      <c r="E76" s="14">
        <v>401998290.80000001</v>
      </c>
    </row>
    <row r="77" spans="1:5" x14ac:dyDescent="0.45">
      <c r="A77" s="13" t="s">
        <v>366</v>
      </c>
      <c r="B77" s="13" t="s">
        <v>112</v>
      </c>
      <c r="C77" s="13" t="s">
        <v>113</v>
      </c>
      <c r="D77" s="14">
        <v>2139959.6</v>
      </c>
      <c r="E77" s="14">
        <v>609336.80000000005</v>
      </c>
    </row>
    <row r="78" spans="1:5" x14ac:dyDescent="0.45">
      <c r="A78" s="13" t="s">
        <v>309</v>
      </c>
      <c r="B78" s="13" t="s">
        <v>103</v>
      </c>
      <c r="C78" s="13" t="s">
        <v>114</v>
      </c>
      <c r="D78" s="14">
        <v>0</v>
      </c>
      <c r="E78" s="14">
        <v>498840016</v>
      </c>
    </row>
    <row r="79" spans="1:5" x14ac:dyDescent="0.45">
      <c r="A79" s="13" t="s">
        <v>310</v>
      </c>
      <c r="B79" s="13" t="s">
        <v>103</v>
      </c>
      <c r="C79" s="13" t="s">
        <v>115</v>
      </c>
      <c r="D79" s="14">
        <v>53710</v>
      </c>
      <c r="E79" s="14">
        <v>229619404</v>
      </c>
    </row>
    <row r="80" spans="1:5" x14ac:dyDescent="0.45">
      <c r="A80" s="13" t="s">
        <v>312</v>
      </c>
      <c r="B80" s="13" t="s">
        <v>116</v>
      </c>
      <c r="C80" s="13" t="s">
        <v>110</v>
      </c>
      <c r="D80" s="14">
        <v>109689.8</v>
      </c>
      <c r="E80" s="14">
        <v>1170389043.8</v>
      </c>
    </row>
    <row r="81" spans="1:5" x14ac:dyDescent="0.45">
      <c r="A81" s="13" t="s">
        <v>313</v>
      </c>
      <c r="B81" s="13" t="s">
        <v>117</v>
      </c>
      <c r="C81" s="13" t="s">
        <v>118</v>
      </c>
      <c r="D81" s="14">
        <v>50506787.399999999</v>
      </c>
      <c r="E81" s="14">
        <v>0</v>
      </c>
    </row>
    <row r="82" spans="1:5" x14ac:dyDescent="0.45">
      <c r="A82" s="13" t="s">
        <v>314</v>
      </c>
      <c r="B82" s="13" t="s">
        <v>119</v>
      </c>
      <c r="C82" s="13" t="s">
        <v>120</v>
      </c>
      <c r="D82" s="14">
        <v>79611801.599999994</v>
      </c>
      <c r="E82" s="14">
        <v>0</v>
      </c>
    </row>
    <row r="83" spans="1:5" x14ac:dyDescent="0.45">
      <c r="A83" s="13" t="s">
        <v>315</v>
      </c>
      <c r="B83" s="13" t="s">
        <v>119</v>
      </c>
      <c r="C83" s="13" t="s">
        <v>121</v>
      </c>
      <c r="D83" s="14">
        <v>587740360.60000002</v>
      </c>
      <c r="E83" s="14">
        <v>0</v>
      </c>
    </row>
    <row r="84" spans="1:5" x14ac:dyDescent="0.45">
      <c r="A84" s="13" t="s">
        <v>316</v>
      </c>
      <c r="B84" s="13" t="s">
        <v>119</v>
      </c>
      <c r="C84" s="13" t="s">
        <v>122</v>
      </c>
      <c r="D84" s="14">
        <v>104921900</v>
      </c>
      <c r="E84" s="14">
        <v>0</v>
      </c>
    </row>
    <row r="85" spans="1:5" x14ac:dyDescent="0.45">
      <c r="A85" s="13" t="s">
        <v>318</v>
      </c>
      <c r="B85" s="13" t="s">
        <v>123</v>
      </c>
      <c r="C85" s="13" t="s">
        <v>124</v>
      </c>
      <c r="D85" s="14">
        <v>5052695290</v>
      </c>
      <c r="E85" s="14">
        <v>0</v>
      </c>
    </row>
    <row r="86" spans="1:5" x14ac:dyDescent="0.45">
      <c r="A86" s="13" t="s">
        <v>319</v>
      </c>
      <c r="B86" s="13" t="s">
        <v>125</v>
      </c>
      <c r="C86" s="13" t="s">
        <v>47</v>
      </c>
      <c r="D86" s="14">
        <v>461179294</v>
      </c>
      <c r="E86" s="14">
        <v>90791.4</v>
      </c>
    </row>
    <row r="87" spans="1:5" x14ac:dyDescent="0.45">
      <c r="A87" s="13" t="s">
        <v>321</v>
      </c>
      <c r="B87" s="13" t="s">
        <v>126</v>
      </c>
      <c r="C87" s="13" t="s">
        <v>127</v>
      </c>
      <c r="D87" s="14">
        <v>1058382.2</v>
      </c>
      <c r="E87" s="14">
        <v>0</v>
      </c>
    </row>
    <row r="88" spans="1:5" x14ac:dyDescent="0.45">
      <c r="A88" s="13" t="s">
        <v>322</v>
      </c>
      <c r="B88" s="13" t="s">
        <v>126</v>
      </c>
      <c r="C88" s="13" t="s">
        <v>128</v>
      </c>
      <c r="D88" s="14">
        <v>675204443</v>
      </c>
      <c r="E88" s="14">
        <v>0</v>
      </c>
    </row>
    <row r="89" spans="1:5" x14ac:dyDescent="0.45">
      <c r="A89" s="13" t="s">
        <v>323</v>
      </c>
      <c r="B89" s="13" t="s">
        <v>126</v>
      </c>
      <c r="C89" s="13" t="s">
        <v>129</v>
      </c>
      <c r="D89" s="14">
        <v>1692600.4</v>
      </c>
      <c r="E89" s="14">
        <v>0</v>
      </c>
    </row>
    <row r="90" spans="1:5" x14ac:dyDescent="0.45">
      <c r="A90" s="13" t="s">
        <v>324</v>
      </c>
      <c r="B90" s="13" t="s">
        <v>126</v>
      </c>
      <c r="C90" s="13" t="s">
        <v>130</v>
      </c>
      <c r="D90" s="14">
        <v>1145438.8</v>
      </c>
      <c r="E90" s="14">
        <v>0</v>
      </c>
    </row>
    <row r="91" spans="1:5" x14ac:dyDescent="0.45">
      <c r="A91" s="13" t="s">
        <v>325</v>
      </c>
      <c r="B91" s="13" t="s">
        <v>126</v>
      </c>
      <c r="C91" s="13" t="s">
        <v>131</v>
      </c>
      <c r="D91" s="14">
        <v>142344218.19999999</v>
      </c>
      <c r="E91" s="14">
        <v>0</v>
      </c>
    </row>
    <row r="92" spans="1:5" x14ac:dyDescent="0.45">
      <c r="A92" s="13" t="s">
        <v>326</v>
      </c>
      <c r="B92" s="13" t="s">
        <v>126</v>
      </c>
      <c r="C92" s="13" t="s">
        <v>132</v>
      </c>
      <c r="D92" s="14">
        <v>2476233180.1999998</v>
      </c>
      <c r="E92" s="14">
        <v>0</v>
      </c>
    </row>
    <row r="93" spans="1:5" x14ac:dyDescent="0.45">
      <c r="A93" s="13" t="s">
        <v>327</v>
      </c>
      <c r="B93" s="13" t="s">
        <v>126</v>
      </c>
      <c r="C93" s="13" t="s">
        <v>133</v>
      </c>
      <c r="D93" s="14">
        <v>74028573.400000006</v>
      </c>
      <c r="E93" s="14">
        <v>0</v>
      </c>
    </row>
    <row r="94" spans="1:5" x14ac:dyDescent="0.45">
      <c r="A94" s="13" t="s">
        <v>355</v>
      </c>
      <c r="B94" s="13" t="s">
        <v>67</v>
      </c>
      <c r="C94" s="13" t="s">
        <v>134</v>
      </c>
      <c r="D94" s="14">
        <v>150622196.19999999</v>
      </c>
      <c r="E94" s="14">
        <v>0</v>
      </c>
    </row>
    <row r="95" spans="1:5" x14ac:dyDescent="0.45">
      <c r="A95" s="13" t="s">
        <v>359</v>
      </c>
      <c r="B95" s="13" t="s">
        <v>67</v>
      </c>
      <c r="C95" s="13" t="s">
        <v>61</v>
      </c>
      <c r="D95" s="14">
        <v>32557691.600000001</v>
      </c>
      <c r="E95" s="14">
        <v>0</v>
      </c>
    </row>
    <row r="96" spans="1:5" x14ac:dyDescent="0.45">
      <c r="A96" s="13" t="s">
        <v>362</v>
      </c>
      <c r="B96" s="13" t="s">
        <v>67</v>
      </c>
      <c r="C96" s="13" t="s">
        <v>135</v>
      </c>
      <c r="D96" s="14">
        <v>163517205.19999999</v>
      </c>
      <c r="E96" s="14">
        <v>153287.20000000001</v>
      </c>
    </row>
    <row r="97" spans="1:5" x14ac:dyDescent="0.45">
      <c r="A97" s="13" t="s">
        <v>328</v>
      </c>
      <c r="B97" s="13" t="s">
        <v>136</v>
      </c>
      <c r="C97" s="13" t="s">
        <v>56</v>
      </c>
      <c r="D97" s="14">
        <v>415514702</v>
      </c>
      <c r="E97" s="14">
        <v>0</v>
      </c>
    </row>
    <row r="98" spans="1:5" x14ac:dyDescent="0.45">
      <c r="A98" s="13" t="s">
        <v>329</v>
      </c>
      <c r="B98" s="13" t="s">
        <v>137</v>
      </c>
      <c r="C98" s="13" t="s">
        <v>138</v>
      </c>
      <c r="D98" s="14">
        <v>362722376.19999999</v>
      </c>
      <c r="E98" s="14">
        <v>1497.8</v>
      </c>
    </row>
    <row r="99" spans="1:5" x14ac:dyDescent="0.45">
      <c r="A99" s="13" t="s">
        <v>330</v>
      </c>
      <c r="B99" s="13" t="s">
        <v>137</v>
      </c>
      <c r="C99" s="13" t="s">
        <v>139</v>
      </c>
      <c r="D99" s="14">
        <v>125372812.40000001</v>
      </c>
      <c r="E99" s="14">
        <v>0</v>
      </c>
    </row>
    <row r="100" spans="1:5" x14ac:dyDescent="0.45">
      <c r="A100" s="13" t="s">
        <v>331</v>
      </c>
      <c r="B100" s="13" t="s">
        <v>137</v>
      </c>
      <c r="C100" s="13" t="s">
        <v>140</v>
      </c>
      <c r="D100" s="14">
        <v>286133911.80000001</v>
      </c>
      <c r="E100" s="14">
        <v>0</v>
      </c>
    </row>
    <row r="101" spans="1:5" x14ac:dyDescent="0.45">
      <c r="A101" s="13" t="s">
        <v>332</v>
      </c>
      <c r="B101" s="13" t="s">
        <v>137</v>
      </c>
      <c r="C101" s="13" t="s">
        <v>141</v>
      </c>
      <c r="D101" s="14">
        <v>57097213.399999999</v>
      </c>
      <c r="E101" s="14">
        <v>109487.6</v>
      </c>
    </row>
    <row r="102" spans="1:5" x14ac:dyDescent="0.45">
      <c r="A102" s="13" t="s">
        <v>333</v>
      </c>
      <c r="B102" s="13" t="s">
        <v>137</v>
      </c>
      <c r="C102" s="13" t="s">
        <v>142</v>
      </c>
      <c r="D102" s="14">
        <v>211688611.40000001</v>
      </c>
      <c r="E102" s="14">
        <v>0</v>
      </c>
    </row>
    <row r="103" spans="1:5" x14ac:dyDescent="0.45">
      <c r="A103" s="13" t="s">
        <v>334</v>
      </c>
      <c r="B103" s="13" t="s">
        <v>137</v>
      </c>
      <c r="C103" s="13" t="s">
        <v>143</v>
      </c>
      <c r="D103" s="14">
        <v>141131183.40000001</v>
      </c>
      <c r="E103" s="14">
        <v>26.6</v>
      </c>
    </row>
    <row r="104" spans="1:5" x14ac:dyDescent="0.45">
      <c r="A104" s="13" t="s">
        <v>336</v>
      </c>
      <c r="B104" s="13" t="s">
        <v>137</v>
      </c>
      <c r="C104" s="13" t="s">
        <v>144</v>
      </c>
      <c r="D104" s="14">
        <v>398664000.80000001</v>
      </c>
      <c r="E104" s="14">
        <v>0</v>
      </c>
    </row>
    <row r="105" spans="1:5" x14ac:dyDescent="0.45">
      <c r="A105" s="13" t="s">
        <v>337</v>
      </c>
      <c r="B105" s="13" t="s">
        <v>137</v>
      </c>
      <c r="C105" s="13" t="s">
        <v>145</v>
      </c>
      <c r="D105" s="14">
        <v>80674917.799999997</v>
      </c>
      <c r="E105" s="14">
        <v>0</v>
      </c>
    </row>
    <row r="106" spans="1:5" x14ac:dyDescent="0.45">
      <c r="A106" s="13" t="s">
        <v>338</v>
      </c>
      <c r="B106" s="13" t="s">
        <v>137</v>
      </c>
      <c r="C106" s="13" t="s">
        <v>146</v>
      </c>
      <c r="D106" s="14">
        <v>222361592.80000001</v>
      </c>
      <c r="E106" s="14">
        <v>0</v>
      </c>
    </row>
    <row r="107" spans="1:5" x14ac:dyDescent="0.45">
      <c r="A107" s="13" t="s">
        <v>339</v>
      </c>
      <c r="B107" s="13" t="s">
        <v>137</v>
      </c>
      <c r="C107" s="13" t="s">
        <v>147</v>
      </c>
      <c r="D107" s="14">
        <v>149359475.40000001</v>
      </c>
      <c r="E107" s="14">
        <v>4510300.8</v>
      </c>
    </row>
    <row r="108" spans="1:5" x14ac:dyDescent="0.45">
      <c r="A108" s="13" t="s">
        <v>340</v>
      </c>
      <c r="B108" s="13" t="s">
        <v>137</v>
      </c>
      <c r="C108" s="13" t="s">
        <v>148</v>
      </c>
      <c r="D108" s="14">
        <v>81529486.799999997</v>
      </c>
      <c r="E108" s="14">
        <v>0</v>
      </c>
    </row>
    <row r="109" spans="1:5" x14ac:dyDescent="0.45">
      <c r="A109" s="13" t="s">
        <v>341</v>
      </c>
      <c r="B109" s="13" t="s">
        <v>137</v>
      </c>
      <c r="C109" s="13" t="s">
        <v>149</v>
      </c>
      <c r="D109" s="14">
        <v>223518792.80000001</v>
      </c>
      <c r="E109" s="14">
        <v>0</v>
      </c>
    </row>
    <row r="110" spans="1:5" x14ac:dyDescent="0.45">
      <c r="A110" s="13" t="s">
        <v>342</v>
      </c>
      <c r="B110" s="13" t="s">
        <v>137</v>
      </c>
      <c r="C110" s="13" t="s">
        <v>150</v>
      </c>
      <c r="D110" s="14">
        <v>278864533</v>
      </c>
      <c r="E110" s="14">
        <v>0</v>
      </c>
    </row>
    <row r="111" spans="1:5" x14ac:dyDescent="0.45">
      <c r="A111" s="13" t="s">
        <v>343</v>
      </c>
      <c r="B111" s="13" t="s">
        <v>137</v>
      </c>
      <c r="C111" s="13" t="s">
        <v>151</v>
      </c>
      <c r="D111" s="14">
        <v>90079927.200000003</v>
      </c>
      <c r="E111" s="14">
        <v>0</v>
      </c>
    </row>
    <row r="112" spans="1:5" x14ac:dyDescent="0.45">
      <c r="A112" s="13" t="s">
        <v>344</v>
      </c>
      <c r="B112" s="13" t="s">
        <v>137</v>
      </c>
      <c r="C112" s="13" t="s">
        <v>152</v>
      </c>
      <c r="D112" s="14">
        <v>33295423.199999999</v>
      </c>
      <c r="E112" s="14">
        <v>0</v>
      </c>
    </row>
    <row r="113" spans="1:5" x14ac:dyDescent="0.45">
      <c r="A113" s="13" t="s">
        <v>345</v>
      </c>
      <c r="B113" s="13" t="s">
        <v>137</v>
      </c>
      <c r="C113" s="13" t="s">
        <v>153</v>
      </c>
      <c r="D113" s="14">
        <v>8400391.5999999996</v>
      </c>
      <c r="E113" s="14">
        <v>0</v>
      </c>
    </row>
    <row r="114" spans="1:5" x14ac:dyDescent="0.45">
      <c r="A114" s="13" t="s">
        <v>346</v>
      </c>
      <c r="B114" s="13" t="s">
        <v>137</v>
      </c>
      <c r="C114" s="13" t="s">
        <v>154</v>
      </c>
      <c r="D114" s="14">
        <v>48412070.799999997</v>
      </c>
      <c r="E114" s="14">
        <v>0</v>
      </c>
    </row>
    <row r="115" spans="1:5" x14ac:dyDescent="0.45">
      <c r="A115" s="13" t="s">
        <v>347</v>
      </c>
      <c r="B115" s="13" t="s">
        <v>137</v>
      </c>
      <c r="C115" s="13" t="s">
        <v>155</v>
      </c>
      <c r="D115" s="14">
        <v>197523383</v>
      </c>
      <c r="E115" s="14">
        <v>0</v>
      </c>
    </row>
    <row r="116" spans="1:5" x14ac:dyDescent="0.45">
      <c r="A116" s="13" t="s">
        <v>348</v>
      </c>
      <c r="B116" s="13" t="s">
        <v>137</v>
      </c>
      <c r="C116" s="13" t="s">
        <v>53</v>
      </c>
      <c r="D116" s="14">
        <v>126873590</v>
      </c>
      <c r="E116" s="14">
        <v>0</v>
      </c>
    </row>
    <row r="117" spans="1:5" x14ac:dyDescent="0.45">
      <c r="A117" s="13" t="s">
        <v>349</v>
      </c>
      <c r="B117" s="13" t="s">
        <v>137</v>
      </c>
      <c r="C117" s="13" t="s">
        <v>156</v>
      </c>
      <c r="D117" s="14">
        <v>410886604</v>
      </c>
      <c r="E117" s="14">
        <v>6952.2</v>
      </c>
    </row>
    <row r="118" spans="1:5" x14ac:dyDescent="0.45">
      <c r="A118" s="13" t="s">
        <v>350</v>
      </c>
      <c r="B118" s="13" t="s">
        <v>137</v>
      </c>
      <c r="C118" s="13" t="s">
        <v>157</v>
      </c>
      <c r="D118" s="14">
        <v>223372839.80000001</v>
      </c>
      <c r="E118" s="14">
        <v>0</v>
      </c>
    </row>
    <row r="119" spans="1:5" x14ac:dyDescent="0.45">
      <c r="A119" s="13" t="s">
        <v>351</v>
      </c>
      <c r="B119" s="13" t="s">
        <v>137</v>
      </c>
      <c r="C119" s="13" t="s">
        <v>158</v>
      </c>
      <c r="D119" s="14">
        <v>151024366.80000001</v>
      </c>
      <c r="E119" s="14">
        <v>0</v>
      </c>
    </row>
    <row r="120" spans="1:5" x14ac:dyDescent="0.45">
      <c r="A120" s="13" t="s">
        <v>352</v>
      </c>
      <c r="B120" s="13" t="s">
        <v>137</v>
      </c>
      <c r="C120" s="13" t="s">
        <v>159</v>
      </c>
      <c r="D120" s="14">
        <v>164845159.80000001</v>
      </c>
      <c r="E120" s="14">
        <v>0</v>
      </c>
    </row>
    <row r="121" spans="1:5" x14ac:dyDescent="0.45">
      <c r="A121" s="13" t="s">
        <v>353</v>
      </c>
      <c r="B121" s="13" t="s">
        <v>137</v>
      </c>
      <c r="C121" s="13" t="s">
        <v>160</v>
      </c>
      <c r="D121" s="14">
        <v>180437230.19999999</v>
      </c>
      <c r="E121" s="14">
        <v>0</v>
      </c>
    </row>
    <row r="122" spans="1:5" x14ac:dyDescent="0.45">
      <c r="A122" s="13" t="s">
        <v>354</v>
      </c>
      <c r="B122" s="13" t="s">
        <v>137</v>
      </c>
      <c r="C122" s="13" t="s">
        <v>161</v>
      </c>
      <c r="D122" s="14">
        <v>22936939</v>
      </c>
      <c r="E122" s="14">
        <v>0</v>
      </c>
    </row>
    <row r="123" spans="1:5" x14ac:dyDescent="0.45">
      <c r="A123" s="13" t="s">
        <v>356</v>
      </c>
      <c r="B123" s="13" t="s">
        <v>67</v>
      </c>
      <c r="C123" s="13" t="s">
        <v>162</v>
      </c>
      <c r="D123" s="14">
        <v>146976860.19999999</v>
      </c>
      <c r="E123" s="14">
        <v>0</v>
      </c>
    </row>
    <row r="124" spans="1:5" x14ac:dyDescent="0.45">
      <c r="A124" s="13" t="s">
        <v>358</v>
      </c>
      <c r="B124" s="13" t="s">
        <v>67</v>
      </c>
      <c r="C124" s="13" t="s">
        <v>163</v>
      </c>
      <c r="D124" s="14">
        <v>168404303.19999999</v>
      </c>
      <c r="E124" s="14">
        <v>0</v>
      </c>
    </row>
    <row r="125" spans="1:5" x14ac:dyDescent="0.45">
      <c r="A125" s="13" t="s">
        <v>360</v>
      </c>
      <c r="B125" s="13" t="s">
        <v>67</v>
      </c>
      <c r="C125" s="13" t="s">
        <v>164</v>
      </c>
      <c r="D125" s="14">
        <v>445770509</v>
      </c>
      <c r="E125" s="14">
        <v>0</v>
      </c>
    </row>
    <row r="126" spans="1:5" x14ac:dyDescent="0.45">
      <c r="A126" s="13" t="s">
        <v>361</v>
      </c>
      <c r="B126" s="13" t="s">
        <v>67</v>
      </c>
      <c r="C126" s="13" t="s">
        <v>165</v>
      </c>
      <c r="D126" s="14">
        <v>130542766.8</v>
      </c>
      <c r="E126" s="14">
        <v>25191352.600000001</v>
      </c>
    </row>
    <row r="127" spans="1:5" x14ac:dyDescent="0.45">
      <c r="A127" s="13" t="s">
        <v>363</v>
      </c>
      <c r="B127" s="13" t="s">
        <v>166</v>
      </c>
      <c r="C127" s="13" t="s">
        <v>167</v>
      </c>
      <c r="D127" s="14">
        <v>58185662.600000001</v>
      </c>
      <c r="E127" s="14">
        <v>0</v>
      </c>
    </row>
    <row r="128" spans="1:5" x14ac:dyDescent="0.45">
      <c r="A128" s="13" t="s">
        <v>364</v>
      </c>
      <c r="B128" s="13" t="s">
        <v>168</v>
      </c>
      <c r="C128" s="13" t="s">
        <v>169</v>
      </c>
      <c r="D128" s="14">
        <v>69962753.200000003</v>
      </c>
      <c r="E128" s="14">
        <v>0</v>
      </c>
    </row>
    <row r="129" spans="1:5" x14ac:dyDescent="0.45">
      <c r="A129" s="13" t="s">
        <v>365</v>
      </c>
      <c r="B129" s="13" t="s">
        <v>168</v>
      </c>
      <c r="C129" s="13" t="s">
        <v>84</v>
      </c>
      <c r="D129" s="14">
        <v>13045796.4</v>
      </c>
      <c r="E129" s="14">
        <v>0</v>
      </c>
    </row>
    <row r="130" spans="1:5" x14ac:dyDescent="0.45">
      <c r="A130" s="13" t="s">
        <v>367</v>
      </c>
      <c r="B130" s="13" t="s">
        <v>170</v>
      </c>
      <c r="C130" s="13" t="s">
        <v>171</v>
      </c>
      <c r="D130" s="14">
        <v>457888.2</v>
      </c>
      <c r="E130" s="14">
        <v>0</v>
      </c>
    </row>
    <row r="131" spans="1:5" x14ac:dyDescent="0.45">
      <c r="A131" s="13" t="s">
        <v>369</v>
      </c>
      <c r="B131" s="13" t="s">
        <v>172</v>
      </c>
      <c r="C131" s="13" t="s">
        <v>167</v>
      </c>
      <c r="D131" s="14">
        <v>134281.60000000001</v>
      </c>
      <c r="E131" s="14">
        <v>0</v>
      </c>
    </row>
    <row r="132" spans="1:5" x14ac:dyDescent="0.45">
      <c r="A132" s="13" t="s">
        <v>371</v>
      </c>
      <c r="B132" s="13" t="s">
        <v>173</v>
      </c>
      <c r="C132" s="13" t="s">
        <v>174</v>
      </c>
      <c r="D132" s="14">
        <v>348867</v>
      </c>
      <c r="E132" s="14">
        <v>412075331.39999998</v>
      </c>
    </row>
    <row r="133" spans="1:5" x14ac:dyDescent="0.45">
      <c r="A133" s="13" t="s">
        <v>372</v>
      </c>
      <c r="B133" s="13" t="s">
        <v>175</v>
      </c>
      <c r="C133" s="13" t="s">
        <v>176</v>
      </c>
      <c r="D133" s="14">
        <v>13933840.4</v>
      </c>
      <c r="E133" s="14">
        <v>0</v>
      </c>
    </row>
    <row r="134" spans="1:5" x14ac:dyDescent="0.45">
      <c r="A134" s="13" t="s">
        <v>373</v>
      </c>
      <c r="B134" s="13" t="s">
        <v>175</v>
      </c>
      <c r="C134" s="13" t="s">
        <v>177</v>
      </c>
      <c r="D134" s="14">
        <v>9474434.8000000007</v>
      </c>
      <c r="E134" s="14">
        <v>4563297.8</v>
      </c>
    </row>
    <row r="135" spans="1:5" x14ac:dyDescent="0.45">
      <c r="A135" s="13" t="s">
        <v>374</v>
      </c>
      <c r="B135" s="13" t="s">
        <v>175</v>
      </c>
      <c r="C135" s="13" t="s">
        <v>118</v>
      </c>
      <c r="D135" s="14">
        <v>547884365.79999995</v>
      </c>
      <c r="E135" s="14">
        <v>0</v>
      </c>
    </row>
    <row r="136" spans="1:5" x14ac:dyDescent="0.45">
      <c r="A136" s="13" t="s">
        <v>376</v>
      </c>
      <c r="B136" s="13" t="s">
        <v>178</v>
      </c>
      <c r="C136" s="13" t="s">
        <v>179</v>
      </c>
      <c r="D136" s="14">
        <v>34655.199999999997</v>
      </c>
      <c r="E136" s="14">
        <v>112855327.40000001</v>
      </c>
    </row>
    <row r="137" spans="1:5" x14ac:dyDescent="0.45">
      <c r="A137" s="13" t="s">
        <v>377</v>
      </c>
      <c r="B137" s="13" t="s">
        <v>178</v>
      </c>
      <c r="C137" s="13" t="s">
        <v>180</v>
      </c>
      <c r="D137" s="14">
        <v>657829</v>
      </c>
      <c r="E137" s="14">
        <v>309693885.19999999</v>
      </c>
    </row>
    <row r="138" spans="1:5" x14ac:dyDescent="0.45">
      <c r="A138" s="13" t="s">
        <v>375</v>
      </c>
      <c r="B138" s="13" t="s">
        <v>178</v>
      </c>
      <c r="C138" s="13" t="s">
        <v>239</v>
      </c>
      <c r="D138" s="14">
        <v>530886</v>
      </c>
      <c r="E138" s="14">
        <v>287190848.25</v>
      </c>
    </row>
    <row r="139" spans="1:5" x14ac:dyDescent="0.45">
      <c r="A139" s="13" t="s">
        <v>378</v>
      </c>
      <c r="B139" s="13" t="s">
        <v>181</v>
      </c>
      <c r="C139" s="13" t="s">
        <v>182</v>
      </c>
      <c r="D139" s="14">
        <v>14096239.887871191</v>
      </c>
      <c r="E139" s="14">
        <v>101195284.09823224</v>
      </c>
    </row>
    <row r="140" spans="1:5" x14ac:dyDescent="0.45">
      <c r="A140" s="13" t="s">
        <v>379</v>
      </c>
      <c r="B140" s="13" t="s">
        <v>183</v>
      </c>
      <c r="C140" s="13" t="s">
        <v>138</v>
      </c>
      <c r="D140" s="14">
        <v>2133408.4</v>
      </c>
      <c r="E140" s="14">
        <v>850.6</v>
      </c>
    </row>
    <row r="141" spans="1:5" x14ac:dyDescent="0.45">
      <c r="A141" s="13" t="s">
        <v>380</v>
      </c>
      <c r="B141" s="13" t="s">
        <v>183</v>
      </c>
      <c r="C141" s="13" t="s">
        <v>184</v>
      </c>
      <c r="D141" s="14">
        <v>1856054.4</v>
      </c>
      <c r="E141" s="14">
        <v>17400.8</v>
      </c>
    </row>
    <row r="142" spans="1:5" x14ac:dyDescent="0.45">
      <c r="A142" s="13" t="s">
        <v>381</v>
      </c>
      <c r="B142" s="13" t="s">
        <v>183</v>
      </c>
      <c r="C142" s="13" t="s">
        <v>171</v>
      </c>
      <c r="D142" s="14">
        <v>16420395</v>
      </c>
      <c r="E142" s="14">
        <v>14</v>
      </c>
    </row>
    <row r="143" spans="1:5" x14ac:dyDescent="0.45">
      <c r="A143" s="13" t="s">
        <v>382</v>
      </c>
      <c r="B143" s="13" t="s">
        <v>183</v>
      </c>
      <c r="C143" s="13" t="s">
        <v>113</v>
      </c>
      <c r="D143" s="14">
        <v>16006783.800000001</v>
      </c>
      <c r="E143" s="14">
        <v>0</v>
      </c>
    </row>
    <row r="144" spans="1:5" x14ac:dyDescent="0.45">
      <c r="A144" s="13" t="s">
        <v>383</v>
      </c>
      <c r="B144" s="13" t="s">
        <v>183</v>
      </c>
      <c r="C144" s="13" t="s">
        <v>185</v>
      </c>
      <c r="D144" s="14">
        <v>2428191.4</v>
      </c>
      <c r="E144" s="14">
        <v>193572.6</v>
      </c>
    </row>
    <row r="145" spans="1:5" x14ac:dyDescent="0.45">
      <c r="A145" s="13" t="s">
        <v>384</v>
      </c>
      <c r="B145" s="13" t="s">
        <v>183</v>
      </c>
      <c r="C145" s="13" t="s">
        <v>186</v>
      </c>
      <c r="D145" s="14">
        <v>2432927</v>
      </c>
      <c r="E145" s="14">
        <v>64063.199999999997</v>
      </c>
    </row>
    <row r="146" spans="1:5" x14ac:dyDescent="0.45">
      <c r="A146" s="13" t="s">
        <v>385</v>
      </c>
      <c r="B146" s="13" t="s">
        <v>28</v>
      </c>
      <c r="C146" s="13" t="s">
        <v>187</v>
      </c>
      <c r="D146" s="14">
        <v>100936</v>
      </c>
      <c r="E146" s="14">
        <v>42411622</v>
      </c>
    </row>
    <row r="147" spans="1:5" x14ac:dyDescent="0.45">
      <c r="A147" s="13" t="s">
        <v>387</v>
      </c>
      <c r="B147" s="13" t="s">
        <v>28</v>
      </c>
      <c r="C147" s="13" t="s">
        <v>130</v>
      </c>
      <c r="D147" s="14">
        <v>14193</v>
      </c>
      <c r="E147" s="14">
        <v>266554864.40000001</v>
      </c>
    </row>
    <row r="148" spans="1:5" x14ac:dyDescent="0.45">
      <c r="A148" s="13" t="s">
        <v>390</v>
      </c>
      <c r="B148" s="13" t="s">
        <v>188</v>
      </c>
      <c r="C148" s="13" t="s">
        <v>189</v>
      </c>
      <c r="D148" s="14">
        <v>756370213.60000002</v>
      </c>
      <c r="E148" s="14">
        <v>0</v>
      </c>
    </row>
    <row r="149" spans="1:5" x14ac:dyDescent="0.45">
      <c r="A149" s="13" t="s">
        <v>391</v>
      </c>
      <c r="B149" s="13" t="s">
        <v>188</v>
      </c>
      <c r="C149" s="13" t="s">
        <v>190</v>
      </c>
      <c r="D149" s="14">
        <v>275548275.60000002</v>
      </c>
      <c r="E149" s="14">
        <v>0</v>
      </c>
    </row>
    <row r="150" spans="1:5" x14ac:dyDescent="0.45">
      <c r="A150" s="13" t="s">
        <v>392</v>
      </c>
      <c r="B150" s="13" t="s">
        <v>188</v>
      </c>
      <c r="C150" s="13" t="s">
        <v>191</v>
      </c>
      <c r="D150" s="14">
        <v>134817925.40000001</v>
      </c>
      <c r="E150" s="14">
        <v>0</v>
      </c>
    </row>
    <row r="151" spans="1:5" x14ac:dyDescent="0.45">
      <c r="A151" s="13" t="s">
        <v>393</v>
      </c>
      <c r="B151" s="13" t="s">
        <v>188</v>
      </c>
      <c r="C151" s="13" t="s">
        <v>192</v>
      </c>
      <c r="D151" s="14">
        <v>140933842.80000001</v>
      </c>
      <c r="E151" s="14">
        <v>0</v>
      </c>
    </row>
    <row r="152" spans="1:5" x14ac:dyDescent="0.45">
      <c r="A152" s="13" t="s">
        <v>394</v>
      </c>
      <c r="B152" s="13" t="s">
        <v>188</v>
      </c>
      <c r="C152" s="13" t="s">
        <v>193</v>
      </c>
      <c r="D152" s="14">
        <v>249065441.80000001</v>
      </c>
      <c r="E152" s="14">
        <v>0</v>
      </c>
    </row>
    <row r="153" spans="1:5" x14ac:dyDescent="0.45">
      <c r="A153" s="13" t="s">
        <v>395</v>
      </c>
      <c r="B153" s="13" t="s">
        <v>188</v>
      </c>
      <c r="C153" s="13" t="s">
        <v>194</v>
      </c>
      <c r="D153" s="14">
        <v>68973555</v>
      </c>
      <c r="E153" s="14">
        <v>0</v>
      </c>
    </row>
    <row r="154" spans="1:5" x14ac:dyDescent="0.45">
      <c r="A154" s="13" t="s">
        <v>396</v>
      </c>
      <c r="B154" s="13" t="s">
        <v>188</v>
      </c>
      <c r="C154" s="13" t="s">
        <v>195</v>
      </c>
      <c r="D154" s="14">
        <v>408831740</v>
      </c>
      <c r="E154" s="14">
        <v>0</v>
      </c>
    </row>
    <row r="155" spans="1:5" x14ac:dyDescent="0.45">
      <c r="A155" s="13" t="s">
        <v>397</v>
      </c>
      <c r="B155" s="13" t="s">
        <v>188</v>
      </c>
      <c r="C155" s="13" t="s">
        <v>196</v>
      </c>
      <c r="D155" s="14">
        <v>132309721.40000001</v>
      </c>
      <c r="E155" s="14">
        <v>0</v>
      </c>
    </row>
    <row r="156" spans="1:5" x14ac:dyDescent="0.45">
      <c r="A156" s="13" t="s">
        <v>398</v>
      </c>
      <c r="B156" s="13" t="s">
        <v>188</v>
      </c>
      <c r="C156" s="13" t="s">
        <v>197</v>
      </c>
      <c r="D156" s="14">
        <v>70843153</v>
      </c>
      <c r="E156" s="14">
        <v>100116532</v>
      </c>
    </row>
    <row r="157" spans="1:5" x14ac:dyDescent="0.45">
      <c r="A157" s="13" t="s">
        <v>399</v>
      </c>
      <c r="B157" s="13" t="s">
        <v>198</v>
      </c>
      <c r="C157" s="13" t="s">
        <v>199</v>
      </c>
      <c r="D157" s="14">
        <v>287426649.60000002</v>
      </c>
      <c r="E157" s="14">
        <v>0</v>
      </c>
    </row>
    <row r="158" spans="1:5" x14ac:dyDescent="0.45">
      <c r="A158" s="13" t="s">
        <v>400</v>
      </c>
      <c r="B158" s="13" t="s">
        <v>198</v>
      </c>
      <c r="C158" s="13" t="s">
        <v>200</v>
      </c>
      <c r="D158" s="14">
        <v>56236344.200000003</v>
      </c>
      <c r="E158" s="14">
        <v>0</v>
      </c>
    </row>
    <row r="159" spans="1:5" x14ac:dyDescent="0.45">
      <c r="A159" s="13" t="s">
        <v>401</v>
      </c>
      <c r="B159" s="13" t="s">
        <v>198</v>
      </c>
      <c r="C159" s="13" t="s">
        <v>201</v>
      </c>
      <c r="D159" s="14">
        <v>285593132.60000002</v>
      </c>
      <c r="E159" s="14">
        <v>0</v>
      </c>
    </row>
    <row r="160" spans="1:5" x14ac:dyDescent="0.45">
      <c r="A160" s="13" t="s">
        <v>402</v>
      </c>
      <c r="B160" s="13" t="s">
        <v>198</v>
      </c>
      <c r="C160" s="13" t="s">
        <v>202</v>
      </c>
      <c r="D160" s="14">
        <v>233112397.80000001</v>
      </c>
      <c r="E160" s="14">
        <v>2274.1999999999998</v>
      </c>
    </row>
    <row r="161" spans="1:5" x14ac:dyDescent="0.45">
      <c r="A161" s="13" t="s">
        <v>403</v>
      </c>
      <c r="B161" s="13" t="s">
        <v>198</v>
      </c>
      <c r="C161" s="13" t="s">
        <v>203</v>
      </c>
      <c r="D161" s="14">
        <v>36101784</v>
      </c>
      <c r="E161" s="14">
        <v>0</v>
      </c>
    </row>
    <row r="162" spans="1:5" x14ac:dyDescent="0.45">
      <c r="A162" s="13" t="s">
        <v>404</v>
      </c>
      <c r="B162" s="13" t="s">
        <v>198</v>
      </c>
      <c r="C162" s="13" t="s">
        <v>57</v>
      </c>
      <c r="D162" s="14">
        <v>6001538.5999999996</v>
      </c>
      <c r="E162" s="14">
        <v>207455855</v>
      </c>
    </row>
    <row r="163" spans="1:5" x14ac:dyDescent="0.45">
      <c r="A163" s="13" t="s">
        <v>405</v>
      </c>
      <c r="B163" s="13" t="s">
        <v>198</v>
      </c>
      <c r="C163" s="13" t="s">
        <v>204</v>
      </c>
      <c r="D163" s="14">
        <v>436289760</v>
      </c>
      <c r="E163" s="14">
        <v>0</v>
      </c>
    </row>
    <row r="164" spans="1:5" x14ac:dyDescent="0.45">
      <c r="A164" s="13" t="s">
        <v>406</v>
      </c>
      <c r="B164" s="13" t="s">
        <v>205</v>
      </c>
      <c r="C164" s="13" t="s">
        <v>206</v>
      </c>
      <c r="D164" s="14">
        <v>937419863.39999998</v>
      </c>
      <c r="E164" s="14">
        <v>0</v>
      </c>
    </row>
    <row r="165" spans="1:5" x14ac:dyDescent="0.45">
      <c r="A165" s="13" t="s">
        <v>407</v>
      </c>
      <c r="B165" s="13" t="s">
        <v>205</v>
      </c>
      <c r="C165" s="13" t="s">
        <v>207</v>
      </c>
      <c r="D165" s="14">
        <v>479622877.39999998</v>
      </c>
      <c r="E165" s="14">
        <v>0</v>
      </c>
    </row>
    <row r="166" spans="1:5" x14ac:dyDescent="0.45">
      <c r="A166" s="13" t="s">
        <v>408</v>
      </c>
      <c r="B166" s="13" t="s">
        <v>205</v>
      </c>
      <c r="C166" s="13" t="s">
        <v>208</v>
      </c>
      <c r="D166" s="14">
        <v>620772404.79999995</v>
      </c>
      <c r="E166" s="14">
        <v>0</v>
      </c>
    </row>
    <row r="167" spans="1:5" x14ac:dyDescent="0.45">
      <c r="A167" s="13" t="s">
        <v>409</v>
      </c>
      <c r="B167" s="13" t="s">
        <v>205</v>
      </c>
      <c r="C167" s="13" t="s">
        <v>209</v>
      </c>
      <c r="D167" s="14">
        <v>258231645</v>
      </c>
      <c r="E167" s="14">
        <v>0</v>
      </c>
    </row>
    <row r="168" spans="1:5" x14ac:dyDescent="0.45">
      <c r="A168" s="13" t="s">
        <v>410</v>
      </c>
      <c r="B168" s="13" t="s">
        <v>205</v>
      </c>
      <c r="C168" s="13" t="s">
        <v>210</v>
      </c>
      <c r="D168" s="14">
        <v>66745721.200000003</v>
      </c>
      <c r="E168" s="14">
        <v>0</v>
      </c>
    </row>
    <row r="169" spans="1:5" x14ac:dyDescent="0.45">
      <c r="A169" s="13" t="s">
        <v>411</v>
      </c>
      <c r="B169" s="13" t="s">
        <v>205</v>
      </c>
      <c r="C169" s="13" t="s">
        <v>211</v>
      </c>
      <c r="D169" s="14">
        <v>632543596.79999995</v>
      </c>
      <c r="E169" s="14">
        <v>0</v>
      </c>
    </row>
    <row r="170" spans="1:5" x14ac:dyDescent="0.45">
      <c r="A170" s="13" t="s">
        <v>412</v>
      </c>
      <c r="B170" s="13" t="s">
        <v>205</v>
      </c>
      <c r="C170" s="13" t="s">
        <v>212</v>
      </c>
      <c r="D170" s="14">
        <v>302490504</v>
      </c>
      <c r="E170" s="14">
        <v>0</v>
      </c>
    </row>
    <row r="171" spans="1:5" x14ac:dyDescent="0.45">
      <c r="A171" s="13" t="s">
        <v>413</v>
      </c>
      <c r="B171" s="13" t="s">
        <v>205</v>
      </c>
      <c r="C171" s="13" t="s">
        <v>213</v>
      </c>
      <c r="D171" s="14">
        <v>630519590.39999998</v>
      </c>
      <c r="E171" s="14">
        <v>0</v>
      </c>
    </row>
    <row r="172" spans="1:5" x14ac:dyDescent="0.45">
      <c r="A172" s="13" t="s">
        <v>414</v>
      </c>
      <c r="B172" s="13" t="s">
        <v>205</v>
      </c>
      <c r="C172" s="13" t="s">
        <v>171</v>
      </c>
      <c r="D172" s="14">
        <v>2159599528</v>
      </c>
      <c r="E172" s="14">
        <v>0</v>
      </c>
    </row>
    <row r="173" spans="1:5" x14ac:dyDescent="0.45">
      <c r="A173" s="13" t="s">
        <v>415</v>
      </c>
      <c r="B173" s="13" t="s">
        <v>205</v>
      </c>
      <c r="C173" s="13" t="s">
        <v>214</v>
      </c>
      <c r="D173" s="14">
        <v>683827101.20000005</v>
      </c>
      <c r="E173" s="14">
        <v>0</v>
      </c>
    </row>
    <row r="174" spans="1:5" x14ac:dyDescent="0.45">
      <c r="A174" s="13" t="s">
        <v>416</v>
      </c>
      <c r="B174" s="13" t="s">
        <v>205</v>
      </c>
      <c r="C174" s="13" t="s">
        <v>215</v>
      </c>
      <c r="D174" s="14">
        <v>356240967.19999999</v>
      </c>
      <c r="E174" s="14">
        <v>0</v>
      </c>
    </row>
    <row r="175" spans="1:5" x14ac:dyDescent="0.45">
      <c r="A175" s="13" t="s">
        <v>417</v>
      </c>
      <c r="B175" s="13" t="s">
        <v>205</v>
      </c>
      <c r="C175" s="13" t="s">
        <v>216</v>
      </c>
      <c r="D175" s="14">
        <v>510426752.60000002</v>
      </c>
      <c r="E175" s="14">
        <v>0</v>
      </c>
    </row>
    <row r="176" spans="1:5" x14ac:dyDescent="0.45">
      <c r="A176" s="13" t="s">
        <v>418</v>
      </c>
      <c r="B176" s="13" t="s">
        <v>205</v>
      </c>
      <c r="C176" s="13" t="s">
        <v>217</v>
      </c>
      <c r="D176" s="14">
        <v>168231427</v>
      </c>
      <c r="E176" s="14">
        <v>0</v>
      </c>
    </row>
    <row r="177" spans="1:5" x14ac:dyDescent="0.45">
      <c r="A177" s="13" t="s">
        <v>419</v>
      </c>
      <c r="B177" s="13" t="s">
        <v>205</v>
      </c>
      <c r="C177" s="13" t="s">
        <v>218</v>
      </c>
      <c r="D177" s="14">
        <v>478977057.19999999</v>
      </c>
      <c r="E177" s="14">
        <v>0</v>
      </c>
    </row>
    <row r="178" spans="1:5" x14ac:dyDescent="0.45">
      <c r="A178" s="13" t="s">
        <v>420</v>
      </c>
      <c r="B178" s="13" t="s">
        <v>205</v>
      </c>
      <c r="C178" s="13" t="s">
        <v>219</v>
      </c>
      <c r="D178" s="14">
        <v>290322235.19999999</v>
      </c>
      <c r="E178" s="14">
        <v>0</v>
      </c>
    </row>
    <row r="179" spans="1:5" x14ac:dyDescent="0.45">
      <c r="A179" s="13" t="s">
        <v>421</v>
      </c>
      <c r="B179" s="13" t="s">
        <v>220</v>
      </c>
      <c r="C179" s="13" t="s">
        <v>221</v>
      </c>
      <c r="D179" s="14">
        <v>227228316</v>
      </c>
      <c r="E179" s="14">
        <v>0</v>
      </c>
    </row>
    <row r="180" spans="1:5" x14ac:dyDescent="0.45">
      <c r="A180" s="13" t="s">
        <v>422</v>
      </c>
      <c r="B180" s="13" t="s">
        <v>220</v>
      </c>
      <c r="C180" s="13" t="s">
        <v>222</v>
      </c>
      <c r="D180" s="14">
        <v>192833157</v>
      </c>
      <c r="E180" s="14">
        <v>0</v>
      </c>
    </row>
    <row r="181" spans="1:5" x14ac:dyDescent="0.45">
      <c r="A181" s="13" t="s">
        <v>432</v>
      </c>
      <c r="B181" s="13" t="s">
        <v>31</v>
      </c>
      <c r="C181" s="13" t="s">
        <v>228</v>
      </c>
      <c r="D181" s="14">
        <v>3526477.0917484132</v>
      </c>
      <c r="E181" s="14">
        <v>0</v>
      </c>
    </row>
    <row r="182" spans="1:5" x14ac:dyDescent="0.45">
      <c r="A182" s="13" t="s">
        <v>424</v>
      </c>
      <c r="B182" s="13" t="s">
        <v>223</v>
      </c>
      <c r="C182" s="13" t="s">
        <v>225</v>
      </c>
      <c r="D182" s="14">
        <v>201711195.59999999</v>
      </c>
      <c r="E182" s="14">
        <v>0</v>
      </c>
    </row>
    <row r="183" spans="1:5" x14ac:dyDescent="0.45">
      <c r="A183" s="13" t="s">
        <v>425</v>
      </c>
      <c r="B183" s="13" t="s">
        <v>223</v>
      </c>
      <c r="C183" s="13" t="s">
        <v>40</v>
      </c>
      <c r="D183" s="14">
        <v>11878810.199999999</v>
      </c>
      <c r="E183" s="14">
        <v>0</v>
      </c>
    </row>
    <row r="184" spans="1:5" x14ac:dyDescent="0.45">
      <c r="A184" s="13" t="s">
        <v>426</v>
      </c>
      <c r="B184" s="13" t="s">
        <v>223</v>
      </c>
      <c r="C184" s="13" t="s">
        <v>94</v>
      </c>
      <c r="D184" s="14">
        <v>35426792</v>
      </c>
      <c r="E184" s="14">
        <v>0</v>
      </c>
    </row>
    <row r="185" spans="1:5" x14ac:dyDescent="0.45">
      <c r="A185" s="13" t="s">
        <v>428</v>
      </c>
      <c r="B185" s="13" t="s">
        <v>226</v>
      </c>
      <c r="C185" s="13" t="s">
        <v>184</v>
      </c>
      <c r="D185" s="14">
        <v>748642625.60000002</v>
      </c>
      <c r="E185" s="14">
        <v>0</v>
      </c>
    </row>
    <row r="186" spans="1:5" x14ac:dyDescent="0.45">
      <c r="A186" s="13" t="s">
        <v>429</v>
      </c>
      <c r="B186" s="13" t="s">
        <v>226</v>
      </c>
      <c r="C186" s="13" t="s">
        <v>69</v>
      </c>
      <c r="D186" s="14">
        <v>128163335</v>
      </c>
      <c r="E186" s="14">
        <v>0</v>
      </c>
    </row>
    <row r="187" spans="1:5" x14ac:dyDescent="0.45">
      <c r="A187" s="13" t="s">
        <v>430</v>
      </c>
      <c r="B187" s="13" t="s">
        <v>226</v>
      </c>
      <c r="C187" s="13" t="s">
        <v>55</v>
      </c>
      <c r="D187" s="14">
        <v>122599200.59999999</v>
      </c>
      <c r="E187" s="14">
        <v>71470781</v>
      </c>
    </row>
    <row r="188" spans="1:5" x14ac:dyDescent="0.45">
      <c r="A188" s="13" t="s">
        <v>431</v>
      </c>
      <c r="B188" s="13" t="s">
        <v>227</v>
      </c>
      <c r="C188" s="13" t="s">
        <v>186</v>
      </c>
      <c r="D188" s="14">
        <v>226865222.19999999</v>
      </c>
      <c r="E188" s="14">
        <v>0</v>
      </c>
    </row>
    <row r="189" spans="1:5" x14ac:dyDescent="0.45">
      <c r="A189" s="13" t="s">
        <v>433</v>
      </c>
      <c r="B189" s="13" t="s">
        <v>31</v>
      </c>
      <c r="C189" s="13" t="s">
        <v>229</v>
      </c>
      <c r="D189" s="14">
        <v>12592222.4</v>
      </c>
      <c r="E189" s="14">
        <v>1124496.2</v>
      </c>
    </row>
    <row r="190" spans="1:5" x14ac:dyDescent="0.45">
      <c r="A190" s="13" t="s">
        <v>435</v>
      </c>
      <c r="B190" s="13" t="s">
        <v>31</v>
      </c>
      <c r="C190" s="13" t="s">
        <v>231</v>
      </c>
      <c r="D190" s="14">
        <v>32948432</v>
      </c>
      <c r="E190" s="14">
        <v>2330590.2000000002</v>
      </c>
    </row>
    <row r="191" spans="1:5" x14ac:dyDescent="0.45">
      <c r="A191" s="13" t="s">
        <v>437</v>
      </c>
      <c r="B191" s="13" t="s">
        <v>31</v>
      </c>
      <c r="C191" s="13" t="s">
        <v>232</v>
      </c>
      <c r="D191" s="14">
        <v>1369343</v>
      </c>
      <c r="E191" s="14">
        <v>0</v>
      </c>
    </row>
    <row r="192" spans="1:5" x14ac:dyDescent="0.45">
      <c r="A192" s="13" t="s">
        <v>438</v>
      </c>
      <c r="B192" s="13" t="s">
        <v>31</v>
      </c>
      <c r="C192" s="13" t="s">
        <v>233</v>
      </c>
      <c r="D192" s="14">
        <v>20527115.199999999</v>
      </c>
      <c r="E192" s="14">
        <v>0</v>
      </c>
    </row>
    <row r="193" spans="1:5" x14ac:dyDescent="0.45">
      <c r="A193" s="13" t="s">
        <v>439</v>
      </c>
      <c r="B193" s="13" t="s">
        <v>234</v>
      </c>
      <c r="C193" s="13" t="s">
        <v>235</v>
      </c>
      <c r="D193" s="14">
        <v>167083524.80000001</v>
      </c>
      <c r="E193" s="14">
        <v>0</v>
      </c>
    </row>
    <row r="194" spans="1:5" x14ac:dyDescent="0.45">
      <c r="A194" s="13" t="s">
        <v>440</v>
      </c>
      <c r="B194" s="13" t="s">
        <v>234</v>
      </c>
      <c r="C194" s="13" t="s">
        <v>236</v>
      </c>
      <c r="D194" s="14">
        <v>16914637.399999999</v>
      </c>
      <c r="E194" s="14">
        <v>1486.4</v>
      </c>
    </row>
    <row r="195" spans="1:5" x14ac:dyDescent="0.45">
      <c r="A195" s="13" t="s">
        <v>441</v>
      </c>
      <c r="B195" s="13" t="s">
        <v>234</v>
      </c>
      <c r="C195" s="13" t="s">
        <v>153</v>
      </c>
      <c r="D195" s="14">
        <v>18792938.800000001</v>
      </c>
      <c r="E195" s="14">
        <v>0</v>
      </c>
    </row>
    <row r="196" spans="1:5" x14ac:dyDescent="0.45">
      <c r="A196" s="13" t="s">
        <v>442</v>
      </c>
      <c r="B196" s="13" t="s">
        <v>234</v>
      </c>
      <c r="C196" s="13" t="s">
        <v>237</v>
      </c>
      <c r="D196" s="14">
        <v>16184567.800000001</v>
      </c>
      <c r="E196" s="14">
        <v>2343352</v>
      </c>
    </row>
    <row r="197" spans="1:5" x14ac:dyDescent="0.45">
      <c r="A197" s="13" t="s">
        <v>443</v>
      </c>
      <c r="B197" s="13" t="s">
        <v>234</v>
      </c>
      <c r="C197" s="13" t="s">
        <v>72</v>
      </c>
      <c r="D197" s="14">
        <v>35441086.399999999</v>
      </c>
      <c r="E197" s="14">
        <v>93225.4</v>
      </c>
    </row>
    <row r="198" spans="1:5" x14ac:dyDescent="0.45">
      <c r="A198" s="13" t="s">
        <v>320</v>
      </c>
      <c r="B198" s="13" t="s">
        <v>238</v>
      </c>
      <c r="C198" s="13" t="s">
        <v>96</v>
      </c>
      <c r="D198" s="14">
        <v>39540740.625</v>
      </c>
      <c r="E198" s="14">
        <v>0</v>
      </c>
    </row>
    <row r="199" spans="1:5" x14ac:dyDescent="0.45">
      <c r="A199" s="13" t="s">
        <v>427</v>
      </c>
      <c r="B199" s="13" t="s">
        <v>241</v>
      </c>
      <c r="C199" s="13" t="s">
        <v>161</v>
      </c>
      <c r="D199" s="14">
        <v>288194.47826086957</v>
      </c>
      <c r="E199" s="14">
        <v>340410056.37391305</v>
      </c>
    </row>
    <row r="200" spans="1:5" x14ac:dyDescent="0.45">
      <c r="A200" s="13" t="s">
        <v>311</v>
      </c>
      <c r="B200" s="13" t="s">
        <v>240</v>
      </c>
      <c r="C200" s="13" t="s">
        <v>147</v>
      </c>
      <c r="D200" s="14">
        <v>481046.4223602484</v>
      </c>
      <c r="E200" s="14">
        <v>568203251.99254656</v>
      </c>
    </row>
  </sheetData>
  <sheetProtection algorithmName="SHA-512" hashValue="tlhd6/kxe1i/pUmZ6h40bcaqmfMG1lGIddPVjKOWDf3QputypE51s4kqRz13DNtSUfZImA9XkRx4W+SI4KOP8Q==" saltValue="i67bEZ3PE5FI3Qy4xXKkuQ==" spinCount="100000" sheet="1" objects="1" scenarios="1"/>
  <autoFilter ref="A2:E200" xr:uid="{E063142B-5B80-49BE-A451-4B460C0B601E}"/>
  <phoneticPr fontId="11" type="noConversion"/>
  <hyperlinks>
    <hyperlink ref="B1" r:id="rId1" xr:uid="{1C0CA1FB-E4F2-4CC1-8C56-FEA29EB61161}"/>
  </hyperlinks>
  <pageMargins left="0.7" right="0.7" top="0.75" bottom="0.75" header="0.3" footer="0.3"/>
  <pageSetup paperSize="9" orientation="portrait" r:id="rId2"/>
</worksheet>
</file>

<file path=customXML/item5.xml>��< ? x m l   v e r s i o n = " 1 . 0 "   e n c o d i n g = " u t f - 1 6 " ? >  
 < p r o p e r t i e s   x m l n s = " h t t p : / / w w w . i m a n a g e . c o m / w o r k / x m l s c h e m a " >  
     < d o c u m e n t i d > i M a n a g e ! 4 8 2 2 2 3 0 . 1 < / d o c u m e n t i d >  
     < s e n d e r i d > K I R S T Y B < / s e n d e r i d >  
     < s e n d e r e m a i l > K I R S T Y . B E N N E T T @ C O M C O M . G O V T . N Z < / s e n d e r e m a i l >  
     < l a s t m o d i f i e d > 2 0 2 3 - 0 9 - 2 5 T 1 7 : 0 1 : 4 0 . 0 0 0 0 0 0 0 + 1 3 : 0 0 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c3431e2-2b9b-44e6-b078-2d2a336f0d18">TPDOC-186063256-88</_dlc_DocId>
    <_dlc_DocIdUrl xmlns="dc3431e2-2b9b-44e6-b078-2d2a336f0d18">
      <Url>https://transpowernz.sharepoint.com/sites/external/TPComComMCPs/_layouts/15/DocIdRedir.aspx?ID=TPDOC-186063256-88</Url>
      <Description>TPDOC-186063256-88</Description>
    </_dlc_DocIdUrl>
    <TaxCatchAll xmlns="dc3431e2-2b9b-44e6-b078-2d2a336f0d18" xsi:nil="true"/>
    <_Status xmlns="http://schemas.microsoft.com/sharepoint/v3/fields" xsi:nil="true"/>
    <dc5d439274144cd782427430e554a41a xmlns="D21BC960-30B4-43EF-9A43-FBCEFED77BEF">
      <Terms xmlns="http://schemas.microsoft.com/office/infopath/2007/PartnerControls"/>
    </dc5d439274144cd782427430e554a41a>
    <Security_x0020_Classification xmlns="dc3431e2-2b9b-44e6-b078-2d2a336f0d18">IN CONFIDENCE</Security_x0020_Classification>
    <Process xmlns="b8a6d841-160f-4047-8865-335a430ca2d7" xsi:nil="true"/>
    <RoutingRuleDescription xmlns="http://schemas.microsoft.com/sharepoint/v3" xsi:nil="true"/>
    <ReportOwner xmlns="http://schemas.microsoft.com/sharepoint/v3">
      <UserInfo>
        <DisplayName/>
        <AccountId xsi:nil="true"/>
        <AccountType/>
      </UserInfo>
    </ReportOwner>
    <Information_x0020_Type xmlns="dc3431e2-2b9b-44e6-b078-2d2a336f0d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ranspower Base Document" ma:contentTypeID="0x01010066C5398AF69A584FA422843254C78D4300B989B3DEAAF58F4D865842ABB02A9735" ma:contentTypeVersion="52" ma:contentTypeDescription="root content type for documents being managed. based on the tp standard as of 07032017" ma:contentTypeScope="" ma:versionID="2141129877a4dabed4adf088c0af2853">
  <xsd:schema xmlns:xsd="http://www.w3.org/2001/XMLSchema" xmlns:xs="http://www.w3.org/2001/XMLSchema" xmlns:p="http://schemas.microsoft.com/office/2006/metadata/properties" xmlns:ns1="http://schemas.microsoft.com/sharepoint/v3" xmlns:ns2="http://schemas.microsoft.com/sharepoint/v3/fields" xmlns:ns3="dc3431e2-2b9b-44e6-b078-2d2a336f0d18" xmlns:ns4="1f95069b-0517-448f-ad8a-5edd2fd38221" xmlns:ns5="D21BC960-30B4-43EF-9A43-FBCEFED77BEF" xmlns:ns6="b8a6d841-160f-4047-8865-335a430ca2d7" targetNamespace="http://schemas.microsoft.com/office/2006/metadata/properties" ma:root="true" ma:fieldsID="10becd55b3eabd1bd4c49de77f5a95f9" ns1:_="" ns2:_="" ns3:_="" ns4:_="" ns5:_="" ns6:_="">
    <xsd:import namespace="http://schemas.microsoft.com/sharepoint/v3"/>
    <xsd:import namespace="http://schemas.microsoft.com/sharepoint/v3/fields"/>
    <xsd:import namespace="dc3431e2-2b9b-44e6-b078-2d2a336f0d18"/>
    <xsd:import namespace="1f95069b-0517-448f-ad8a-5edd2fd38221"/>
    <xsd:import namespace="D21BC960-30B4-43EF-9A43-FBCEFED77BEF"/>
    <xsd:import namespace="b8a6d841-160f-4047-8865-335a430ca2d7"/>
    <xsd:element name="properties">
      <xsd:complexType>
        <xsd:sequence>
          <xsd:element name="documentManagement">
            <xsd:complexType>
              <xsd:all>
                <xsd:element ref="ns2:_Status" minOccurs="0"/>
                <xsd:element ref="ns1:ReportOwner" minOccurs="0"/>
                <xsd:element ref="ns1:RoutingRuleDescription" minOccurs="0"/>
                <xsd:element ref="ns3:_dlc_DocId" minOccurs="0"/>
                <xsd:element ref="ns3:_dlc_DocIdUrl" minOccurs="0"/>
                <xsd:element ref="ns3:_dlc_DocIdPersistId" minOccurs="0"/>
                <xsd:element ref="ns3:TaxCatchAll" minOccurs="0"/>
                <xsd:element ref="ns4:TaxCatchAllLabel" minOccurs="0"/>
                <xsd:element ref="ns3:Information_x0020_Type" minOccurs="0"/>
                <xsd:element ref="ns3:Security_x0020_Classification"/>
                <xsd:element ref="ns5:dc5d439274144cd782427430e554a41a" minOccurs="0"/>
                <xsd:element ref="ns6:Process"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outingRuleDescription" ma:index="4"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2" nillable="true" ma:displayName="Document Status" ma:description="What stage is this document in its lifecycle?"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c3431e2-2b9b-44e6-b078-2d2a336f0d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dacce892-8d54-4d56-a29a-83c43c6cb5bb}" ma:internalName="TaxCatchAll" ma:showField="CatchAllData" ma:web="dc3431e2-2b9b-44e6-b078-2d2a336f0d18">
      <xsd:complexType>
        <xsd:complexContent>
          <xsd:extension base="dms:MultiChoiceLookup">
            <xsd:sequence>
              <xsd:element name="Value" type="dms:Lookup" maxOccurs="unbounded" minOccurs="0" nillable="true"/>
            </xsd:sequence>
          </xsd:extension>
        </xsd:complexContent>
      </xsd:complexType>
    </xsd:element>
    <xsd:element name="Information_x0020_Type" ma:index="16" nillable="true" ma:displayName="Information Type" ma:description="What type of document is this?" ma:format="Dropdown" ma:internalName="Information_x0020_Type">
      <xsd:simpleType>
        <xsd:restriction base="dms:Choice">
          <xsd:enumeration value="Agenda"/>
          <xsd:enumeration value="Approval"/>
          <xsd:enumeration value="Budget"/>
          <xsd:enumeration value="Business Plan"/>
          <xsd:enumeration value="Change Management Plan"/>
          <xsd:enumeration value="Charter"/>
          <xsd:enumeration value="Checklist"/>
          <xsd:enumeration value="Communication Plan"/>
          <xsd:enumeration value="Config Plan"/>
          <xsd:enumeration value="Contact List"/>
          <xsd:enumeration value="Correspondence"/>
          <xsd:enumeration value="Dashboard"/>
          <xsd:enumeration value="Design Notes"/>
          <xsd:enumeration value="Diagram"/>
          <xsd:enumeration value="Email - Incoming"/>
          <xsd:enumeration value="Email - Outgoing"/>
          <xsd:enumeration value="Financial Report"/>
          <xsd:enumeration value="Financial Statement"/>
          <xsd:enumeration value="Folio"/>
          <xsd:enumeration value="Forecast"/>
          <xsd:enumeration value="Form"/>
          <xsd:enumeration value="Framework"/>
          <xsd:enumeration value="Gap Analysis"/>
          <xsd:enumeration value="Guidelines"/>
          <xsd:enumeration value="High Level Design"/>
          <xsd:enumeration value="Image"/>
          <xsd:enumeration value="Impact Assessment"/>
          <xsd:enumeration value="Implementation Plan"/>
          <xsd:enumeration value="Interview Notes"/>
          <xsd:enumeration value="Invoice"/>
          <xsd:enumeration value="Issue Register"/>
          <xsd:enumeration value="Itinerary"/>
          <xsd:enumeration value="Lessons Learned"/>
          <xsd:enumeration value="Manual"/>
          <xsd:enumeration value="Memo"/>
          <xsd:enumeration value="Minutes of Meeting"/>
          <xsd:enumeration value="Model"/>
          <xsd:enumeration value="Notes"/>
          <xsd:enumeration value="Org Chart"/>
          <xsd:enumeration value="Plan"/>
          <xsd:enumeration value="Policy"/>
          <xsd:enumeration value="Presentation"/>
          <xsd:enumeration value="Problem Statement"/>
          <xsd:enumeration value="Procedure"/>
          <xsd:enumeration value="Process Design"/>
          <xsd:enumeration value="Progress Report"/>
          <xsd:enumeration value="Proposal"/>
          <xsd:enumeration value="RACI"/>
          <xsd:enumeration value="Register"/>
          <xsd:enumeration value="Report"/>
          <xsd:enumeration value="Requirements"/>
          <xsd:enumeration value="Review"/>
          <xsd:enumeration value="Risk Register"/>
          <xsd:enumeration value="Schedule"/>
          <xsd:enumeration value="SLA (Service Level Agreement)"/>
          <xsd:enumeration value="Specification"/>
          <xsd:enumeration value="Standard"/>
          <xsd:enumeration value="Statement of Work"/>
          <xsd:enumeration value="Strategy"/>
          <xsd:enumeration value="Supporting Document"/>
          <xsd:enumeration value="Survey"/>
          <xsd:enumeration value="Technical Drawing"/>
          <xsd:enumeration value="Template"/>
          <xsd:enumeration value="Terms of Reference"/>
          <xsd:enumeration value="Training Plan"/>
          <xsd:enumeration value="Use Case"/>
          <xsd:enumeration value="Wireframe"/>
          <xsd:enumeration value="Workflow"/>
          <xsd:enumeration value="Working Document"/>
        </xsd:restriction>
      </xsd:simpleType>
    </xsd:element>
    <xsd:element name="Security_x0020_Classification" ma:index="17" ma:displayName="Security Classification" ma:default="IN CONFIDENCE" ma:description="What is the sensitivity of this document?" ma:format="Dropdown" ma:internalName="Security_x0020_Classification">
      <xsd:simpleType>
        <xsd:restriction base="dms:Choice">
          <xsd:enumeration value="PUBLIC"/>
          <xsd:enumeration value="IN CONFIDENCE"/>
          <xsd:enumeration value="SENSITIVE"/>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1f95069b-0517-448f-ad8a-5edd2fd38221" elementFormDefault="qualified">
    <xsd:import namespace="http://schemas.microsoft.com/office/2006/documentManagement/types"/>
    <xsd:import namespace="http://schemas.microsoft.com/office/infopath/2007/PartnerControls"/>
    <xsd:element name="TaxCatchAllLabel" ma:index="14" nillable="true" ma:displayName="Taxonomy Catch All Column1" ma:hidden="true" ma:list="{dacce892-8d54-4d56-a29a-83c43c6cb5bb}" ma:internalName="TaxCatchAllLabel" ma:readOnly="true" ma:showField="CatchAllDataLabel" ma:web="dc3431e2-2b9b-44e6-b078-2d2a336f0d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BC960-30B4-43EF-9A43-FBCEFED77BEF" elementFormDefault="qualified">
    <xsd:import namespace="http://schemas.microsoft.com/office/2006/documentManagement/types"/>
    <xsd:import namespace="http://schemas.microsoft.com/office/infopath/2007/PartnerControls"/>
    <xsd:element name="dc5d439274144cd782427430e554a41a" ma:index="19" nillable="true" ma:taxonomy="true" ma:internalName="dc5d439274144cd782427430e554a41a" ma:taxonomyFieldName="Function" ma:displayName="Function-Activity" ma:default="" ma:fieldId="{dc5d4392-7414-4cd7-8242-7430e554a41a}" ma:sspId="2ca6c86c-ba96-478e-a67e-645d2d4c5aff" ma:termSetId="03e9bb23-a4be-4bd2-9079-cdaf9eeec9a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a6d841-160f-4047-8865-335a430ca2d7" elementFormDefault="qualified">
    <xsd:import namespace="http://schemas.microsoft.com/office/2006/documentManagement/types"/>
    <xsd:import namespace="http://schemas.microsoft.com/office/infopath/2007/PartnerControls"/>
    <xsd:element name="Process" ma:index="20" nillable="true" ma:displayName="Process" ma:format="Dropdown" ma:internalName="Process">
      <xsd:simpleType>
        <xsd:union memberTypes="dms:Text">
          <xsd:simpleType>
            <xsd:restriction base="dms:Choice">
              <xsd:enumeration value="RFI from CC"/>
              <xsd:enumeration value="Submitted by Transpower"/>
              <xsd:enumeration value="Choice 3"/>
            </xsd:restriction>
          </xsd:simpleType>
        </xsd:union>
      </xsd:simple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Document 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97A4AA-93F3-4067-84AA-7CBE04F0BB39}">
  <ds:schemaRefs>
    <ds:schemaRef ds:uri="http://schemas.microsoft.com/office/2006/metadata/properties"/>
    <ds:schemaRef ds:uri="b8a6d841-160f-4047-8865-335a430ca2d7"/>
    <ds:schemaRef ds:uri="http://www.w3.org/XML/1998/namespace"/>
    <ds:schemaRef ds:uri="http://schemas.microsoft.com/office/2006/documentManagement/types"/>
    <ds:schemaRef ds:uri="1f95069b-0517-448f-ad8a-5edd2fd38221"/>
    <ds:schemaRef ds:uri="http://schemas.microsoft.com/sharepoint/v3/fields"/>
    <ds:schemaRef ds:uri="http://schemas.microsoft.com/office/infopath/2007/PartnerControls"/>
    <ds:schemaRef ds:uri="D21BC960-30B4-43EF-9A43-FBCEFED77BEF"/>
    <ds:schemaRef ds:uri="http://schemas.openxmlformats.org/package/2006/metadata/core-properties"/>
    <ds:schemaRef ds:uri="http://purl.org/dc/elements/1.1/"/>
    <ds:schemaRef ds:uri="dc3431e2-2b9b-44e6-b078-2d2a336f0d18"/>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663CD160-1D54-45A6-BCA2-64C5D769923A}">
  <ds:schemaRefs>
    <ds:schemaRef ds:uri="http://schemas.microsoft.com/sharepoint/v3/contenttype/forms"/>
  </ds:schemaRefs>
</ds:datastoreItem>
</file>

<file path=customXml/itemProps3.xml><?xml version="1.0" encoding="utf-8"?>
<ds:datastoreItem xmlns:ds="http://schemas.openxmlformats.org/officeDocument/2006/customXml" ds:itemID="{65E19A9E-EC53-42F3-A65C-F4F8F895FF15}">
  <ds:schemaRefs>
    <ds:schemaRef ds:uri="http://schemas.microsoft.com/sharepoint/events"/>
  </ds:schemaRefs>
</ds:datastoreItem>
</file>

<file path=customXml/itemProps4.xml><?xml version="1.0" encoding="utf-8"?>
<ds:datastoreItem xmlns:ds="http://schemas.openxmlformats.org/officeDocument/2006/customXml" ds:itemID="{F9B9D2EF-F066-4E76-968D-ECC13190C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dc3431e2-2b9b-44e6-b078-2d2a336f0d18"/>
    <ds:schemaRef ds:uri="1f95069b-0517-448f-ad8a-5edd2fd38221"/>
    <ds:schemaRef ds:uri="D21BC960-30B4-43EF-9A43-FBCEFED77BEF"/>
    <ds:schemaRef ds:uri="b8a6d841-160f-4047-8865-335a430ca2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Description</vt:lpstr>
      <vt:lpstr>Output</vt:lpstr>
      <vt:lpstr>HVDC indicative allocations</vt:lpstr>
      <vt:lpstr>CNI indicative allocations</vt:lpstr>
      <vt:lpstr>Indicative covered cost</vt:lpstr>
      <vt:lpstr>Gross AMD</vt:lpstr>
      <vt:lpstr>WRK and EDG-KAW allocations</vt:lpstr>
      <vt:lpstr>Intra-regional allocations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2023-09-21T04:57:10Z</dcterms:created>
  <dcterms:modified xsi:type="dcterms:W3CDTF">2023-09-25T04:01:40Z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504e64-2eb9-4143-98d1-ab3085e5d939_Enabled">
    <vt:lpwstr>true</vt:lpwstr>
  </property>
  <property fmtid="{D5CDD505-2E9C-101B-9397-08002B2CF9AE}" pid="3" name="MSIP_Label_ec504e64-2eb9-4143-98d1-ab3085e5d939_SetDate">
    <vt:lpwstr>2023-09-21T05:16:59Z</vt:lpwstr>
  </property>
  <property fmtid="{D5CDD505-2E9C-101B-9397-08002B2CF9AE}" pid="4" name="MSIP_Label_ec504e64-2eb9-4143-98d1-ab3085e5d939_Method">
    <vt:lpwstr>Standard</vt:lpwstr>
  </property>
  <property fmtid="{D5CDD505-2E9C-101B-9397-08002B2CF9AE}" pid="5" name="MSIP_Label_ec504e64-2eb9-4143-98d1-ab3085e5d939_Name">
    <vt:lpwstr>ec504e64-2eb9-4143-98d1-ab3085e5d939</vt:lpwstr>
  </property>
  <property fmtid="{D5CDD505-2E9C-101B-9397-08002B2CF9AE}" pid="6" name="MSIP_Label_ec504e64-2eb9-4143-98d1-ab3085e5d939_SiteId">
    <vt:lpwstr>cb644580-6519-46f6-a00f-5bac4352068f</vt:lpwstr>
  </property>
  <property fmtid="{D5CDD505-2E9C-101B-9397-08002B2CF9AE}" pid="7" name="MSIP_Label_ec504e64-2eb9-4143-98d1-ab3085e5d939_ActionId">
    <vt:lpwstr>4a980691-56d9-4577-b652-e70d2f5afbd2</vt:lpwstr>
  </property>
  <property fmtid="{D5CDD505-2E9C-101B-9397-08002B2CF9AE}" pid="8" name="MSIP_Label_ec504e64-2eb9-4143-98d1-ab3085e5d939_ContentBits">
    <vt:lpwstr>0</vt:lpwstr>
  </property>
  <property fmtid="{D5CDD505-2E9C-101B-9397-08002B2CF9AE}" pid="9" name="_dlc_policyId">
    <vt:lpwstr/>
  </property>
  <property fmtid="{D5CDD505-2E9C-101B-9397-08002B2CF9AE}" pid="10" name="MediaServiceImageTags">
    <vt:lpwstr/>
  </property>
  <property fmtid="{D5CDD505-2E9C-101B-9397-08002B2CF9AE}" pid="11" name="ContentTypeId">
    <vt:lpwstr>0x01010066C5398AF69A584FA422843254C78D4300B989B3DEAAF58F4D865842ABB02A9735</vt:lpwstr>
  </property>
  <property fmtid="{D5CDD505-2E9C-101B-9397-08002B2CF9AE}" pid="12" name="SecurityClassification">
    <vt:lpwstr/>
  </property>
  <property fmtid="{D5CDD505-2E9C-101B-9397-08002B2CF9AE}" pid="13" name="BusinessFunctionL1">
    <vt:lpwstr/>
  </property>
  <property fmtid="{D5CDD505-2E9C-101B-9397-08002B2CF9AE}" pid="14" name="BusinessFunctionL2">
    <vt:lpwstr/>
  </property>
  <property fmtid="{D5CDD505-2E9C-101B-9397-08002B2CF9AE}" pid="15" name="Function">
    <vt:lpwstr/>
  </property>
  <property fmtid="{D5CDD505-2E9C-101B-9397-08002B2CF9AE}" pid="16" name="ItemRetentionFormula">
    <vt:lpwstr/>
  </property>
  <property fmtid="{D5CDD505-2E9C-101B-9397-08002B2CF9AE}" pid="17" name="BusinessFunctionL3">
    <vt:lpwstr/>
  </property>
  <property fmtid="{D5CDD505-2E9C-101B-9397-08002B2CF9AE}" pid="18" name="_dlc_DocIdItemGuid">
    <vt:lpwstr>a30816cb-e961-4a3b-bdde-21563bea1c7e</vt:lpwstr>
  </property>
</Properties>
</file>