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30780" windowHeight="6555" tabRatio="780" activeTab="0"/>
  </bookViews>
  <sheets>
    <sheet name="CoverSheet" sheetId="1" r:id="rId1"/>
    <sheet name="TOC" sheetId="2" r:id="rId2"/>
    <sheet name="Guidelines" sheetId="3" r:id="rId3"/>
    <sheet name="S1.Report on ROI" sheetId="4" r:id="rId4"/>
    <sheet name="S2.Regulatory Profit" sheetId="5" r:id="rId5"/>
    <sheet name="S3.Regulatory Tax Allowance" sheetId="6" r:id="rId6"/>
    <sheet name="S4.TCSD Allowance" sheetId="7" r:id="rId7"/>
    <sheet name="S5.RAB Roll-Forward" sheetId="8" r:id="rId8"/>
    <sheet name="S6.Actual Expenditure" sheetId="9" r:id="rId9"/>
    <sheet name="S7.Expenditure Forecasts" sheetId="10" r:id="rId10"/>
    <sheet name="S8.Related Party Transactions" sheetId="11" r:id="rId11"/>
    <sheet name="S9.Asset Allocations" sheetId="12" r:id="rId12"/>
    <sheet name="S10.Cost Allocations" sheetId="13" r:id="rId13"/>
    <sheet name="S11.Asset Allocation Support" sheetId="14" r:id="rId14"/>
    <sheet name="S12.Cost Allocation Support" sheetId="15" r:id="rId15"/>
    <sheet name="S13.Pricing Stats" sheetId="16" r:id="rId16"/>
    <sheet name="S14.AMP Expenditure" sheetId="17" r:id="rId17"/>
    <sheet name="S15.AMP Drivers (1)" sheetId="18" r:id="rId18"/>
    <sheet name="S15.AMP Drivers (2)" sheetId="19" r:id="rId19"/>
    <sheet name="S16.AMP Assets (1)" sheetId="20" r:id="rId20"/>
    <sheet name="S16.AMP assets (2)" sheetId="21" r:id="rId21"/>
    <sheet name="S16.AMP Assets (3)" sheetId="22" r:id="rId22"/>
    <sheet name="S17.AMMAT" sheetId="23" r:id="rId23"/>
    <sheet name="S18.Drivers" sheetId="24" r:id="rId24"/>
    <sheet name="S19.Performance" sheetId="25" r:id="rId25"/>
    <sheet name="S20.Asset Adjustment Process" sheetId="26" r:id="rId26"/>
    <sheet name="S21.Transitional Financial" sheetId="27" r:id="rId27"/>
  </sheets>
  <externalReferences>
    <externalReference r:id="rId30"/>
    <externalReference r:id="rId31"/>
    <externalReference r:id="rId32"/>
  </externalReferences>
  <definedNames>
    <definedName name="_RAB1" localSheetId="3">#REF!</definedName>
    <definedName name="_RAB1" localSheetId="12">#REF!</definedName>
    <definedName name="_RAB1" localSheetId="14">#REF!</definedName>
    <definedName name="_RAB1" localSheetId="8">#REF!</definedName>
    <definedName name="_RAB1" localSheetId="10">#REF!</definedName>
    <definedName name="_RAB1">#REF!</definedName>
    <definedName name="_xlfn.IFERROR" hidden="1">#NAME?</definedName>
    <definedName name="A" localSheetId="3">#REF!</definedName>
    <definedName name="A" localSheetId="12">#REF!</definedName>
    <definedName name="A" localSheetId="14">#REF!</definedName>
    <definedName name="A" localSheetId="8">#REF!</definedName>
    <definedName name="A" localSheetId="10">#REF!</definedName>
    <definedName name="A">#REF!</definedName>
    <definedName name="CAP" localSheetId="3">#REF!</definedName>
    <definedName name="CAP" localSheetId="12">#REF!</definedName>
    <definedName name="CAP" localSheetId="14">#REF!</definedName>
    <definedName name="CAP" localSheetId="8">#REF!</definedName>
    <definedName name="CAP" localSheetId="10">#REF!</definedName>
    <definedName name="CAP">#REF!</definedName>
    <definedName name="CF" localSheetId="3">#REF!</definedName>
    <definedName name="CF" localSheetId="12">#REF!</definedName>
    <definedName name="CF" localSheetId="14">#REF!</definedName>
    <definedName name="CF" localSheetId="8">#REF!</definedName>
    <definedName name="CF" localSheetId="10">#REF!</definedName>
    <definedName name="CF">#REF!</definedName>
    <definedName name="dd_AssetCategory">'S15.AMP Drivers (1)'!$Q$9:$Q$63</definedName>
    <definedName name="dd_Cause">'S19.Performance'!$V$13:$V$24</definedName>
    <definedName name="dd_Ownership">#REF!</definedName>
    <definedName name="dd_Voltage">'S15.AMP Drivers (1)'!$P$32:$P$38</definedName>
    <definedName name="dd_YesNo">'S19.Performance'!$V$8:$V$9</definedName>
    <definedName name="DEP" localSheetId="3">#REF!</definedName>
    <definedName name="DEP" localSheetId="12">#REF!</definedName>
    <definedName name="DEP" localSheetId="14">#REF!</definedName>
    <definedName name="DEP" localSheetId="8">#REF!</definedName>
    <definedName name="DEP" localSheetId="10">#REF!</definedName>
    <definedName name="DEP">#REF!</definedName>
    <definedName name="p" localSheetId="3">#REF!</definedName>
    <definedName name="p" localSheetId="12">#REF!</definedName>
    <definedName name="p" localSheetId="14">#REF!</definedName>
    <definedName name="p" localSheetId="8">#REF!</definedName>
    <definedName name="p" localSheetId="10">#REF!</definedName>
    <definedName name="p">#REF!</definedName>
    <definedName name="_xlnm.Print_Area" localSheetId="0">'CoverSheet'!$A$1:$D$18</definedName>
    <definedName name="_xlnm.Print_Area" localSheetId="2">'Guidelines'!$A$1:$E$12</definedName>
    <definedName name="_xlnm.Print_Area" localSheetId="3">'S1.Report on ROI'!$A$1:$Q$65,'S1.Report on ROI'!$A$67:$Q$129</definedName>
    <definedName name="_xlnm.Print_Area" localSheetId="12">'S10.Cost Allocations'!$A$1:$J$79,'S10.Cost Allocations'!$A$81:$J$168</definedName>
    <definedName name="_xlnm.Print_Area" localSheetId="13">'S11.Asset Allocation Support'!$A$1:$N$61</definedName>
    <definedName name="_xlnm.Print_Area" localSheetId="14">'S12.Cost Allocation Support'!$A$1:$N$68</definedName>
    <definedName name="_xlnm.Print_Area" localSheetId="15">'S13.Pricing Stats'!$A$1:$P$69</definedName>
    <definedName name="_xlnm.Print_Area" localSheetId="16">'S14.AMP Expenditure'!$A$1:$O$91,'S14.AMP Expenditure'!$A$93:$O$129</definedName>
    <definedName name="_xlnm.Print_Area" localSheetId="17">'S15.AMP Drivers (1)'!$A$1:$N$29,'S15.AMP Drivers (1)'!$A$31:$N$59</definedName>
    <definedName name="_xlnm.Print_Area" localSheetId="18">'S15.AMP Drivers (2)'!$A$1:$S$43</definedName>
    <definedName name="_xlnm.Print_Area" localSheetId="19">'S16.AMP Assets (1)'!$A$1:$U$67</definedName>
    <definedName name="_xlnm.Print_Area" localSheetId="20">'S16.AMP assets (2)'!$A$1:$AF$66</definedName>
    <definedName name="_xlnm.Print_Area" localSheetId="21">'S16.AMP Assets (3)'!$A$1:$K$65</definedName>
    <definedName name="_xlnm.Print_Area" localSheetId="22">'S17.AMMAT'!$A$1:$O$11,'S17.AMMAT'!$A$13:$O$23,'S17.AMMAT'!$A$25:$O$35,'S17.AMMAT'!$A$37:$O$47,'S17.AMMAT'!$A$49:$O$59,'S17.AMMAT'!$A$61:$O$71,'S17.AMMAT'!$A$73:$O$83,'S17.AMMAT'!$A$85:$O$94</definedName>
    <definedName name="_xlnm.Print_Area" localSheetId="23">'S18.Drivers'!$A$1:$J$64,'S18.Drivers'!$A$66:$J$141</definedName>
    <definedName name="_xlnm.Print_Area" localSheetId="24">'S19.Performance'!$A$1:$T$59,'S19.Performance'!$A$61:$T$98</definedName>
    <definedName name="_xlnm.Print_Area" localSheetId="4">'S2.Regulatory Profit'!$A$1:$M$53,'S2.Regulatory Profit'!$A$55:$M$112</definedName>
    <definedName name="_xlnm.Print_Area" localSheetId="25">'S20.Asset Adjustment Process'!$A$1:$Q$39</definedName>
    <definedName name="_xlnm.Print_Area" localSheetId="26">'S21.Transitional Financial'!$A$52:$O$105,'S21.Transitional Financial'!$A$1:$O$50,'S21.Transitional Financial'!$A$107:$O$155</definedName>
    <definedName name="_xlnm.Print_Area" localSheetId="5">'S3.Regulatory Tax Allowance'!$A$1:$J$56,'S3.Regulatory Tax Allowance'!$A$58:$J$118</definedName>
    <definedName name="_xlnm.Print_Area" localSheetId="6">'S4.TCSD Allowance'!$A$1:$N$37</definedName>
    <definedName name="_xlnm.Print_Area" localSheetId="7">'S5.RAB Roll-Forward'!$A$1:$O$69,'S5.RAB Roll-Forward'!$A$71:$O$118,'S5.RAB Roll-Forward'!$A$120:$W$140</definedName>
    <definedName name="_xlnm.Print_Area" localSheetId="8">'S6.Actual Expenditure'!$A$1:$M$60,'S6.Actual Expenditure'!$A$62:$M$105,'S6.Actual Expenditure'!$A$107:$M$163,'S6.Actual Expenditure'!$A$165:$M$221</definedName>
    <definedName name="_xlnm.Print_Area" localSheetId="9">'S7.Expenditure Forecasts'!$A$1:$R$73</definedName>
    <definedName name="_xlnm.Print_Area" localSheetId="10">'S8.Related Party Transactions'!$A$1:$H$38</definedName>
    <definedName name="_xlnm.Print_Area" localSheetId="11">'S9.Asset Allocations'!$A$1:$J$74,'S9.Asset Allocations'!$A$76:$J$160</definedName>
    <definedName name="_xlnm.Print_Area" localSheetId="1">'TOC'!$A$1:$D$40</definedName>
    <definedName name="RABTarget" localSheetId="3">#REF!</definedName>
    <definedName name="RABTarget" localSheetId="12">#REF!</definedName>
    <definedName name="RABTarget" localSheetId="14">#REF!</definedName>
    <definedName name="RABTarget" localSheetId="8">#REF!</definedName>
    <definedName name="RABTarget" localSheetId="10">#REF!</definedName>
    <definedName name="RABTarget">#REF!</definedName>
    <definedName name="ROI" localSheetId="3">#REF!</definedName>
    <definedName name="ROI" localSheetId="12">#REF!</definedName>
    <definedName name="ROI" localSheetId="14">#REF!</definedName>
    <definedName name="ROI" localSheetId="8">#REF!</definedName>
    <definedName name="ROI" localSheetId="10">#REF!</definedName>
    <definedName name="ROI">#REF!</definedName>
    <definedName name="Scenario_3" localSheetId="3">'[3]NSW 1'!#REF!</definedName>
    <definedName name="Scenario_3" localSheetId="12">'[3]NSW 1'!#REF!</definedName>
    <definedName name="Scenario_3" localSheetId="14">'[3]NSW 1'!#REF!</definedName>
    <definedName name="Scenario_3" localSheetId="8">'[3]NSW 1'!#REF!</definedName>
    <definedName name="Scenario_3">'[3]NSW 1'!#REF!</definedName>
    <definedName name="Scenario_4" localSheetId="3">'[3]NSW 1'!#REF!</definedName>
    <definedName name="Scenario_4" localSheetId="12">'[3]NSW 1'!#REF!</definedName>
    <definedName name="Scenario_4" localSheetId="14">'[3]NSW 1'!#REF!</definedName>
    <definedName name="Scenario_4" localSheetId="8">'[3]NSW 1'!#REF!</definedName>
    <definedName name="Scenario_4">'[3]NSW 1'!#REF!</definedName>
    <definedName name="t" localSheetId="3">#REF!</definedName>
    <definedName name="t" localSheetId="12">#REF!</definedName>
    <definedName name="t" localSheetId="14">#REF!</definedName>
    <definedName name="t" localSheetId="8">#REF!</definedName>
    <definedName name="t" localSheetId="10">#REF!</definedName>
    <definedName name="t">#REF!</definedName>
    <definedName name="Z_A14D7CC1_2369_4658_B8E9_B7D652E5D709_.wvu.PrintArea" localSheetId="4" hidden="1">'S2.Regulatory Profit'!$A$1:$J$97</definedName>
    <definedName name="Z_A14D7CC1_2369_4658_B8E9_B7D652E5D709_.wvu.PrintArea" localSheetId="8" hidden="1">'S6.Actual Expenditure'!$A$1:$J$44</definedName>
  </definedNames>
  <calcPr fullCalcOnLoad="1"/>
</workbook>
</file>

<file path=xl/comments8.xml><?xml version="1.0" encoding="utf-8"?>
<comments xmlns="http://schemas.openxmlformats.org/spreadsheetml/2006/main">
  <authors>
    <author>robertg</author>
  </authors>
  <commentList>
    <comment ref="T46" authorId="0">
      <text>
        <r>
          <rPr>
            <b/>
            <sz val="8"/>
            <rFont val="Tahoma"/>
            <family val="2"/>
          </rPr>
          <t>ComCom:</t>
        </r>
        <r>
          <rPr>
            <sz val="8"/>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<sst xmlns="http://schemas.openxmlformats.org/spreadsheetml/2006/main" count="3187" uniqueCount="1285">
  <si>
    <t>for</t>
  </si>
  <si>
    <t>Schedule</t>
  </si>
  <si>
    <t>Asset category</t>
  </si>
  <si>
    <t>Description</t>
  </si>
  <si>
    <t>Total</t>
  </si>
  <si>
    <t>Table of Contents</t>
  </si>
  <si>
    <t>Disclosure Template Guidelines</t>
  </si>
  <si>
    <t>less</t>
  </si>
  <si>
    <t>plus</t>
  </si>
  <si>
    <t xml:space="preserve"> </t>
  </si>
  <si>
    <t>Company Name</t>
  </si>
  <si>
    <t>ref</t>
  </si>
  <si>
    <t>Disclosure Date</t>
  </si>
  <si>
    <t>Disclosure Year (year ended)</t>
  </si>
  <si>
    <t>EDB Information Disclosure Requirements</t>
  </si>
  <si>
    <t>Maximum coincident system demand
(MW)</t>
  </si>
  <si>
    <t>% p.a.</t>
  </si>
  <si>
    <t>(GWh)</t>
  </si>
  <si>
    <t>%</t>
  </si>
  <si>
    <t>Interruptions by class</t>
  </si>
  <si>
    <t>Class A (planned interruptions by Transpower:)</t>
  </si>
  <si>
    <t>Class B (planned interruptions on the network)</t>
  </si>
  <si>
    <t>Class C (unplanned interruptions on the network)</t>
  </si>
  <si>
    <t>Class D (unplanned interruptions by Transpower)</t>
  </si>
  <si>
    <t>Class C interruptions restored in</t>
  </si>
  <si>
    <t>≤3Hrs</t>
  </si>
  <si>
    <t>&gt;3hrs</t>
  </si>
  <si>
    <t>Overall reliability</t>
  </si>
  <si>
    <t>SAIDI</t>
  </si>
  <si>
    <t>SAIFI</t>
  </si>
  <si>
    <t>CAIDI</t>
  </si>
  <si>
    <t>Based on the total number of interruptions</t>
  </si>
  <si>
    <t>Reliability by interruption class</t>
  </si>
  <si>
    <t>Class B</t>
  </si>
  <si>
    <t>Class C</t>
  </si>
  <si>
    <t>Underground</t>
  </si>
  <si>
    <t>Overhead</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</si>
  <si>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</si>
  <si>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</si>
  <si>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</si>
  <si>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</si>
  <si>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</si>
  <si>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</si>
  <si>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</si>
  <si>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</si>
  <si>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</si>
  <si>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</si>
  <si>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</si>
  <si>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</si>
  <si>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</si>
  <si>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</si>
  <si>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</si>
  <si>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</si>
  <si>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</si>
  <si>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</si>
  <si>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</si>
  <si>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</si>
  <si>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</si>
  <si>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</si>
  <si>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</si>
  <si>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Subtransmission Transformer</t>
  </si>
  <si>
    <t>Zone substations up to 66kV</t>
  </si>
  <si>
    <t>Zone substations 110kV+</t>
  </si>
  <si>
    <t xml:space="preserve">Zone substation switchgear </t>
  </si>
  <si>
    <t>22/33kV CB (Air Insulated Busbars)(ID)</t>
  </si>
  <si>
    <t>22/33kV CB (Air Insulated Busbars)(OD)</t>
  </si>
  <si>
    <t>22/33kV CB (Gas Insulated Busbars)(ID)</t>
  </si>
  <si>
    <t>33kV Switch (GM)</t>
  </si>
  <si>
    <t>33kV Switch (PM)</t>
  </si>
  <si>
    <t>33kV RMU</t>
  </si>
  <si>
    <t>50/66/110kV CB (Air Insulated Busbars)(ID)</t>
  </si>
  <si>
    <t>50/66/110kV CB (Air Insulated Busbars)(OD)</t>
  </si>
  <si>
    <t>50/66/110kV CB (Gas Insulated Busbars)(OD)</t>
  </si>
  <si>
    <t xml:space="preserve">3.3/6.6/11/22kV CB (GM) </t>
  </si>
  <si>
    <t>Distribution OH Open Wire Conductor</t>
  </si>
  <si>
    <t>Distribution OH Aerial Cable Conductor</t>
  </si>
  <si>
    <t>Distribution UG XLPE or PVC</t>
  </si>
  <si>
    <t>Distribution UG PILC</t>
  </si>
  <si>
    <t>Distribution Submarine Cable</t>
  </si>
  <si>
    <t xml:space="preserve">Distribution switchgear </t>
  </si>
  <si>
    <t>3.3/6.6/11/22kV CB (PM) - reclosers and sectionalisers</t>
  </si>
  <si>
    <t>3.3/6.6/11/22kV Switches and fuses (PM)</t>
  </si>
  <si>
    <t>3.3/6.6/11/22kV Switch (GM) - except RMU</t>
  </si>
  <si>
    <t>3.3/6.6/11/22kV RMU</t>
  </si>
  <si>
    <t>Pole Mounted Transformer</t>
  </si>
  <si>
    <t>Ground Mounted Transformer</t>
  </si>
  <si>
    <t>Ground Mounted Substation Housing</t>
  </si>
  <si>
    <t>LV</t>
  </si>
  <si>
    <t>LV OH Open Wire Conductor</t>
  </si>
  <si>
    <t>LV OH Aerial Cable Conductor</t>
  </si>
  <si>
    <t>LV OH Streetlight Conductor</t>
  </si>
  <si>
    <t>LV UG XLPE or PVC</t>
  </si>
  <si>
    <t>LV UG PILC</t>
  </si>
  <si>
    <t>LV UG Streetlight circuit</t>
  </si>
  <si>
    <t>Connections</t>
  </si>
  <si>
    <t>OH customer service connections</t>
  </si>
  <si>
    <t>UG customer service connections</t>
  </si>
  <si>
    <t>Secondary assets</t>
  </si>
  <si>
    <t>Protection</t>
  </si>
  <si>
    <t>Protection relays (electromechanical, solid state and numeric)</t>
  </si>
  <si>
    <t>SCADA and communications</t>
  </si>
  <si>
    <t>Other</t>
  </si>
  <si>
    <t>Load control centralised plant</t>
  </si>
  <si>
    <t>Load control relays</t>
  </si>
  <si>
    <t>Civils</t>
  </si>
  <si>
    <t>Cable Tunnels</t>
  </si>
  <si>
    <t>Distribution line SWER conductor</t>
  </si>
  <si>
    <t>SCADA and Communications</t>
  </si>
  <si>
    <t>Centralised plant</t>
  </si>
  <si>
    <t>Relays</t>
  </si>
  <si>
    <t>Unallocated overhead lines</t>
  </si>
  <si>
    <t xml:space="preserve">Operating voltage </t>
  </si>
  <si>
    <t>Quality of supply</t>
  </si>
  <si>
    <t>Zone substations</t>
  </si>
  <si>
    <t xml:space="preserve">Distribution  </t>
  </si>
  <si>
    <t>Distribution transformers (PM)</t>
  </si>
  <si>
    <t>Distribution transformers  (GM)</t>
  </si>
  <si>
    <t>Distribution substations (GM with housing)</t>
  </si>
  <si>
    <t>Low voltage</t>
  </si>
  <si>
    <t>Load control equipment</t>
  </si>
  <si>
    <t>Routine expenditure</t>
  </si>
  <si>
    <t>Atypical expenditure</t>
  </si>
  <si>
    <t>System operations</t>
  </si>
  <si>
    <t>Business support</t>
  </si>
  <si>
    <t>Direct billing</t>
  </si>
  <si>
    <t>Vegetation management</t>
  </si>
  <si>
    <t>Service interruptions and emergencies</t>
  </si>
  <si>
    <t xml:space="preserve">Network support </t>
  </si>
  <si>
    <t>EHV</t>
  </si>
  <si>
    <t>Domestic customers</t>
  </si>
  <si>
    <t>Non domestic customers</t>
  </si>
  <si>
    <t>Unknown</t>
  </si>
  <si>
    <t>Cause of fault</t>
  </si>
  <si>
    <t xml:space="preserve">Damage </t>
  </si>
  <si>
    <t>Total number of customers interrupted</t>
  </si>
  <si>
    <t>Tree/vegetation</t>
  </si>
  <si>
    <t>Lightning</t>
  </si>
  <si>
    <t>Strong wind</t>
  </si>
  <si>
    <t>Component failure</t>
  </si>
  <si>
    <t>Human error</t>
  </si>
  <si>
    <t>Third party</t>
  </si>
  <si>
    <t>Floods</t>
  </si>
  <si>
    <t>Heavy rain</t>
  </si>
  <si>
    <t>Birds</t>
  </si>
  <si>
    <t>Net change</t>
  </si>
  <si>
    <t>Assets disposed</t>
  </si>
  <si>
    <t>Assets installed</t>
  </si>
  <si>
    <t>Database cleansing</t>
  </si>
  <si>
    <t>Assets relocated</t>
  </si>
  <si>
    <t>Substation_01</t>
  </si>
  <si>
    <t>Substation_02</t>
  </si>
  <si>
    <t>Substation_03</t>
  </si>
  <si>
    <t>Substation_04</t>
  </si>
  <si>
    <t>Substation_05</t>
  </si>
  <si>
    <t>Substation_06</t>
  </si>
  <si>
    <t>Substation_07</t>
  </si>
  <si>
    <t>Substation_08</t>
  </si>
  <si>
    <t>Substation_09</t>
  </si>
  <si>
    <t>Substation_10</t>
  </si>
  <si>
    <t>Substation_11</t>
  </si>
  <si>
    <t>Substation_12</t>
  </si>
  <si>
    <t>Substation_13</t>
  </si>
  <si>
    <t>Substation_14</t>
  </si>
  <si>
    <t>Substation_15</t>
  </si>
  <si>
    <t>Substation_16</t>
  </si>
  <si>
    <t>Substation_17</t>
  </si>
  <si>
    <t>Substation_18</t>
  </si>
  <si>
    <t>Substation_19</t>
  </si>
  <si>
    <t>Substation_20</t>
  </si>
  <si>
    <t xml:space="preserve">Subtransmission </t>
  </si>
  <si>
    <t>Zone substation ID</t>
  </si>
  <si>
    <t>Operating voltage</t>
  </si>
  <si>
    <t>GXP or Zone substation 1 ID</t>
  </si>
  <si>
    <t>Zone substation 2 ID</t>
  </si>
  <si>
    <t>Birds/animals</t>
  </si>
  <si>
    <t>Commentary</t>
  </si>
  <si>
    <t>(km)</t>
  </si>
  <si>
    <t>Year 1</t>
  </si>
  <si>
    <t>Year 2</t>
  </si>
  <si>
    <t>Year 3</t>
  </si>
  <si>
    <t>Year 4</t>
  </si>
  <si>
    <t>Year 5</t>
  </si>
  <si>
    <t>Substation service capacity</t>
  </si>
  <si>
    <t>Maximum Demand</t>
  </si>
  <si>
    <t>Forecast load growth</t>
  </si>
  <si>
    <t>Quantum of step increase</t>
  </si>
  <si>
    <t>Planned year of intervention</t>
  </si>
  <si>
    <t>MW</t>
  </si>
  <si>
    <t xml:space="preserve"> (1 to 5)</t>
  </si>
  <si>
    <t>N Capacity</t>
  </si>
  <si>
    <t>N-1 Capacity</t>
  </si>
  <si>
    <t>kV</t>
  </si>
  <si>
    <t>Year of planned  step increase in demand</t>
  </si>
  <si>
    <t>Year 6</t>
  </si>
  <si>
    <t>Year 7</t>
  </si>
  <si>
    <t>Year 8</t>
  </si>
  <si>
    <t>Year 9</t>
  </si>
  <si>
    <t>Year 10</t>
  </si>
  <si>
    <t>dd_Cause</t>
  </si>
  <si>
    <t>dd_AssetCategory</t>
  </si>
  <si>
    <t>Number of ICPs served</t>
  </si>
  <si>
    <t>Total revenue</t>
  </si>
  <si>
    <t>Zone substation transformer</t>
  </si>
  <si>
    <t>Asset Class</t>
  </si>
  <si>
    <t>Zone substation transformers</t>
  </si>
  <si>
    <t>Remote terminal units (RTU)</t>
  </si>
  <si>
    <t>Other assets</t>
  </si>
  <si>
    <t>Other  assets</t>
  </si>
  <si>
    <t>&gt; 66kV</t>
  </si>
  <si>
    <t>50kV &amp; 66kV</t>
  </si>
  <si>
    <t>33kV</t>
  </si>
  <si>
    <t>SWER (all SWER voltages)</t>
  </si>
  <si>
    <t>22kV (other than SWER)</t>
  </si>
  <si>
    <t>(%)</t>
  </si>
  <si>
    <t>Total overhead length</t>
  </si>
  <si>
    <t>Circuit ID</t>
  </si>
  <si>
    <t>Circuit rating (MVA)</t>
  </si>
  <si>
    <t xml:space="preserve">Circuit ID </t>
  </si>
  <si>
    <t>Circuit peak demand (MVA)</t>
  </si>
  <si>
    <t>NETWORK EXPENDITURE AMP REPORT</t>
  </si>
  <si>
    <t>NETWORK DRIVER AMP REPORT</t>
  </si>
  <si>
    <t>NETWORK ASSET AMP REPORT</t>
  </si>
  <si>
    <t>dd_Voltage</t>
  </si>
  <si>
    <t>110kV</t>
  </si>
  <si>
    <t>66kV</t>
  </si>
  <si>
    <t>50kV</t>
  </si>
  <si>
    <t>22kV</t>
  </si>
  <si>
    <t>11kV</t>
  </si>
  <si>
    <t>6.6kV</t>
  </si>
  <si>
    <t>3.3kV</t>
  </si>
  <si>
    <t>Total customer minutes lost</t>
  </si>
  <si>
    <t>dd_YesNo</t>
  </si>
  <si>
    <t>Yes</t>
  </si>
  <si>
    <t>Notes:</t>
  </si>
  <si>
    <t>¹  Extend Faults table as necessary to disclose all faults incurred during disclosure year</t>
  </si>
  <si>
    <t>²  Outage in SAIDI assessed value applies to non-exempt EDBs only.</t>
  </si>
  <si>
    <t>Fault ID ¹</t>
  </si>
  <si>
    <t>Outage in SAIDI assessed value? ²</t>
  </si>
  <si>
    <t>Location *</t>
  </si>
  <si>
    <t>¹  Extend forecast capacity table as necessary to disclose all capacity by each zone substation</t>
  </si>
  <si>
    <t>¹  Extend subtransmission table as necessary to disclose all circuits</t>
  </si>
  <si>
    <t>¹  Extend distribution circuits table as necessary to disclose all circuits</t>
  </si>
  <si>
    <t>Underground connections—additions</t>
  </si>
  <si>
    <t>Overhead connections—additions</t>
  </si>
  <si>
    <t>Number of connection points at year end</t>
  </si>
  <si>
    <t>Length of overhead line undergrounded (km)</t>
  </si>
  <si>
    <t>Overhead (km)</t>
  </si>
  <si>
    <t>Underground (km)</t>
  </si>
  <si>
    <t>Total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</si>
  <si>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</si>
  <si>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</si>
  <si>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</si>
  <si>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</si>
  <si>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Class F (unplanned interruptions of generation owned by others )</t>
  </si>
  <si>
    <t>SCHEDULE 14: NETWORK EXPENDITURE AMP REPORT</t>
  </si>
  <si>
    <t>14a(i): Customer Connection</t>
  </si>
  <si>
    <t>Domestic</t>
  </si>
  <si>
    <t>Non-domestic</t>
  </si>
  <si>
    <t>14a: Capital Expenditure  Forecast</t>
  </si>
  <si>
    <t>Overhead lines</t>
  </si>
  <si>
    <t>Underground cables</t>
  </si>
  <si>
    <t>Distribution lines</t>
  </si>
  <si>
    <t>Distribution cables</t>
  </si>
  <si>
    <t xml:space="preserve">Subtransmission total </t>
  </si>
  <si>
    <t>Distribution total</t>
  </si>
  <si>
    <t>System Growth total</t>
  </si>
  <si>
    <t>Civils—cable tunnels</t>
  </si>
  <si>
    <t>Other total</t>
  </si>
  <si>
    <t>Gross capital expenditure</t>
  </si>
  <si>
    <t>Project</t>
  </si>
  <si>
    <t>Quality of Supply total</t>
  </si>
  <si>
    <t>Legislative and Regulatory total</t>
  </si>
  <si>
    <t>Atypical expenditure total</t>
  </si>
  <si>
    <t>Customer Connection total</t>
  </si>
  <si>
    <t>Asset Replacement and Renewal total</t>
  </si>
  <si>
    <t>14a(ii): System Growth</t>
  </si>
  <si>
    <t>14a(iii): Asset Replacement and Renewal</t>
  </si>
  <si>
    <t>14a(iv): Quality of supply</t>
  </si>
  <si>
    <t>14a(v): Legislative and Regulatory</t>
  </si>
  <si>
    <t>14a(vi): Non-System Fixed Assets</t>
  </si>
  <si>
    <t>SCHEDULE 15: NETWORK DRIVER AMP REPORT</t>
  </si>
  <si>
    <t>15b: Forecast Connections</t>
  </si>
  <si>
    <t>15c: Forecast Capacity *</t>
  </si>
  <si>
    <t>SCHEDULE 16: NETWORK ASSET AMP REPORT</t>
  </si>
  <si>
    <t>16a: Asset Register, Changes and Health</t>
  </si>
  <si>
    <t>Grade 1</t>
  </si>
  <si>
    <t>Grade 2</t>
  </si>
  <si>
    <t>Grade 3</t>
  </si>
  <si>
    <t>Grade unknown</t>
  </si>
  <si>
    <t>16b: Asset Age</t>
  </si>
  <si>
    <t>16c: Asset Disposal Forecast</t>
  </si>
  <si>
    <t>SCHEDULE 18: NETWORK DRIVER REPORT</t>
  </si>
  <si>
    <t>18a: Circuit Information</t>
  </si>
  <si>
    <t xml:space="preserve">Urban </t>
  </si>
  <si>
    <t xml:space="preserve">Rural </t>
  </si>
  <si>
    <t xml:space="preserve">Remote </t>
  </si>
  <si>
    <t xml:space="preserve">Rugged </t>
  </si>
  <si>
    <t xml:space="preserve">Rural &amp; rugged </t>
  </si>
  <si>
    <t xml:space="preserve">Remote &amp; rugged </t>
  </si>
  <si>
    <t>Connections total</t>
  </si>
  <si>
    <t>capacity</t>
  </si>
  <si>
    <t>SCHEDULE 19: NETWORK PERFORMANCE REPORT</t>
  </si>
  <si>
    <t>19a: Interruptions</t>
  </si>
  <si>
    <t>19b: Reliability</t>
  </si>
  <si>
    <t>Low Voltage total</t>
  </si>
  <si>
    <t>(years)</t>
  </si>
  <si>
    <t xml:space="preserve">Asset life </t>
  </si>
  <si>
    <t xml:space="preserve"> (1–4)</t>
  </si>
  <si>
    <t>14</t>
  </si>
  <si>
    <t>15</t>
  </si>
  <si>
    <t>16</t>
  </si>
  <si>
    <t>NETWORK DRIVER REPORT</t>
  </si>
  <si>
    <t>18</t>
  </si>
  <si>
    <t>NETWORK PERFORMANCE REPORT</t>
  </si>
  <si>
    <t>19</t>
  </si>
  <si>
    <t>Secondary assets total</t>
  </si>
  <si>
    <t>Overhead circuit in proximity to coastline and geothermal areas</t>
  </si>
  <si>
    <t xml:space="preserve">Overhead circuit requiring vegetation management </t>
  </si>
  <si>
    <t>Interruption targets for forecast year (if available)</t>
  </si>
  <si>
    <t xml:space="preserve">Total </t>
  </si>
  <si>
    <t>Interruption targets for 5 forecast years (if available)</t>
  </si>
  <si>
    <t>Targets for forecast year 1 (if available)</t>
  </si>
  <si>
    <t>Average targets for 5 forecast years (if available)</t>
  </si>
  <si>
    <t>Disclosure year target from previous disclosure</t>
  </si>
  <si>
    <t>Disclosure year Actual</t>
  </si>
  <si>
    <t>Forecast year 1</t>
  </si>
  <si>
    <t>Forecast years 1–5</t>
  </si>
  <si>
    <t>*  Applies to non-exempt EDBs only</t>
  </si>
  <si>
    <t>Quality path reliability limit*</t>
  </si>
  <si>
    <t>SCHEDULE 15: NETWORK DRIVER AMP REPORT (continued)</t>
  </si>
  <si>
    <t>SCHEDULE 15: NETWORK DRIVER AMP REPORT (continued 2)</t>
  </si>
  <si>
    <t>SCHEDULE 16: NETWORK ASSET AMP REPORT (continued)</t>
  </si>
  <si>
    <t>SCHEDULE 16: NETWORK ASSET AMP REPORT (continued 2)</t>
  </si>
  <si>
    <t>LV line</t>
  </si>
  <si>
    <t>LV cable</t>
  </si>
  <si>
    <t>Embedded generation</t>
  </si>
  <si>
    <t>Data accuracy (1–4)</t>
  </si>
  <si>
    <t>Network / Sub-network Name</t>
  </si>
  <si>
    <t>($000 unless otherwise specified)</t>
  </si>
  <si>
    <t>Total circuit length (for supply)</t>
  </si>
  <si>
    <t>Subtransmission UG up to 66kV (gas pressurised)</t>
  </si>
  <si>
    <t>Subtransmission UG up to 66kV (oil pressurised)</t>
  </si>
  <si>
    <t>Subtransmission UG 110kV+ (oil pressurised)</t>
  </si>
  <si>
    <t>22/33kV CB (air insulated busbars) (ID)</t>
  </si>
  <si>
    <t>22/33kV CB (air insulated busbars) (OD)</t>
  </si>
  <si>
    <t>22/33kV CB (gas insulated busbars) (ID)</t>
  </si>
  <si>
    <t>33kV switch (GM)</t>
  </si>
  <si>
    <t>33kV switch (PM)</t>
  </si>
  <si>
    <t>50/66/110kV CB (air insulated busbars) (ID)</t>
  </si>
  <si>
    <t>50/66/110kV CB (air insulated busbars) (OD)</t>
  </si>
  <si>
    <t>50/66/110kV CB (gas insulated busbars) (ID)</t>
  </si>
  <si>
    <t>50/66/110kV CB (gas insulated busbars) (OD)</t>
  </si>
  <si>
    <t>Distribution OH open wire conductor</t>
  </si>
  <si>
    <t>Distribution OH aerial cable conductor</t>
  </si>
  <si>
    <t>Distribution submarine cable</t>
  </si>
  <si>
    <t>3.3/6.6/11/22kV CB (PM)—reclosers and sectionalisers</t>
  </si>
  <si>
    <t>3.3/6.6/11/22kV switches and fuses (PM)</t>
  </si>
  <si>
    <t>3.3/6.6/11/22kV Switch (GM)—except RMU</t>
  </si>
  <si>
    <t>Pole mounted transformer</t>
  </si>
  <si>
    <t>Ground mounted transformer</t>
  </si>
  <si>
    <t>Ground mounted substation housing</t>
  </si>
  <si>
    <t>LV OH open wire conductor</t>
  </si>
  <si>
    <t>LV OH aerial cable conductor</t>
  </si>
  <si>
    <t>LV OH streetlight conductor</t>
  </si>
  <si>
    <t>LV UG streetlight circuit</t>
  </si>
  <si>
    <t>Cable tunnels</t>
  </si>
  <si>
    <t>Overhead  line</t>
  </si>
  <si>
    <t>Capacitor banks</t>
  </si>
  <si>
    <t>Subtransmission line</t>
  </si>
  <si>
    <t>Subtransmission cable</t>
  </si>
  <si>
    <t>Zone substation</t>
  </si>
  <si>
    <t>Distribution line</t>
  </si>
  <si>
    <t>Distribution cable</t>
  </si>
  <si>
    <t>Distribution switchgear</t>
  </si>
  <si>
    <t>Distribution transformer</t>
  </si>
  <si>
    <t>Distribution substations</t>
  </si>
  <si>
    <t>Load control</t>
  </si>
  <si>
    <t>Subtransmission UG 110kV+ (gas pressurised)</t>
  </si>
  <si>
    <t>3.3/6.6/11/22kV CB (GM)</t>
  </si>
  <si>
    <t>Protection relays</t>
  </si>
  <si>
    <t>Additions, disposals and relocations during year (quantity)</t>
  </si>
  <si>
    <t>Items at end of year (quantity)</t>
  </si>
  <si>
    <t xml:space="preserve"> Asset health at end of year (quantity by category)</t>
  </si>
  <si>
    <t>…</t>
  </si>
  <si>
    <t>Data accuracy</t>
  </si>
  <si>
    <t>Units</t>
  </si>
  <si>
    <t>Dedicated street lighting circuit length</t>
  </si>
  <si>
    <t>Low voltage (&lt; 1kV)</t>
  </si>
  <si>
    <t>6.6kV to 11kV (inclusive—other than SWER)</t>
  </si>
  <si>
    <t>GXP demand</t>
  </si>
  <si>
    <t>Embedded generation output at HV and above</t>
  </si>
  <si>
    <t>Maximum system demand</t>
  </si>
  <si>
    <t>Net transfers to (from) other EDBs at HV and above</t>
  </si>
  <si>
    <t>Demand on system for supply to customers' connection points</t>
  </si>
  <si>
    <t>Subtransmission customers' connection point demand</t>
  </si>
  <si>
    <t>Maximum distribution transformer demand</t>
  </si>
  <si>
    <t>GXP demand not supplied at subtransmission level</t>
  </si>
  <si>
    <t>Embedded generation output—connected to subtransmission system</t>
  </si>
  <si>
    <t>Net transfers to (from) other EDBs at subtransmission level only</t>
  </si>
  <si>
    <t>Estimated controlled load shed at time of maximum system demand (MW)</t>
  </si>
  <si>
    <t>Five-year system maximum demand growth forecast</t>
  </si>
  <si>
    <t>Electricity supplied from GXPs</t>
  </si>
  <si>
    <t>Electricity exports to GXPs</t>
  </si>
  <si>
    <t>Electricity supplied from embedded generators</t>
  </si>
  <si>
    <t>Net electricity supplied to (from) other EDBs</t>
  </si>
  <si>
    <t>Electricity entering system for supply to customers' connection points</t>
  </si>
  <si>
    <t>Electricity supplied to customers' connection points</t>
  </si>
  <si>
    <t>Electricity losses (loss ratio)</t>
  </si>
  <si>
    <t>Load factor</t>
  </si>
  <si>
    <t>Distribution transformer capacity (EDB owned)</t>
  </si>
  <si>
    <t>Distribution transformer capacity (Non-EDB owned)</t>
  </si>
  <si>
    <t>Total distribution transformer capacity</t>
  </si>
  <si>
    <t>Zone substation transformer capacity</t>
  </si>
  <si>
    <t>New connections total</t>
  </si>
  <si>
    <t>*  Extend embedded distribution networks table as necessary to disclose all other EDB-owned distribution networks embedded within the network</t>
  </si>
  <si>
    <t>Embedded generation—additions</t>
  </si>
  <si>
    <t>Circuit length by operating line voltage (at year end)</t>
  </si>
  <si>
    <t>Overhead circuit length by terrain (at year end)</t>
  </si>
  <si>
    <t>15a(i) Subtransmission Circuits *</t>
  </si>
  <si>
    <t>15a(ii) Distribution Circuits *</t>
  </si>
  <si>
    <t>18b: Electricity Demand</t>
  </si>
  <si>
    <t>18c: Electricity Volumes Carried</t>
  </si>
  <si>
    <t>18d: Transformer Capacity</t>
  </si>
  <si>
    <t>18e: Number of New Connections</t>
  </si>
  <si>
    <t>18f: Embedded Distribution Networks *</t>
  </si>
  <si>
    <t>Assets disposed (number)</t>
  </si>
  <si>
    <t>AMP Planning Period Commencing (year ended)</t>
  </si>
  <si>
    <t>Disclosure Year Ended</t>
  </si>
  <si>
    <r>
      <t>Number of assets at end of year by installation date</t>
    </r>
    <r>
      <rPr>
        <b/>
        <vertAlign val="superscript"/>
        <sz val="10"/>
        <color indexed="8"/>
        <rFont val="Arial"/>
        <family val="2"/>
      </rPr>
      <t>†</t>
    </r>
  </si>
  <si>
    <t>SAIDI and SAIFI assessed values applicable to disclosure year</t>
  </si>
  <si>
    <t>19c: Faults ¹</t>
  </si>
  <si>
    <t>SCHEDULE 14: NETWORK EXPENDITURE AMP REPORT (continued)</t>
  </si>
  <si>
    <t>SCHEDULE 18: NETWORK DRIVER REPORT (continued)</t>
  </si>
  <si>
    <t>18g: Commentary on Network Drivers</t>
  </si>
  <si>
    <t>19d: Commentary on Network Performance</t>
  </si>
  <si>
    <t>SCHEDULE 19: NETWORK PERFORMANCE REPORT (continued)</t>
  </si>
  <si>
    <t xml:space="preserve">No. with default </t>
  </si>
  <si>
    <t>dates</t>
  </si>
  <si>
    <t>No. with
age</t>
  </si>
  <si>
    <t>unknown</t>
  </si>
  <si>
    <t>Note †: Years 6 to 96 should be included in the disclosed table</t>
  </si>
  <si>
    <t>Maximum demand (MW)</t>
  </si>
  <si>
    <t>Year 5 maximum demand as % substation firm</t>
  </si>
  <si>
    <t>Number of connected customers—end of year</t>
  </si>
  <si>
    <t>Circuit in sensitive areas (conservation areas, iwi territory etc) (km)</t>
  </si>
  <si>
    <t>Number of directly billed customers at year end</t>
  </si>
  <si>
    <t>Customer connection</t>
  </si>
  <si>
    <t>System growth</t>
  </si>
  <si>
    <t>Asset replacement and renewal</t>
  </si>
  <si>
    <t>Asset relocations</t>
  </si>
  <si>
    <t>Legislative and regulatory</t>
  </si>
  <si>
    <t>Non-system fixed assets</t>
  </si>
  <si>
    <t>Distributed/embedded generation</t>
  </si>
  <si>
    <t>[Description of Project]</t>
  </si>
  <si>
    <t>[Description of legislative or regulatory requirement]</t>
  </si>
  <si>
    <t>14b: Operational Expenditure</t>
  </si>
  <si>
    <t>Operational expenditure</t>
  </si>
  <si>
    <t>Routine and corrective maintenance and inspection</t>
  </si>
  <si>
    <t>Non-coincident sum of maximum demands
(MW)</t>
  </si>
  <si>
    <t>(MVA)</t>
  </si>
  <si>
    <t>Connection point voltage</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</si>
  <si>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</si>
  <si>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</si>
  <si>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</si>
  <si>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</si>
  <si>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</si>
  <si>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</si>
  <si>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</si>
  <si>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</si>
  <si>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</si>
  <si>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</si>
  <si>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</si>
  <si>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</si>
  <si>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</si>
  <si>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</si>
  <si>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</si>
  <si>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Asset management strategy</t>
  </si>
  <si>
    <t>The long-term asset management strategy takes account of the lifecycle of some, but not all, of its assets, asset types and asset systems.</t>
  </si>
  <si>
    <t>The asset management strategy takes account of the lifecycle of all of its assets, asset types and asset systems.</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</si>
  <si>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</si>
  <si>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</si>
  <si>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</si>
  <si>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</si>
  <si>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</si>
  <si>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</si>
  <si>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</si>
  <si>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</si>
  <si>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</si>
  <si>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</si>
  <si>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</si>
  <si>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</si>
  <si>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</si>
  <si>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</si>
  <si>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</si>
  <si>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</si>
  <si>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</si>
  <si>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</si>
  <si>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</si>
  <si>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</si>
  <si>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</si>
  <si>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</si>
  <si>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</si>
  <si>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</si>
  <si>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</si>
  <si>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</si>
  <si>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</si>
  <si>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Contingency planning</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</si>
  <si>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</si>
  <si>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</si>
  <si>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</si>
  <si>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</si>
  <si>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</si>
  <si>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</si>
  <si>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</si>
  <si>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</si>
  <si>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</si>
  <si>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</si>
  <si>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</si>
  <si>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</si>
  <si>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</si>
  <si>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</si>
  <si>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</si>
  <si>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</si>
  <si>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</si>
  <si>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</si>
  <si>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</si>
  <si>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</si>
  <si>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</si>
  <si>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</si>
  <si>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</si>
  <si>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</si>
  <si>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</si>
  <si>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</si>
  <si>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</si>
  <si>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</si>
  <si>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</si>
  <si>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</si>
  <si>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</si>
  <si>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</si>
  <si>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</si>
  <si>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</si>
  <si>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</si>
  <si>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</si>
  <si>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</si>
  <si>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</si>
  <si>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</si>
  <si>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</si>
  <si>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</si>
  <si>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</si>
  <si>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</si>
  <si>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</si>
  <si>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</si>
  <si>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</si>
  <si>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</si>
  <si>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</si>
  <si>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</si>
  <si>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</si>
  <si>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</si>
  <si>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</si>
  <si>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</si>
  <si>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</si>
  <si>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</si>
  <si>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</si>
  <si>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</si>
  <si>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</si>
  <si>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</si>
  <si>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</si>
  <si>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</si>
  <si>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</si>
  <si>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</si>
  <si>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</si>
  <si>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</si>
  <si>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</si>
  <si>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</si>
  <si>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</si>
  <si>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</si>
  <si>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</si>
  <si>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</si>
  <si>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</si>
  <si>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</si>
  <si>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Risk management process(es)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</si>
  <si>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</si>
  <si>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</si>
  <si>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</si>
  <si>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</si>
  <si>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</si>
  <si>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</si>
  <si>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</si>
  <si>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</si>
  <si>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</si>
  <si>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</si>
  <si>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</si>
  <si>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</si>
  <si>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</si>
  <si>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</si>
  <si>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</si>
  <si>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</si>
  <si>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</si>
  <si>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</si>
  <si>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</si>
  <si>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</si>
  <si>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</si>
  <si>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</si>
  <si>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</si>
  <si>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</si>
  <si>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</si>
  <si>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</si>
  <si>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</si>
  <si>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</si>
  <si>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</si>
  <si>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</si>
  <si>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</si>
  <si>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</si>
  <si>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customers.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</si>
  <si>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</si>
  <si>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</si>
  <si>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</si>
  <si>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</si>
  <si>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</si>
  <si>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</si>
  <si>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</si>
  <si>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</si>
  <si>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</si>
  <si>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Corrective &amp; Preventative action</t>
  </si>
  <si>
    <t>The need is recognized for systematic instigation of preventive and corrective actions to address root causes of non compliance or incidents identified by investigations, compliance evaluation or audit.  It is only partially or inconsistently in place.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</si>
  <si>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</si>
  <si>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</si>
  <si>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</si>
  <si>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</si>
  <si>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</si>
  <si>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</si>
  <si>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</si>
  <si>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</si>
  <si>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</si>
  <si>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</si>
  <si>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</si>
  <si>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</si>
  <si>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</si>
  <si>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</si>
  <si>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</si>
  <si>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</si>
  <si>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Record/documented Information</t>
  </si>
  <si>
    <t>SCHEDULE 17: AMMAT REPORT</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</si>
  <si>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</si>
  <si>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</si>
  <si>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</si>
  <si>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</si>
  <si>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</si>
  <si>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</si>
  <si>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</si>
  <si>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</si>
  <si>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</si>
  <si>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</si>
  <si>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</si>
  <si>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</si>
  <si>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</si>
  <si>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</si>
  <si>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</si>
  <si>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</si>
  <si>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does not have an identifiable asset management plan(s) covering asset systems and critical assets.</t>
  </si>
  <si>
    <t>The organisation's asset management plan(s).</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</si>
  <si>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</si>
  <si>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</si>
  <si>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</si>
  <si>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</si>
  <si>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</si>
  <si>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</si>
  <si>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</si>
  <si>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</si>
  <si>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</si>
  <si>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</si>
  <si>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</si>
  <si>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</si>
  <si>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</si>
  <si>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</si>
  <si>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</si>
  <si>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</si>
  <si>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</si>
  <si>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</si>
  <si>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</si>
  <si>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</si>
  <si>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</si>
  <si>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</si>
  <si>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</si>
  <si>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</si>
  <si>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</si>
  <si>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</si>
  <si>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</si>
  <si>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</si>
  <si>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</si>
  <si>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</si>
  <si>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Evidence—Summary</t>
  </si>
  <si>
    <r>
      <t xml:space="preserve">The organisation's process(es) surpass the standard required to comply with requirements set out in a recognised standard.  
</t>
    </r>
    <r>
      <rPr>
        <i/>
        <sz val="10"/>
        <color indexed="8"/>
        <rFont val="Arial"/>
        <family val="2"/>
      </rPr>
      <t>The assessor is advised to note in the Evidence section why this is the case and the evidence seen.</t>
    </r>
  </si>
  <si>
    <r>
      <t xml:space="preserve">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t>
    </r>
    <r>
      <rPr>
        <i/>
        <sz val="10"/>
        <color indexed="8"/>
        <rFont val="Arial"/>
        <family val="2"/>
      </rPr>
      <t>(eg, as required by PAS 55 para 4.3.1 b)</t>
    </r>
    <r>
      <rPr>
        <i/>
        <sz val="10"/>
        <color indexed="8"/>
        <rFont val="Arial"/>
        <family val="2"/>
      </rPr>
      <t xml:space="preserve"> and has taken account of stakeholder requirements as required by PAS 55 para 4.3.1 c)</t>
    </r>
    <r>
      <rPr>
        <sz val="10"/>
        <color indexed="8"/>
        <rFont val="Arial"/>
        <family val="4"/>
      </rPr>
      <t>.  Generally, this will take into account the same polices, strategies and stakeholder requirements as covered in drafting the asset management policy but at a greater level of detail.</t>
    </r>
  </si>
  <si>
    <r>
      <t xml:space="preserve">Good asset stewardship is the hallmark of an organisation compliant with widely used AM standards.  A key component of this is the need to take account of the lifecycle of the assets, asset types and asset systems.  </t>
    </r>
    <r>
      <rPr>
        <i/>
        <sz val="10"/>
        <color indexed="8"/>
        <rFont val="Arial"/>
        <family val="2"/>
      </rPr>
      <t>(For example, this requirement is recognised in 4.3.1 d) of PAS 55)</t>
    </r>
    <r>
      <rPr>
        <sz val="10"/>
        <color indexed="8"/>
        <rFont val="Arial"/>
        <family val="4"/>
      </rPr>
      <t>.   This question explores what an organisation has done to take lifecycle into account in its asset management strategy.</t>
    </r>
  </si>
  <si>
    <r>
      <t xml:space="preserve">In order to ensure that the organisation's assets and asset systems deliver the requirements of the asset management policy, strategy and objectives responsibilities need to be allocated to appropriate people who have the necessary authority to fulfil their responsibilities.  </t>
    </r>
    <r>
      <rPr>
        <i/>
        <sz val="10"/>
        <color indexed="8"/>
        <rFont val="Arial"/>
        <family val="2"/>
      </rPr>
      <t>(This question, relates to the organisation's assets eg, para b),  s 4.4.1 of PAS 55, making it therefore distinct from the requirement contained in para a), s 4.4.1 of PAS 55)</t>
    </r>
    <r>
      <rPr>
        <sz val="10"/>
        <color indexed="8"/>
        <rFont val="Arial"/>
        <family val="4"/>
      </rPr>
      <t>.</t>
    </r>
  </si>
  <si>
    <r>
      <t xml:space="preserve">Widely used AM practice standards require an organisation to communicate the importance of meeting its asset management requirements such that personnel fully understand, take ownership of, and are fully engaged in the delivery of the asset management requirements </t>
    </r>
    <r>
      <rPr>
        <i/>
        <sz val="10"/>
        <color indexed="8"/>
        <rFont val="Arial"/>
        <family val="2"/>
      </rPr>
      <t>(eg, PAS 55 s 4.4.1 g)</t>
    </r>
    <r>
      <rPr>
        <sz val="10"/>
        <color indexed="8"/>
        <rFont val="Arial"/>
        <family val="4"/>
      </rPr>
      <t>.</t>
    </r>
  </si>
  <si>
    <r>
      <t xml:space="preserve">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t>
    </r>
    <r>
      <rPr>
        <i/>
        <sz val="10"/>
        <color indexed="8"/>
        <rFont val="Arial"/>
        <family val="2"/>
      </rPr>
      <t>(eg, PAS 55 refers to frameworks suitable for identifying competency requirements)</t>
    </r>
    <r>
      <rPr>
        <sz val="10"/>
        <color indexed="8"/>
        <rFont val="Arial"/>
        <family val="4"/>
      </rPr>
      <t>.</t>
    </r>
  </si>
  <si>
    <r>
      <t xml:space="preserve">Widely used AM practice standards require an organisation maintain up to date documentation that ensures that its asset management systems (ie, the systems the organisation has in place to meet the standards) can be understood, communicated and operated.   </t>
    </r>
    <r>
      <rPr>
        <i/>
        <sz val="10"/>
        <color indexed="8"/>
        <rFont val="Arial"/>
        <family val="2"/>
      </rPr>
      <t>(eg, s 4.5 of PAS 55 requires the maintenance of up to date documentation of the asset management system requirements specified throughout s 4 of PAS 55)</t>
    </r>
    <r>
      <rPr>
        <sz val="10"/>
        <color indexed="8"/>
        <rFont val="Arial"/>
        <family val="4"/>
      </rPr>
      <t>.</t>
    </r>
  </si>
  <si>
    <r>
      <t xml:space="preserve">The response to the questions is progressive.  A higher scale cannot be awarded without achieving the requirements of the lower scale.
This question explores how the organisation ensures that information management meets widely used AM practice requirements </t>
    </r>
    <r>
      <rPr>
        <i/>
        <sz val="10"/>
        <color indexed="8"/>
        <rFont val="Arial"/>
        <family val="2"/>
      </rPr>
      <t>(eg, s 4.4.6 (a), (c) and (d) of PAS 55)</t>
    </r>
    <r>
      <rPr>
        <sz val="10"/>
        <color indexed="8"/>
        <rFont val="Arial"/>
        <family val="4"/>
      </rPr>
      <t>.</t>
    </r>
  </si>
  <si>
    <r>
      <t xml:space="preserve">In order for an organisation to comply with its legal, regulatory, statutory and other asset management requirements, the organisation first needs to ensure that it knows what they are </t>
    </r>
    <r>
      <rPr>
        <i/>
        <sz val="10"/>
        <color indexed="8"/>
        <rFont val="Arial"/>
        <family val="2"/>
      </rPr>
      <t>(eg, PAS 55 specifies this in s 4.4.8)</t>
    </r>
    <r>
      <rPr>
        <sz val="10"/>
        <color indexed="8"/>
        <rFont val="Arial"/>
        <family val="4"/>
      </rPr>
      <t>.  It is necessary to have systematic and auditable mechanisms in place to identify new and changing requirements.  Widely used AM standards also require that requirements are incorporated into the asset management system (e.g. procedure(s) and process(es))</t>
    </r>
  </si>
  <si>
    <r>
      <t xml:space="preserve">Life cycle activities are about the implementation of asset management plan(s) i.e. they are the "doing" phase.  They need to be done effectively and well in order for asset management to have any practical meaning.  As a consequence, widely used standards </t>
    </r>
    <r>
      <rPr>
        <i/>
        <sz val="10"/>
        <color indexed="8"/>
        <rFont val="Arial"/>
        <family val="2"/>
      </rPr>
      <t xml:space="preserve">(eg, PAS 55 s 4.5.1) </t>
    </r>
    <r>
      <rPr>
        <sz val="10"/>
        <color indexed="8"/>
        <rFont val="Arial"/>
        <family val="4"/>
      </rPr>
      <t>require organisations to have in place appropriate process(es) and procedure(s) for the implementation of asset management plan(s) and control of lifecycle activities.   This question explores those aspects relevant to asset creation.</t>
    </r>
  </si>
  <si>
    <r>
      <t xml:space="preserve">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t>
    </r>
    <r>
      <rPr>
        <i/>
        <sz val="10"/>
        <color indexed="8"/>
        <rFont val="Arial"/>
        <family val="2"/>
      </rPr>
      <t>(eg, as required by PAS 55 s 4.5.1)</t>
    </r>
    <r>
      <rPr>
        <sz val="10"/>
        <color indexed="8"/>
        <rFont val="Arial"/>
        <family val="4"/>
      </rPr>
      <t>.</t>
    </r>
  </si>
  <si>
    <r>
      <t xml:space="preserve">This question seeks to explore what the organisation has done to comply with the standard practice AM audit requirements </t>
    </r>
    <r>
      <rPr>
        <i/>
        <sz val="10"/>
        <color indexed="8"/>
        <rFont val="Arial"/>
        <family val="2"/>
      </rPr>
      <t>(eg, the associated requirements of PAS 55 s 4.6.4 and its linkages to s 4.7)</t>
    </r>
    <r>
      <rPr>
        <sz val="10"/>
        <color indexed="8"/>
        <rFont val="Arial"/>
        <family val="4"/>
      </rPr>
      <t>.</t>
    </r>
  </si>
  <si>
    <r>
      <t xml:space="preserve">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t>
    </r>
    <r>
      <rPr>
        <i/>
        <sz val="10"/>
        <color indexed="8"/>
        <rFont val="Arial"/>
        <family val="2"/>
      </rPr>
      <t>(which are separately examined)</t>
    </r>
    <r>
      <rPr>
        <sz val="10"/>
        <color indexed="8"/>
        <rFont val="Arial"/>
        <family val="4"/>
      </rPr>
      <t>.</t>
    </r>
  </si>
  <si>
    <r>
      <t xml:space="preserve">One important aspect of continual improvement is where an organisation looks beyond its existing boundaries and knowledge base to look at what 'new things are on the market'.  These new things can include equipment, process(es), tools, etc.  An organisation which does this </t>
    </r>
    <r>
      <rPr>
        <i/>
        <sz val="10"/>
        <color indexed="8"/>
        <rFont val="Arial"/>
        <family val="2"/>
      </rPr>
      <t>(eg, by the PAS 55 s 4.6 standards)</t>
    </r>
    <r>
      <rPr>
        <sz val="10"/>
        <color indexed="8"/>
        <rFont val="Arial"/>
        <family val="4"/>
      </rPr>
      <t xml:space="preserve">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r>
  </si>
  <si>
    <t>Question No.</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</si>
  <si>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</si>
  <si>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</si>
  <si>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</si>
  <si>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</si>
  <si>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</si>
  <si>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</si>
  <si>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The organisation has developed a controls that will ensure the data held is of the requisite quality and accuracy and is consistent and is in the process of implementing them.</t>
  </si>
  <si>
    <t>The organisation is in the process of documenting the identification and assessment of asset related risk across the asset lifecycle but it is incomplete or there are inconsistencies between approaches and a lack of integration.</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</si>
  <si>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</si>
  <si>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</si>
  <si>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Identification and assessment of asset related risk across the asset lifecycle is fully documented.  The organisation can demonstrate that appropriate documented mechanisms are integrated across life cycle phases and are being consistently applied.</t>
  </si>
  <si>
    <t>Consistent asset performance monitoring linked to asset management objectives is in place and universally used including reactive and proactive measures.  Data quality management and review process are appropriate.  Evidence of leading indicators and analysis.</t>
  </si>
  <si>
    <t>The organisation have defined the appropriate responsibilities and authorities and evidence is available to show that these are applied across the business and kept up to date.</t>
  </si>
  <si>
    <t>Mechanisms are consistently in place and effective for the systematic instigation of preventive and corrective actions to address root causes of non compliance or incidents identified by investigations, compliance evaluation or audit.</t>
  </si>
  <si>
    <r>
      <t xml:space="preserve">Widely used AM practice standards require an organisation to document, authorise and communicate its asset management policy </t>
    </r>
    <r>
      <rPr>
        <i/>
        <sz val="10"/>
        <color indexed="8"/>
        <rFont val="Arial"/>
        <family val="2"/>
      </rPr>
      <t>(eg, as required in PAS 55 para 4.2 i)</t>
    </r>
    <r>
      <rPr>
        <sz val="10"/>
        <color indexed="8"/>
        <rFont val="Arial"/>
        <family val="4"/>
      </rPr>
      <t>.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r>
  </si>
  <si>
    <r>
      <t xml:space="preserve">Where an organisation chooses to outsource some of its asset management activities, the organisation must ensure that these outsourced process(es) are under appropriate control to ensure that all the requirements of widely used AM standards </t>
    </r>
    <r>
      <rPr>
        <i/>
        <sz val="10"/>
        <color indexed="8"/>
        <rFont val="Arial"/>
        <family val="2"/>
      </rPr>
      <t>(eg, PAS 55)</t>
    </r>
    <r>
      <rPr>
        <sz val="10"/>
        <color indexed="8"/>
        <rFont val="Arial"/>
        <family val="4"/>
      </rPr>
      <t xml:space="preserve">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r>
  </si>
  <si>
    <r>
      <t xml:space="preserve">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t>
    </r>
    <r>
      <rPr>
        <i/>
        <sz val="10"/>
        <color indexed="8"/>
        <rFont val="Arial"/>
        <family val="2"/>
      </rPr>
      <t>(eg, para 4.3.3 of PAS 55)</t>
    </r>
    <r>
      <rPr>
        <sz val="10"/>
        <color indexed="8"/>
        <rFont val="Arial"/>
        <family val="4"/>
      </rPr>
      <t>.</t>
    </r>
  </si>
  <si>
    <t>The management team responsible for its asset management procedure(s).  The team with overall responsibility for the management of the assets.  Audit and incident investigation teams.  Staff responsible for planning and managing corrective and preventive actions.</t>
  </si>
  <si>
    <t>The top management of the organisation.  The manager/team responsible for managing the organisation's asset management system, including its continual improvement.  Managers responsible for policy development and implementation.</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</si>
  <si>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</si>
  <si>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SCHEDULE 17: AMMAT REPORT (continued 1)</t>
  </si>
  <si>
    <t>SCHEDULE 17: AMMAT REPORT (continued 2)</t>
  </si>
  <si>
    <t>SCHEDULE 17: AMMAT REPORT (continued 3)</t>
  </si>
  <si>
    <t>SCHEDULE 17: AMMAT REPORT (continued 4)</t>
  </si>
  <si>
    <t>SCHEDULE 17: AMMAT REPORT (continued 5)</t>
  </si>
  <si>
    <t>SCHEDULE 17: AMMAT REPORT (continued 6)</t>
  </si>
  <si>
    <t>SCHEDULE 17: AMMAT REPORT (continued 7)</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</si>
  <si>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</si>
  <si>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</si>
  <si>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</si>
  <si>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</si>
  <si>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</si>
  <si>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</si>
  <si>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</si>
  <si>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</si>
  <si>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</si>
  <si>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</si>
  <si>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</si>
  <si>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</si>
  <si>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</si>
  <si>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</si>
  <si>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</si>
  <si>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</si>
  <si>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</si>
  <si>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</si>
  <si>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Standard Applied</t>
  </si>
  <si>
    <t>PAS 55</t>
  </si>
  <si>
    <t>AMP Planning Period</t>
  </si>
  <si>
    <t>SCHEDULE 1: REPORT ON RETURN ON INVESTMENT</t>
  </si>
  <si>
    <t>1a: Return on Investment</t>
  </si>
  <si>
    <t>CY-2</t>
  </si>
  <si>
    <t>CY-1</t>
  </si>
  <si>
    <t>Current Year CY</t>
  </si>
  <si>
    <t>Post tax WACC</t>
  </si>
  <si>
    <t xml:space="preserve">ROI—comparable to a post tax WACC </t>
  </si>
  <si>
    <t xml:space="preserve">Mid-point estimate of post tax WACC </t>
  </si>
  <si>
    <t xml:space="preserve">25th percentile estimate </t>
  </si>
  <si>
    <t xml:space="preserve">75th percentile estimate </t>
  </si>
  <si>
    <t xml:space="preserve">Vanilla WACC </t>
  </si>
  <si>
    <t xml:space="preserve">ROI—comparable to a vanilla WACC </t>
  </si>
  <si>
    <t xml:space="preserve">Mid-point estimate of vanilla WACC </t>
  </si>
  <si>
    <t>Commentary on profitability</t>
  </si>
  <si>
    <t>SCHEDULE 1: REPORT ON RETURN ON INVESTMENT (cont)</t>
  </si>
  <si>
    <t>1b: Information Supporting the ROI</t>
  </si>
  <si>
    <t>($000)</t>
  </si>
  <si>
    <t>Total opening RAB value</t>
  </si>
  <si>
    <t>Opening deferred tax</t>
  </si>
  <si>
    <t>Opening RIV</t>
  </si>
  <si>
    <t>Operating surplus / (deficit)</t>
  </si>
  <si>
    <t>Regulatory tax allowance</t>
  </si>
  <si>
    <t>Assets commissioned</t>
  </si>
  <si>
    <t>Asset disposals</t>
  </si>
  <si>
    <t>Notional net cash flows</t>
  </si>
  <si>
    <t>Total closing RAB value</t>
  </si>
  <si>
    <t>Adjustment resulting from asset allocation</t>
  </si>
  <si>
    <t>Lost and found assets adjustment</t>
  </si>
  <si>
    <t>Closing deferred tax</t>
  </si>
  <si>
    <t>Closing RIV</t>
  </si>
  <si>
    <t>Term credit spread differential</t>
  </si>
  <si>
    <t>Leverage (%)</t>
  </si>
  <si>
    <t>Cost of debt assumption (%)</t>
  </si>
  <si>
    <t>Corporate tax rate (%)</t>
  </si>
  <si>
    <t>1c: Information Supporting the Alternative ROI - Elective Disclosure</t>
  </si>
  <si>
    <t>Cash flows</t>
  </si>
  <si>
    <t>Revenue</t>
  </si>
  <si>
    <t>Expenses</t>
  </si>
  <si>
    <t>Tax payments</t>
  </si>
  <si>
    <t>April</t>
  </si>
  <si>
    <t>May</t>
  </si>
  <si>
    <t>June</t>
  </si>
  <si>
    <t>July</t>
  </si>
  <si>
    <t>August</t>
  </si>
  <si>
    <t>September</t>
  </si>
  <si>
    <t xml:space="preserve">October </t>
  </si>
  <si>
    <t>November</t>
  </si>
  <si>
    <t>December</t>
  </si>
  <si>
    <t xml:space="preserve">January </t>
  </si>
  <si>
    <t>February</t>
  </si>
  <si>
    <t>March</t>
  </si>
  <si>
    <t>RIV and other</t>
  </si>
  <si>
    <t>RAB</t>
  </si>
  <si>
    <t>Lost and found assets</t>
  </si>
  <si>
    <t>Deferred Tax</t>
  </si>
  <si>
    <t xml:space="preserve">Revenue related working capital </t>
  </si>
  <si>
    <t>Alternative opening RIV</t>
  </si>
  <si>
    <t>Alternative closing RIV</t>
  </si>
  <si>
    <t>Term credit spread differential allowance</t>
  </si>
  <si>
    <t xml:space="preserve">Alternative ROI—comparable to a vanilla WACC </t>
  </si>
  <si>
    <t xml:space="preserve">Alternative ROI—comparable to a post-tax WACC </t>
  </si>
  <si>
    <t>SCHEDULE 2: REPORT ON REGULATORY PROFIT</t>
  </si>
  <si>
    <t>2a: Regulatory Profit</t>
  </si>
  <si>
    <t>Income</t>
  </si>
  <si>
    <t xml:space="preserve">Net line charge revenue </t>
  </si>
  <si>
    <t>Discretionary discounts and customer rebates</t>
  </si>
  <si>
    <t>Gross line charge revenue</t>
  </si>
  <si>
    <t>Gains / (losses) on asset sales</t>
  </si>
  <si>
    <t>Other regulated income (other than above)</t>
  </si>
  <si>
    <t>Other regulated income</t>
  </si>
  <si>
    <t>Total regulatory income</t>
  </si>
  <si>
    <t>Pass-through and recoverable costs</t>
  </si>
  <si>
    <t>Total depreciation</t>
  </si>
  <si>
    <t>Total CPI revaluations</t>
  </si>
  <si>
    <t xml:space="preserve">Regulatory profit / (loss) before tax </t>
  </si>
  <si>
    <t>Regulatory profit / (loss)</t>
  </si>
  <si>
    <t>Commentary on regulatory profit</t>
  </si>
  <si>
    <t>SCHEDULE 2: REPORT ON REGULATORY PROFIT (cont)</t>
  </si>
  <si>
    <t>2b: Pass-through and recoverable costs</t>
  </si>
  <si>
    <t>Pass-through costs</t>
  </si>
  <si>
    <t>Rates</t>
  </si>
  <si>
    <t>Levies</t>
  </si>
  <si>
    <t>Other specified pass-through costs</t>
  </si>
  <si>
    <t>Recoverable costs</t>
  </si>
  <si>
    <t>Net recoverable costs allowed under incremental rolling incentive scheme</t>
  </si>
  <si>
    <t>Non-exempt EDB electricity lines service charge payable to Transpower</t>
  </si>
  <si>
    <t>Transpower new investment contract charges</t>
  </si>
  <si>
    <t>System operator services</t>
  </si>
  <si>
    <t>Avoided transmission charge</t>
  </si>
  <si>
    <t>Input Methodology claw-back</t>
  </si>
  <si>
    <t>Recoverable customised price-quality path costs</t>
  </si>
  <si>
    <t>2d: Incremental Rolling Incentive Scheme</t>
  </si>
  <si>
    <t>CY</t>
  </si>
  <si>
    <t>Allowed controllable opex</t>
  </si>
  <si>
    <t>Actual controllable opex</t>
  </si>
  <si>
    <t>Incremental gain/(loss) in year</t>
  </si>
  <si>
    <t xml:space="preserve">Previous years' incremental gain/(loss) </t>
  </si>
  <si>
    <t>Previous years' incremental gain/(loss) adjusted for inflation</t>
  </si>
  <si>
    <t>CY-5</t>
  </si>
  <si>
    <t>CY-4</t>
  </si>
  <si>
    <t>CY-3</t>
  </si>
  <si>
    <t>Net incremental rolling incentive scheme</t>
  </si>
  <si>
    <t>2b: Merger and acquisition costs</t>
  </si>
  <si>
    <t>Merger and acquisition expenses</t>
  </si>
  <si>
    <t>Commentary on benefits of merger and acquisition expenditure to the electricity distribution business, including required disclosures in accordance with section 2.3</t>
  </si>
  <si>
    <t>2b: Other disclosures</t>
  </si>
  <si>
    <t>Capital contributions</t>
  </si>
  <si>
    <t>Net value of vested assets</t>
  </si>
  <si>
    <t>Self-insurance allowance</t>
  </si>
  <si>
    <t>SCHEDULE 3: REPORT ON REGULATORY TAX ALLOWANCE</t>
  </si>
  <si>
    <t>3a: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</si>
  <si>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</si>
  <si>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</si>
  <si>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</si>
  <si>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</si>
  <si>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</si>
  <si>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</si>
  <si>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Income included in regulatory profit / (loss) before tax but not taxable</t>
  </si>
  <si>
    <t>Expenditure or loss deductible but not in regulatory profit / (loss) before tax</t>
  </si>
  <si>
    <t>Notional deductible interest</t>
  </si>
  <si>
    <t xml:space="preserve">Regulatory taxable income </t>
  </si>
  <si>
    <t>Utilised tax losses</t>
  </si>
  <si>
    <t>Regulatory net taxable income</t>
  </si>
  <si>
    <t>* Workings to be provided in Schedule 3(b)(i)</t>
  </si>
  <si>
    <t>3b: Notes to the Report</t>
  </si>
  <si>
    <t>3b(i): Disclosure of Permanent Differences</t>
  </si>
  <si>
    <t>Provide descriptions and workings of items recorded in the asterisked categories in Schedule 3a.</t>
  </si>
  <si>
    <t>3b(ii): Amortisation of Initial Difference in Asset Values</t>
  </si>
  <si>
    <t>Opening unamortised initial differences in asset values</t>
  </si>
  <si>
    <t>Adjustment for unamortised initial differences in assets acquired</t>
  </si>
  <si>
    <t>Adjustment for unamortised initial differences in assets disposed</t>
  </si>
  <si>
    <t>Closing unamortised initial difference in asset values</t>
  </si>
  <si>
    <t xml:space="preserve">Weighted average remaining asset life (years) </t>
  </si>
  <si>
    <t>3b(iii): Amortisation of Revaluations</t>
  </si>
  <si>
    <t>Adjusted depreciation</t>
  </si>
  <si>
    <t>Amortisation of Revaluations</t>
  </si>
  <si>
    <t>SCHEDULE 3: REPORT ON REGULATORY TAX ALLOWANCE (cont)</t>
  </si>
  <si>
    <t xml:space="preserve">3b(iv): Reconciliation of Tax Losses </t>
  </si>
  <si>
    <t>Opening tax losses</t>
  </si>
  <si>
    <t xml:space="preserve">Current period tax losses </t>
  </si>
  <si>
    <t xml:space="preserve">Closing tax losses </t>
  </si>
  <si>
    <t>3b(v): Calculation of Deferred Tax Balance</t>
  </si>
  <si>
    <t>Tax effect of adjusted depreciation</t>
  </si>
  <si>
    <t>Tax effect of total tax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</si>
  <si>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</si>
  <si>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</si>
  <si>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</si>
  <si>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</si>
  <si>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</si>
  <si>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</si>
  <si>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3b(vi): Disclosure of Temporary Differences</t>
  </si>
  <si>
    <t>Provide descriptions and workings of items recorded in the asterisked category in Schedule 3b(v) above.</t>
  </si>
  <si>
    <t>3b(vii): Tax Depreciation Roll-Forward</t>
  </si>
  <si>
    <t>Opening RAB (tax value)</t>
  </si>
  <si>
    <t>Regulatory tax asset value of assets commissioned</t>
  </si>
  <si>
    <t>Regulatory tax asset value of asset disposals</t>
  </si>
  <si>
    <t>Tax depreciation</t>
  </si>
  <si>
    <t>Other adjustments to the RAB tax value</t>
  </si>
  <si>
    <t xml:space="preserve">Closing RAB (tax value) </t>
  </si>
  <si>
    <t>SCHEDULE 4: REPORT ON TERM CREDIT SPREAD DIFFERENTIAL ALLOWANCE</t>
  </si>
  <si>
    <t>4. Allowance for Term Credit Spread Differential</t>
  </si>
  <si>
    <t>This schedule is only to be completed if at the date of the most recently published financial statements, the weighted average original tenor of the debt portfolio (both qualifying debt and non-qualifying debt) is greater than five years</t>
  </si>
  <si>
    <t>4(a): Non-qualifying Debt</t>
  </si>
  <si>
    <t>Issuing party (or other identifying information)</t>
  </si>
  <si>
    <t>Issue date</t>
  </si>
  <si>
    <t>Pricing date</t>
  </si>
  <si>
    <t>Original tenor (in years)</t>
  </si>
  <si>
    <t>Coupon rate
(%)</t>
  </si>
  <si>
    <t>Book value at issue date (NZD)</t>
  </si>
  <si>
    <t>Book value at date of financial statements (NZD)</t>
  </si>
  <si>
    <t>4(b): Qualifying Debt</t>
  </si>
  <si>
    <t>Term Credit Spread Difference</t>
  </si>
  <si>
    <t>Cost of executing an interest rate swap</t>
  </si>
  <si>
    <t xml:space="preserve">Debt issue cost readjustment </t>
  </si>
  <si>
    <t>4(c): Attribution of Term Credit Spread Differential</t>
  </si>
  <si>
    <t>Gross term credit spread differential</t>
  </si>
  <si>
    <t>Book value of interest bearing debt</t>
  </si>
  <si>
    <t>Leverage</t>
  </si>
  <si>
    <t>Average opening and closing RAB values</t>
  </si>
  <si>
    <t>Attribution Rate (%)</t>
  </si>
  <si>
    <t>SCHEDULE 5: REPORT ON REGULATORY ASSET BASE ROLL FORWARD</t>
  </si>
  <si>
    <t>5a: Regulatory Asset Base Roll Forward</t>
  </si>
  <si>
    <t xml:space="preserve">Assets commissioned  </t>
  </si>
  <si>
    <t xml:space="preserve">Total closing RAB value </t>
  </si>
  <si>
    <t>5b: Unallocated Regulatory Asset Base</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</si>
  <si>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</si>
  <si>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</si>
  <si>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</si>
  <si>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</si>
  <si>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</si>
  <si>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</si>
  <si>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</si>
  <si>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</si>
  <si>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Test for cell J30 conditional formatting</t>
  </si>
  <si>
    <t>Schedule 9 value</t>
  </si>
  <si>
    <t>Agrees with Schedule 9 value</t>
  </si>
  <si>
    <t>Commentary on regulatory asset base</t>
  </si>
  <si>
    <t xml:space="preserve">*  The 'unallocated RAB' is the total value of those assets used wholly or partially to provide electricity distribution services without any allowance being made for the allocation of costs to non-regulated services.  The RAB value represents the value of these assets after applying this cost allocation.  Neither value includes works under construction. </t>
  </si>
  <si>
    <t>SCHEDULE 5: REPORT ON REGULATORY ASSET BASE ROLL FORWARD (cont)</t>
  </si>
  <si>
    <t>5c: Notes to the Report</t>
  </si>
  <si>
    <t>5c(i): Regulatory Depreciation</t>
  </si>
  <si>
    <t xml:space="preserve">Depreciation - standard </t>
  </si>
  <si>
    <t>Depreciation - no standard life assets</t>
  </si>
  <si>
    <t>Depreciation - modified life assets</t>
  </si>
  <si>
    <t>Depreciation - alternative depreciation in accordance with CPP</t>
  </si>
  <si>
    <t>5c(ii): Non-Standard Depreciation Disclosure</t>
  </si>
  <si>
    <t>Asset or assets with non-standard depreciation</t>
  </si>
  <si>
    <t>Reason for non-standard depreciation (text entry)</t>
  </si>
  <si>
    <t>Year change made
(text entry)</t>
  </si>
  <si>
    <t>Depreciation charge for the period (RAB)</t>
  </si>
  <si>
    <t xml:space="preserve">Closing RAB value under 'non-standard' depreciation </t>
  </si>
  <si>
    <t xml:space="preserve">Closing RAB value under 'standard' depreciation </t>
  </si>
  <si>
    <t>5c(iii): Calculation of Revaluation Rate and Revaluation of Assets</t>
  </si>
  <si>
    <r>
      <t>CPI</t>
    </r>
    <r>
      <rPr>
        <vertAlign val="subscript"/>
        <sz val="10"/>
        <color indexed="8"/>
        <rFont val="Arial"/>
        <family val="2"/>
      </rPr>
      <t>4</t>
    </r>
  </si>
  <si>
    <r>
      <t>CPI</t>
    </r>
    <r>
      <rPr>
        <vertAlign val="subscript"/>
        <sz val="10"/>
        <color indexed="8"/>
        <rFont val="Arial"/>
        <family val="2"/>
      </rPr>
      <t>4</t>
    </r>
    <r>
      <rPr>
        <vertAlign val="superscript"/>
        <sz val="10"/>
        <color indexed="8"/>
        <rFont val="Arial"/>
        <family val="2"/>
      </rPr>
      <t>-4</t>
    </r>
  </si>
  <si>
    <t>Revaluation rate (%)</t>
  </si>
  <si>
    <t>Opening RAB value of fully depreciated, disposed and lost assets</t>
  </si>
  <si>
    <t xml:space="preserve">Total opening RAB value subject to revaluation </t>
  </si>
  <si>
    <t>5c(iv): Works Under Construction roll forward</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</si>
  <si>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</si>
  <si>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</si>
  <si>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</si>
  <si>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</si>
  <si>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</si>
  <si>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</si>
  <si>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5c(vi): Disclosure by Asset Category</t>
  </si>
  <si>
    <t>Test for  Total column conditional formatting</t>
  </si>
  <si>
    <t>Sub transmission</t>
  </si>
  <si>
    <t>Distribution and LV lines</t>
  </si>
  <si>
    <t>Distribution and LV cables</t>
  </si>
  <si>
    <t>Distribution substations and transformers</t>
  </si>
  <si>
    <t>Other system fixed assets</t>
  </si>
  <si>
    <t>Disclosed Value</t>
  </si>
  <si>
    <t>Agrees with Disclosed Value</t>
  </si>
  <si>
    <t>Asset class transfers</t>
  </si>
  <si>
    <t>Asset Life</t>
  </si>
  <si>
    <t>Weighted average remaining asset life</t>
  </si>
  <si>
    <t>Weighted average expected total asset life</t>
  </si>
  <si>
    <t>SCHEDULE 6: REPORT ON EXPENDITURE</t>
  </si>
  <si>
    <t>6a: Capital expenditure</t>
  </si>
  <si>
    <t xml:space="preserve"> Customer connection</t>
  </si>
  <si>
    <t xml:space="preserve"> System growth</t>
  </si>
  <si>
    <t xml:space="preserve"> Quality of supply</t>
  </si>
  <si>
    <t xml:space="preserve"> Asset replacement and renewal</t>
  </si>
  <si>
    <t xml:space="preserve"> Asset relocations</t>
  </si>
  <si>
    <t xml:space="preserve"> Legislative and regulatory</t>
  </si>
  <si>
    <t xml:space="preserve"> Non-system fixed assets</t>
  </si>
  <si>
    <t xml:space="preserve">  Capital contributions</t>
  </si>
  <si>
    <t xml:space="preserve">  Net value of vested assets</t>
  </si>
  <si>
    <t>6a(i): Customer Connection</t>
  </si>
  <si>
    <t>Customer connection total</t>
  </si>
  <si>
    <t>6a(ii): System Growth and Asset Replacement and Renewal</t>
  </si>
  <si>
    <t>Asset Replacement and Renewal</t>
  </si>
  <si>
    <t>System Growth</t>
  </si>
  <si>
    <t>Overhead Lines</t>
  </si>
  <si>
    <t>Underground Cables</t>
  </si>
  <si>
    <t>Substransmission transformers</t>
  </si>
  <si>
    <t>Subtransmission total</t>
  </si>
  <si>
    <t>Distribution Line</t>
  </si>
  <si>
    <t>Distribution Cable</t>
  </si>
  <si>
    <t>Low voltage total</t>
  </si>
  <si>
    <t>Civils - cable tunnels</t>
  </si>
  <si>
    <t>Other assets total</t>
  </si>
  <si>
    <t>SCHEDULE 6: REPORT ON EXPENDITURE (cont)</t>
  </si>
  <si>
    <t>6a(iii): Quality of Supply</t>
  </si>
  <si>
    <t>[Description of project]</t>
  </si>
  <si>
    <t xml:space="preserve">Other </t>
  </si>
  <si>
    <t>Quality of supply total</t>
  </si>
  <si>
    <t>6a(iv): Asset relocations</t>
  </si>
  <si>
    <t>LV System</t>
  </si>
  <si>
    <t>HV Distribution System</t>
  </si>
  <si>
    <t>HV Subtransmission System</t>
  </si>
  <si>
    <t>Asset relocations total</t>
  </si>
  <si>
    <t>6a(v): Legislative and regulatory</t>
  </si>
  <si>
    <t>Legislative or regulatory requirement</t>
  </si>
  <si>
    <t>Legislative and regulatory total</t>
  </si>
  <si>
    <t>6a(vi): Non-system fixed assets</t>
  </si>
  <si>
    <t>Non-system fixed assets total</t>
  </si>
  <si>
    <t>6a: Capital expenditure (cont)</t>
  </si>
  <si>
    <t>Commentary on gross capital expenditure, including required disclosures in accordance with section 2.3</t>
  </si>
  <si>
    <t>6b: Operational Expenditure</t>
  </si>
  <si>
    <t>Service interruptions, incidents and emergencies</t>
  </si>
  <si>
    <t>Network support</t>
  </si>
  <si>
    <t>Commentary on operational expenditure, including required disclosures in accordance with section 2.3</t>
  </si>
  <si>
    <t xml:space="preserve">SCHEDULE 7: REPORT ON EXPENDITURE FORECASTS </t>
  </si>
  <si>
    <t>Comparison of forecasts to actual expenditure</t>
  </si>
  <si>
    <t>Current Year</t>
  </si>
  <si>
    <t>Regulatory period</t>
  </si>
  <si>
    <t>Capital Expenditure</t>
  </si>
  <si>
    <t xml:space="preserve">Forecast Expenditure </t>
  </si>
  <si>
    <t xml:space="preserve">Actual Expenditure </t>
  </si>
  <si>
    <t xml:space="preserve">% variance </t>
  </si>
  <si>
    <t xml:space="preserve">Actual Expenditure 
</t>
  </si>
  <si>
    <t>Gross capital expenditure on distribution network</t>
  </si>
  <si>
    <t xml:space="preserve">Operational Expenditure  </t>
  </si>
  <si>
    <t>Operational expenditure on distribution network</t>
  </si>
  <si>
    <t>Total expenditure on distribution network</t>
  </si>
  <si>
    <t xml:space="preserve">Non-system fixed assets </t>
  </si>
  <si>
    <t>Total expenditure on distribution network business</t>
  </si>
  <si>
    <t>Overhead to underground conversion expenditure</t>
  </si>
  <si>
    <t>Commentary on variance in actual to forecast expenditure, including required disclosure in accordance with section 2.3</t>
  </si>
  <si>
    <t>SCHEDULE 8: REPORT ON RELATED PARTY TRANSACTIONS</t>
  </si>
  <si>
    <t>8(i) SUMMARY—RELATED PARTY TRANSACTIONS</t>
  </si>
  <si>
    <t>Market value of asset disposals</t>
  </si>
  <si>
    <t>Other related party transactions</t>
  </si>
  <si>
    <t>8(ii) ENTITIES INVOLVED IN RELATED PARTY TRANSACTIONS</t>
  </si>
  <si>
    <t xml:space="preserve">Name of Related Party </t>
  </si>
  <si>
    <t>Related Party Relationship</t>
  </si>
  <si>
    <t>8(iii) RELATED PARTY TRANSACTIONS</t>
  </si>
  <si>
    <t>Description of Transaction</t>
  </si>
  <si>
    <t>Value of Transaction</t>
  </si>
  <si>
    <t>Basis for Determining Value</t>
  </si>
  <si>
    <t>SCHEDULE 9: REPORT ON ASSET ALLOCATIONS</t>
  </si>
  <si>
    <t>9a: REGULATED SERVICE ASSET VALUES</t>
  </si>
  <si>
    <t>Value allocated ($000s)</t>
  </si>
  <si>
    <t>OVABAA allocation increase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</si>
  <si>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</si>
  <si>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</si>
  <si>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</si>
  <si>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</si>
  <si>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</si>
  <si>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</si>
  <si>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</si>
  <si>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</si>
  <si>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9b: NOTES TO THE REPORT</t>
  </si>
  <si>
    <t>9b(i): Changes in Asset Allocation*</t>
  </si>
  <si>
    <t>Current Year (CY)</t>
  </si>
  <si>
    <t>CY+1</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</si>
  <si>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</si>
  <si>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</si>
  <si>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</si>
  <si>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</si>
  <si>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</si>
  <si>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</si>
  <si>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</si>
  <si>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</si>
  <si>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</si>
  <si>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</si>
  <si>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SCHEDULE 9: REPORT ON ASSET ALLOCATIONS (cont)</t>
  </si>
  <si>
    <t>9b(ii): Allocation methodology details</t>
  </si>
  <si>
    <t>Commentary on cost allocation, including required disclosures in accordance with section 2.3</t>
  </si>
  <si>
    <t>SCHEDULE 10: REPORT ON COST ALLOCATIONS</t>
  </si>
  <si>
    <t>10a: OPERATING COST ALLOCATIONS</t>
  </si>
  <si>
    <r>
      <rPr>
        <sz val="10"/>
        <color indexed="8"/>
        <rFont val="Arial"/>
        <family val="2"/>
      </rPr>
      <t>Non-electricity distribution services</t>
    </r>
  </si>
  <si>
    <t>Direct Billing</t>
  </si>
  <si>
    <t xml:space="preserve">Operating costs directly attributable </t>
  </si>
  <si>
    <t>Operating costs not directly attributable</t>
  </si>
  <si>
    <t>Operating expenditure</t>
  </si>
  <si>
    <t>10b: OTHER COST ALLOCATIONS</t>
  </si>
  <si>
    <t>Pass through costs</t>
  </si>
  <si>
    <t>10c: NOTES TO THE REPORT</t>
  </si>
  <si>
    <t>10c(i): Changes in Cost Allocations*</t>
  </si>
  <si>
    <t>Change in cost allocation 1</t>
  </si>
  <si>
    <t>Cost category</t>
  </si>
  <si>
    <t>Change in cost allocation 2</t>
  </si>
  <si>
    <t>Change in cost allocation 3</t>
  </si>
  <si>
    <t>* a change in cost allocation must be completed for each allocator or component change that has occurred in the disclosure year.  A movement in an allocator metric is not a change in allocator or component.</t>
  </si>
  <si>
    <t>SCHEDULE 10: REPORT ON COST ALLOCATIONS (cont)</t>
  </si>
  <si>
    <t>10c(ii): Allocation methodology details</t>
  </si>
  <si>
    <t>SCHEDULE 11: REPORT SUPPORTING ASSET ALLOCATIONS</t>
  </si>
  <si>
    <t xml:space="preserve">Have assets been allocated in aggregate using ACAM in accordance with clause 2.1.1(3) of the IM Determination </t>
  </si>
  <si>
    <t>Yes /No</t>
  </si>
  <si>
    <t>Allocator Metric</t>
  </si>
  <si>
    <t>Value allocated</t>
  </si>
  <si>
    <t>OVABAA allocation increase</t>
  </si>
  <si>
    <t>Line Item</t>
  </si>
  <si>
    <t>Allocation methodology type</t>
  </si>
  <si>
    <t>Allocator</t>
  </si>
  <si>
    <t>Allocator type</t>
  </si>
  <si>
    <t>Insert asset description</t>
  </si>
  <si>
    <t>e.g. ABAA</t>
  </si>
  <si>
    <t>Allocator 1</t>
  </si>
  <si>
    <t>Causal or proxy</t>
  </si>
  <si>
    <t>Allocator 2</t>
  </si>
  <si>
    <t>Allocator 3</t>
  </si>
  <si>
    <t>Not directly attributable</t>
  </si>
  <si>
    <t>SCHEDULE 12: REPORT SUPPORTING COST ALLOCATIONS</t>
  </si>
  <si>
    <t xml:space="preserve">Have costs been allocated in aggregate using ACAM in accordance with clause 2.1.1(3) of the IM Determination </t>
  </si>
  <si>
    <t>Line item</t>
  </si>
  <si>
    <t>Insert cost description</t>
  </si>
  <si>
    <t>EDB Name</t>
  </si>
  <si>
    <t>SCHEDULE 20:  ASSET ADJUSTMENT PROCESS</t>
  </si>
  <si>
    <t>row</t>
  </si>
  <si>
    <t>Summary of Engineer's Valuation Adjustments (at time asset enters regulatory asset register)</t>
  </si>
  <si>
    <t>2004 *</t>
  </si>
  <si>
    <t>Asset adjustment process - adjustments</t>
  </si>
  <si>
    <t>Include load control relays</t>
  </si>
  <si>
    <t>Correct asset register errors for 2004 ODV assets</t>
  </si>
  <si>
    <t>Insert details of asset or similar asset type</t>
  </si>
  <si>
    <t>Correct asset register errors for 2005 – 2009 assets</t>
  </si>
  <si>
    <t>Re-apply an existing multiplier to 2004 ODV assets</t>
  </si>
  <si>
    <t>Re-apply a modified multiplier to 2004 ODV assets</t>
  </si>
  <si>
    <t>Re-apply optimisation or EV tests to 2004 ODV assets</t>
  </si>
  <si>
    <r>
      <t xml:space="preserve">Total value of adjustments by </t>
    </r>
    <r>
      <rPr>
        <sz val="10"/>
        <color indexed="8"/>
        <rFont val="Arial"/>
        <family val="2"/>
      </rPr>
      <t>disclosure year</t>
    </r>
  </si>
  <si>
    <t>* Includes assets which first entered the regulatory asset register in a disclosure year prior to 2004.</t>
  </si>
  <si>
    <t>REPORT ON REGULATORY PROFIT</t>
  </si>
  <si>
    <t>2</t>
  </si>
  <si>
    <t>REPORT ON REGULATORY PROFIT (cont)</t>
  </si>
  <si>
    <t>REPORT ON REGULATORY TAX ALLOWANCE</t>
  </si>
  <si>
    <t>3</t>
  </si>
  <si>
    <t>REPORT ON REGULATORY TAX ALLOWANCE (cont)</t>
  </si>
  <si>
    <t>REPORT ON TERM CREDIT SPREAD DIFFERENTIAL ALLOWANCE</t>
  </si>
  <si>
    <t>4</t>
  </si>
  <si>
    <t>REPORT ON REGULATORY ASSET BASE ROLL FORWARD</t>
  </si>
  <si>
    <t>5</t>
  </si>
  <si>
    <t>REPORT ON EXPENDITURE</t>
  </si>
  <si>
    <t>6</t>
  </si>
  <si>
    <t>REPORT ON EXPENDITURE (cont)</t>
  </si>
  <si>
    <t>REPORT ON EXPENDITURE FORECASTS</t>
  </si>
  <si>
    <t>7</t>
  </si>
  <si>
    <t>REPORT ON ASSET ALLOCATIONS</t>
  </si>
  <si>
    <t>9</t>
  </si>
  <si>
    <t>REPORT ON ASSET ALLOCATIONS (cont)</t>
  </si>
  <si>
    <t>REPORT ON COST ALLOCATIONS</t>
  </si>
  <si>
    <t>10</t>
  </si>
  <si>
    <t>REPORT ON COST ALLOCATIONS (cont)</t>
  </si>
  <si>
    <t>REPORT SUPPORTING ASSET ALLOCATIONS</t>
  </si>
  <si>
    <t>REPORT SUPPORTING COST ALLOCATIONS</t>
  </si>
  <si>
    <t>NETWORK DRIVER AMP REPORT (continued)</t>
  </si>
  <si>
    <t>AMMAT REPORT</t>
  </si>
  <si>
    <t>NETWORK PERFORMANCE REPORT (continued)</t>
  </si>
  <si>
    <t>ASSET ADJUSTMENT PROCESS</t>
  </si>
  <si>
    <t>SCHEDULE 21: REPORT ON TRANSITIONAL FINANCIAL INFORMATION</t>
  </si>
  <si>
    <t>21a: Regulatory Asset Base Value</t>
  </si>
  <si>
    <t>21a(i): Establishment of Initial Regulatory Asset Base Value</t>
  </si>
  <si>
    <t>Unallocated Initial RAB</t>
  </si>
  <si>
    <r>
      <t>2009 disclosed assets</t>
    </r>
    <r>
      <rPr>
        <sz val="10"/>
        <color indexed="8"/>
        <rFont val="Arial"/>
        <family val="2"/>
      </rPr>
      <t xml:space="preserve"> - 'Total Regulatory Asset Base Value (Excluding FDC)' as of 31 March 2009</t>
    </r>
  </si>
  <si>
    <r>
      <t xml:space="preserve">2009 modified asset values (adjusted for results of </t>
    </r>
    <r>
      <rPr>
        <sz val="10"/>
        <color indexed="8"/>
        <rFont val="Arial"/>
        <family val="2"/>
      </rPr>
      <t>asset adjustment process)</t>
    </r>
  </si>
  <si>
    <t>Adjustment to reinstate 2009 modified asset values to unallocated amounts</t>
  </si>
  <si>
    <t>Unallocated 2009 modified asset values</t>
  </si>
  <si>
    <t>(to the extent included in row 13)</t>
  </si>
  <si>
    <r>
      <t>Assets not used to s</t>
    </r>
    <r>
      <rPr>
        <sz val="10"/>
        <color indexed="8"/>
        <rFont val="Arial"/>
        <family val="2"/>
      </rPr>
      <t>upply electricity distribution services</t>
    </r>
  </si>
  <si>
    <t>Easement land</t>
  </si>
  <si>
    <r>
      <t xml:space="preserve">Non-qualifying </t>
    </r>
    <r>
      <rPr>
        <sz val="10"/>
        <color indexed="8"/>
        <rFont val="Arial"/>
        <family val="2"/>
      </rPr>
      <t>intangible assets</t>
    </r>
  </si>
  <si>
    <t>Works under construction</t>
  </si>
  <si>
    <t>Unallocated asset values excluded from unallocated 2009 modified asset values</t>
  </si>
  <si>
    <t>FDC allowance of 2.45% (system fixed assets only)</t>
  </si>
  <si>
    <r>
      <t xml:space="preserve">Unallocated </t>
    </r>
    <r>
      <rPr>
        <sz val="10"/>
        <color indexed="8"/>
        <rFont val="Arial"/>
        <family val="2"/>
      </rPr>
      <t>initial RAB values</t>
    </r>
  </si>
  <si>
    <t xml:space="preserve">21a(ii): Roll forward of Unallocated Regulatory Asset Base Value - 2010 and 2011 </t>
  </si>
  <si>
    <t>2010</t>
  </si>
  <si>
    <t>2011</t>
  </si>
  <si>
    <t>Assets disposed of to a regulated supplier</t>
  </si>
  <si>
    <t>Assets disposed of to a related party</t>
  </si>
  <si>
    <t>SCHEDULE  21: REPORT ON TRANSITIONAL FINANCIAL INFORMATION (cont)</t>
  </si>
  <si>
    <t>21a(iii): Calculation of Revaluation Rate and Indexed Revaluation</t>
  </si>
  <si>
    <t>CPI at CPI reference date—preceding disclosure year</t>
  </si>
  <si>
    <t>CPI at CPI reference date—current disclosure year</t>
  </si>
  <si>
    <t>Total opening RAB value subject to revaluation</t>
  </si>
  <si>
    <t>21a(iv): Works Under Construction</t>
  </si>
  <si>
    <t>Works under construction—year ended 2009</t>
  </si>
  <si>
    <t>Capital expenditure—year ended 2010</t>
  </si>
  <si>
    <t>Assets commissioned—year ended 2010</t>
  </si>
  <si>
    <t>Adjustment resulting from asset allocation—year ended 2010</t>
  </si>
  <si>
    <t>Works under construction—year ended 2010</t>
  </si>
  <si>
    <t>Capital expenditure—year ended 2011</t>
  </si>
  <si>
    <t>Assets commissioned—year ended 2011</t>
  </si>
  <si>
    <t>Adjustment resulting from asset allocation—year ended 2011</t>
  </si>
  <si>
    <t>Works under construction—year ended 2011</t>
  </si>
  <si>
    <t xml:space="preserve"> 21b: Regulatory Tax Information</t>
  </si>
  <si>
    <t>21b(i): Initial Difference in Asset Values and Amortisation</t>
  </si>
  <si>
    <t>Initial RAB value</t>
  </si>
  <si>
    <t>Regulatory tax asset value</t>
  </si>
  <si>
    <t>Initial difference in asset values</t>
  </si>
  <si>
    <t>Amortisation of initial difference in asset values</t>
  </si>
  <si>
    <t xml:space="preserve"> 21b(ii): Reconciliation of Tax Losses (EDB Business)</t>
  </si>
  <si>
    <t>SCHEDULE 21: REPORT ON TRANSITIONAL FINANCIAL INFORMATION (cont)</t>
  </si>
  <si>
    <t>21b(iii): Calculation of Deferred Tax Balance</t>
  </si>
  <si>
    <t>Tax effect of other temporary differences *</t>
  </si>
  <si>
    <t>21b(iv): Disclosure of Temporary Differences</t>
  </si>
  <si>
    <t xml:space="preserve">Descriptions and workings of items recorded in the asterisked category in Schedule 21b(iii) above </t>
  </si>
  <si>
    <t>21b(v): Tax Depreciation Roll-Forward</t>
  </si>
  <si>
    <t>Version 1 (16 January 2012 consultation draft)</t>
  </si>
  <si>
    <t>Schedules 1–21</t>
  </si>
  <si>
    <t>REPORT ON RETURN ON INVESTMENT</t>
  </si>
  <si>
    <t>1</t>
  </si>
  <si>
    <t>REPORT ON RELATED PARTY TRANSACTIONS</t>
  </si>
  <si>
    <t>8</t>
  </si>
  <si>
    <t>11</t>
  </si>
  <si>
    <t>12</t>
  </si>
  <si>
    <t>17</t>
  </si>
  <si>
    <t>REPORT ON TRANSITIONAL FINANCIAL INFORMATION</t>
  </si>
  <si>
    <t>For Year Ended</t>
  </si>
  <si>
    <t>SCHEDULE 13: REPORT ON PRICING STATISTICS</t>
  </si>
  <si>
    <t>Consumer Group Data: Consumers on standard contracts</t>
  </si>
  <si>
    <t>Consumer group code</t>
  </si>
  <si>
    <t>Capacity (kVA)</t>
  </si>
  <si>
    <t>Volume supplied to consumers' connection points (MWh)</t>
  </si>
  <si>
    <t>Distribution line charge revenue ($000)</t>
  </si>
  <si>
    <t>Transmission line charge revenue ($000)</t>
  </si>
  <si>
    <t>Capital contributions ($000)</t>
  </si>
  <si>
    <t>No. of ICPs at disclosure year end</t>
  </si>
  <si>
    <t>Code 1</t>
  </si>
  <si>
    <t>Code 2</t>
  </si>
  <si>
    <t>Code 3</t>
  </si>
  <si>
    <t>Code 4</t>
  </si>
  <si>
    <t>Code 5</t>
  </si>
  <si>
    <t>Code 6</t>
  </si>
  <si>
    <t>Code 7</t>
  </si>
  <si>
    <t>Code 8</t>
  </si>
  <si>
    <t>Code 9</t>
  </si>
  <si>
    <t>Code 10</t>
  </si>
  <si>
    <t>Totals</t>
  </si>
  <si>
    <t>Add extra rows for additional consumer groups as necessary</t>
  </si>
  <si>
    <t>Consumer Group Data: Consumers on non-standard contracts</t>
  </si>
  <si>
    <t>Non-coincident sum of maximum demands for consumers on demand-based prices</t>
  </si>
  <si>
    <t>Non-coincident sum of contracted maximum demands for consumers on capacity-based prices</t>
  </si>
  <si>
    <t xml:space="preserve">Distribution line charge revenue by component of price </t>
  </si>
  <si>
    <t>Consumers on standard contracts ($000)</t>
  </si>
  <si>
    <t>Consumers on non-standard contracts ($000)</t>
  </si>
  <si>
    <t>Total revenue ($000)</t>
  </si>
  <si>
    <t>Revenue from fixed prices</t>
  </si>
  <si>
    <t>Revenue from variable prices - peak</t>
  </si>
  <si>
    <t>Revenue from variable prices - off peak</t>
  </si>
  <si>
    <t>Revenue from capacity-based prices - peak</t>
  </si>
  <si>
    <t>Revenue from capacity-based prices - off peak</t>
  </si>
  <si>
    <t>Revenue from demand-based prices - peak</t>
  </si>
  <si>
    <t>Revenue from demand-based prices - off peak</t>
  </si>
  <si>
    <t>Revenue from other prices</t>
  </si>
  <si>
    <t xml:space="preserve">Total capital contributions revenue </t>
  </si>
  <si>
    <t>Total transmission line charge revenue</t>
  </si>
  <si>
    <t>Total line charge revenue including capital contributions</t>
  </si>
  <si>
    <t xml:space="preserve">Commentary on pricing statistics </t>
  </si>
  <si>
    <t>If 'Revenue from other prices' is entered in row 51 above, explain how this price(s) is levied</t>
  </si>
  <si>
    <t>20</t>
  </si>
  <si>
    <t>REPORT ON PRICING STATISTICS</t>
  </si>
  <si>
    <t>13</t>
  </si>
  <si>
    <t>Draft Information Templates</t>
  </si>
  <si>
    <t>Version 1 (Draft)</t>
  </si>
  <si>
    <t xml:space="preserve">Version 1 (Draft templates) 16 January 2012 </t>
  </si>
  <si>
    <t>Excel version of schedules to the 16 January 2012 consultation draft
The formulas contained in these spreadsheets are preliminary and are not intended for consultation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</si>
</sst>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_);_(* \(#,##0\);_(* 0_);_(* @_0_0_)"/>
    <numFmt numFmtId="171" formatCode="_(* #,#00_);_(* \(#,#00\);_(* 00_);_(* @_0_0_)"/>
    <numFmt numFmtId="172" formatCode="_(* #,##0.00%_);_(* \(#,##0.00%\);_(* &quot;–&quot;???_);_(* @_)"/>
    <numFmt numFmtId="173" formatCode="_(* #,##0%_);_(* \(#,##0%\);_(* &quot;–&quot;???_);_(* @_)"/>
    <numFmt numFmtId="174" formatCode="_(* #,##0.0%_);_(* \(#,##0.0%\);_(* &quot;–&quot;???_);_(* @_)"/>
    <numFmt numFmtId="175" formatCode="_(* #,##0_);_(* \(#,##0\);_(* &quot;–&quot;??_);_(* @_)"/>
    <numFmt numFmtId="176" formatCode="_(* #,##0.0_);_(* \(#,##0.0\);_(* &quot;–&quot;???_);_(* @_)"/>
    <numFmt numFmtId="177" formatCode="_(* #,##0.00_);_(* \(#,##0.00\);_(* &quot;–&quot;???_);_(* @_)"/>
    <numFmt numFmtId="178" formatCode="_(* #,##0.0000_);_(* \(#,##0.0000\);_(* &quot;–&quot;??_);_(* @_)"/>
    <numFmt numFmtId="179" formatCode="_(* @_)"/>
    <numFmt numFmtId="180" formatCode="_(* [$-1409]d\ mmmm\ yyyy_);_(* @_)"/>
    <numFmt numFmtId="181" formatCode="_(* [$-1409]d\ mmm\ yyyy\ h\ AM/PM_);_(* @"/>
    <numFmt numFmtId="182" formatCode="_(* [$-1409]d\ mmm\ yyyy\ h\ AM/PM;_(* @_)"/>
    <numFmt numFmtId="183" formatCode="_-* #,##0.0_-;\-* #,##0.0_-;_-* &quot;-&quot;?_-;_-@_-"/>
    <numFmt numFmtId="184" formatCode="_(* #,##0_);_(* \(#,##0\);_(* &quot;–&quot;???_);_(* @_)"/>
    <numFmt numFmtId="185" formatCode="_(* #,##0.0_);_(* \(#,##0.0\);_(* &quot;–&quot;??_);_(* @_)"/>
    <numFmt numFmtId="186" formatCode="_(* #,##0.00_);_(* \(#,##0.00\);_(* &quot;–&quot;??_);_(* @_)"/>
    <numFmt numFmtId="187" formatCode="_(0000_);_(\(0000\);_(* &quot;–&quot;??_);_(@_)"/>
    <numFmt numFmtId="188" formatCode="0.0"/>
    <numFmt numFmtId="189" formatCode="_-* #,##0_-;\-* #,##0_-;_-* &quot;-&quot;??_-;_-@_-"/>
    <numFmt numFmtId="190" formatCode="_-\ #,##0_-;\-\ #,##0_-;_-* &quot;-&quot;??_-;_-@_-"/>
    <numFmt numFmtId="191" formatCode="0.0%"/>
    <numFmt numFmtId="192" formatCode="_(* #,##0._);_(* \(#,##0.\);_(* &quot;–&quot;??_);_(* @_)"/>
    <numFmt numFmtId="193" formatCode="[$-1409]dddd\,\ d\ mmmm\ yyyy"/>
    <numFmt numFmtId="194" formatCode="&quot;Yes&quot;;&quot;Yes&quot;;&quot;No&quot;"/>
    <numFmt numFmtId="195" formatCode="&quot;True&quot;;&quot;True&quot;;&quot;False&quot;"/>
    <numFmt numFmtId="196" formatCode="&quot;On&quot;;&quot;On&quot;;&quot;Off&quot;"/>
    <numFmt numFmtId="197" formatCode="[$€-2]\ #,##0.00_);[Red]\([$€-2]\ #,##0.00\)"/>
    <numFmt numFmtId="198" formatCode="d\-mmm\-yyyy"/>
    <numFmt numFmtId="199" formatCode="_(* 00_);_(* \(00\);_(* &quot;–&quot;??_);_(@_)"/>
    <numFmt numFmtId="200" formatCode="&quot;$&quot;#,##0_);[Red]\(&quot;$&quot;#,##0\)"/>
    <numFmt numFmtId="201" formatCode="_(* #,##0.00_);_(* \(#,##0.00\);_(* &quot;-&quot;??_);_(@_)"/>
    <numFmt numFmtId="202" formatCode="[$kr-406]\ #,##0.00"/>
    <numFmt numFmtId="203" formatCode="_(* #,##0_);_(* \(#,##0\);_(* &quot;-&quot;_);_(@_)"/>
    <numFmt numFmtId="204" formatCode="_(* #,##0.000_);_(* \(#,##0.000\);_(* &quot;–&quot;??_);_(* @_)"/>
    <numFmt numFmtId="205" formatCode="#,##0_ ;[Red]\-#,##0\ "/>
    <numFmt numFmtId="206" formatCode="[$-C09]d\ mmmm\ yyyy;@"/>
    <numFmt numFmtId="207" formatCode="_-* #,##0.0_-;\-* #,##0.0_-;_-* &quot;-&quot;??_-;_-@_-"/>
    <numFmt numFmtId="208" formatCode="_(* #,##0_);_(* \(#,##0\);_(* &quot;-&quot;??_);_(@_)"/>
    <numFmt numFmtId="209" formatCode="_(* #,##0_);_(* \(#,##0\);_(* &quot;–&quot;??_);\(@_)"/>
    <numFmt numFmtId="210" formatCode="[$-1409]d\ mmmm\ yyyy;@"/>
    <numFmt numFmtId="211" formatCode="_(&quot;$&quot;* #,##0.00_);_(&quot;$&quot;* \(#,##0.00\);_(&quot;$&quot;* &quot;-&quot;??_);_(@_)"/>
    <numFmt numFmtId="212" formatCode="_(* #,##0.0%_);_(* \(#,##0.0%\);_(* &quot;–&quot;??_);_(* @_)"/>
    <numFmt numFmtId="213" formatCode="&quot;$&quot;#,##0"/>
    <numFmt numFmtId="214" formatCode="&quot;$&quot;#,##0.00"/>
  </numFmts>
  <fonts count="109">
    <font>
      <sz val="10"/>
      <color theme="1"/>
      <name val="Arial"/>
      <family val="4"/>
    </font>
    <font>
      <sz val="10"/>
      <name val="Arial"/>
      <family val="0"/>
    </font>
    <font>
      <sz val="8"/>
      <name val="Arial"/>
      <family val="2"/>
    </font>
    <font>
      <sz val="12"/>
      <name val="Arial"/>
      <family val="2"/>
    </font>
    <font>
      <sz val="10"/>
      <color indexed="8"/>
      <name val="Arial"/>
      <family val="2"/>
    </font>
    <font>
      <i/>
      <sz val="8"/>
      <name val="Arial"/>
      <family val="2"/>
    </font>
    <font>
      <b/>
      <vertAlign val="superscript"/>
      <sz val="10"/>
      <color indexed="8"/>
      <name val="Arial"/>
      <family val="2"/>
    </font>
    <font>
      <i/>
      <sz val="10"/>
      <color indexed="8"/>
      <name val="Arial"/>
      <family val="2"/>
    </font>
    <font>
      <b/>
      <sz val="13"/>
      <color indexed="12"/>
      <name val="Arial"/>
      <family val="2"/>
    </font>
    <font>
      <sz val="10"/>
      <color indexed="30"/>
      <name val="Arial"/>
      <family val="2"/>
    </font>
    <font>
      <vertAlign val="subscript"/>
      <sz val="10"/>
      <color indexed="8"/>
      <name val="Arial"/>
      <family val="2"/>
    </font>
    <font>
      <vertAlign val="superscript"/>
      <sz val="10"/>
      <color indexed="8"/>
      <name val="Arial"/>
      <family val="2"/>
    </font>
    <font>
      <b/>
      <sz val="8"/>
      <name val="Tahoma"/>
      <family val="2"/>
    </font>
    <font>
      <sz val="8"/>
      <name val="Tahoma"/>
      <family val="2"/>
    </font>
    <font>
      <b/>
      <sz val="12"/>
      <name val="Arial"/>
      <family val="2"/>
    </font>
    <font>
      <b/>
      <sz val="10"/>
      <name val="Arial"/>
      <family val="2"/>
    </font>
    <font>
      <b/>
      <sz val="13"/>
      <name val="Arial"/>
      <family val="2"/>
    </font>
    <font>
      <sz val="11"/>
      <color indexed="8"/>
      <name val="Calibri"/>
      <family val="2"/>
    </font>
    <font>
      <sz val="10"/>
      <name val="Calibri"/>
      <family val="2"/>
    </font>
    <font>
      <b/>
      <sz val="12"/>
      <name val="Calibri"/>
      <family val="2"/>
    </font>
    <font>
      <sz val="14"/>
      <name val="Calibri"/>
      <family val="2"/>
    </font>
    <font>
      <b/>
      <sz val="13"/>
      <name val="Calibri"/>
      <family val="2"/>
    </font>
    <font>
      <i/>
      <sz val="8"/>
      <name val="Calibri"/>
      <family val="2"/>
    </font>
    <font>
      <i/>
      <sz val="10"/>
      <name val="Calibri"/>
      <family val="2"/>
    </font>
    <font>
      <b/>
      <sz val="10"/>
      <name val="Calibri"/>
      <family val="2"/>
    </font>
    <font>
      <b/>
      <sz val="11"/>
      <name val="Calibri"/>
      <family val="2"/>
    </font>
    <font>
      <sz val="8"/>
      <name val="Calibri"/>
      <family val="2"/>
    </font>
    <font>
      <sz val="11"/>
      <color indexed="8"/>
      <name val="Arial Mäori"/>
      <family val="2"/>
    </font>
    <font>
      <sz val="10"/>
      <name val="MS Sans Serif"/>
      <family val="2"/>
    </font>
    <font>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8"/>
      <color indexed="8"/>
      <name val="Arial"/>
      <family val="4"/>
    </font>
    <font>
      <i/>
      <sz val="11"/>
      <color indexed="23"/>
      <name val="Arial"/>
      <family val="2"/>
    </font>
    <font>
      <u val="single"/>
      <sz val="10"/>
      <color indexed="20"/>
      <name val="Arial"/>
      <family val="1"/>
    </font>
    <font>
      <sz val="11"/>
      <color indexed="17"/>
      <name val="Arial"/>
      <family val="2"/>
    </font>
    <font>
      <b/>
      <sz val="12"/>
      <color indexed="8"/>
      <name val="Arial"/>
      <family val="1"/>
    </font>
    <font>
      <b/>
      <sz val="15"/>
      <color indexed="42"/>
      <name val="Arial"/>
      <family val="2"/>
    </font>
    <font>
      <b/>
      <sz val="11"/>
      <color indexed="8"/>
      <name val="Arial"/>
      <family val="1"/>
    </font>
    <font>
      <b/>
      <sz val="13"/>
      <color indexed="42"/>
      <name val="Arial"/>
      <family val="2"/>
    </font>
    <font>
      <b/>
      <sz val="10"/>
      <color indexed="8"/>
      <name val="Arial"/>
      <family val="1"/>
    </font>
    <font>
      <b/>
      <sz val="11"/>
      <color indexed="42"/>
      <name val="Arial"/>
      <family val="2"/>
    </font>
    <font>
      <u val="single"/>
      <sz val="10"/>
      <color indexed="12"/>
      <name val="Arial"/>
      <family val="1"/>
    </font>
    <font>
      <u val="single"/>
      <sz val="11"/>
      <color indexed="12"/>
      <name val="Calibri"/>
      <family val="2"/>
    </font>
    <font>
      <sz val="11"/>
      <color indexed="62"/>
      <name val="Arial"/>
      <family val="2"/>
    </font>
    <font>
      <b/>
      <sz val="13"/>
      <color indexed="8"/>
      <name val="Arial"/>
      <family val="1"/>
    </font>
    <font>
      <sz val="11"/>
      <color indexed="52"/>
      <name val="Arial"/>
      <family val="2"/>
    </font>
    <font>
      <sz val="11"/>
      <color indexed="60"/>
      <name val="Arial"/>
      <family val="2"/>
    </font>
    <font>
      <b/>
      <sz val="11"/>
      <color indexed="63"/>
      <name val="Arial"/>
      <family val="2"/>
    </font>
    <font>
      <sz val="8"/>
      <color indexed="8"/>
      <name val="Arial"/>
      <family val="1"/>
    </font>
    <font>
      <sz val="16"/>
      <color indexed="12"/>
      <name val="Arial"/>
      <family val="2"/>
    </font>
    <font>
      <b/>
      <sz val="18"/>
      <color indexed="42"/>
      <name val="Arial"/>
      <family val="2"/>
    </font>
    <font>
      <sz val="11"/>
      <color indexed="10"/>
      <name val="Arial"/>
      <family val="2"/>
    </font>
    <font>
      <sz val="14"/>
      <color indexed="8"/>
      <name val="Arial"/>
      <family val="1"/>
    </font>
    <font>
      <i/>
      <sz val="8"/>
      <color indexed="50"/>
      <name val="Arial"/>
      <family val="2"/>
    </font>
    <font>
      <b/>
      <sz val="18"/>
      <color indexed="8"/>
      <name val="Arial"/>
      <family val="1"/>
    </font>
    <font>
      <b/>
      <sz val="16"/>
      <color indexed="8"/>
      <name val="Arial"/>
      <family val="1"/>
    </font>
    <font>
      <b/>
      <sz val="10"/>
      <color indexed="30"/>
      <name val="Arial"/>
      <family val="2"/>
    </font>
    <font>
      <i/>
      <sz val="9"/>
      <color indexed="8"/>
      <name val="Arial"/>
      <family val="2"/>
    </font>
    <font>
      <u val="single"/>
      <sz val="10"/>
      <color indexed="8"/>
      <name val="Arial"/>
      <family val="2"/>
    </font>
    <font>
      <u val="single"/>
      <sz val="12"/>
      <color indexed="8"/>
      <name val="Arial"/>
      <family val="2"/>
    </font>
    <font>
      <sz val="14"/>
      <color indexed="8"/>
      <name val="Calibri"/>
      <family val="2"/>
    </font>
    <font>
      <sz val="10"/>
      <color indexed="30"/>
      <name val="Calibri"/>
      <family val="2"/>
    </font>
    <font>
      <b/>
      <sz val="13"/>
      <color indexed="12"/>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8"/>
      <name val="Arial"/>
      <family val="4"/>
    </font>
    <font>
      <b/>
      <sz val="13"/>
      <color theme="4"/>
      <name val="Arial"/>
      <family val="4"/>
    </font>
    <font>
      <i/>
      <sz val="8"/>
      <color theme="1"/>
      <name val="Arial"/>
      <family val="4"/>
    </font>
    <font>
      <i/>
      <sz val="11"/>
      <color rgb="FF7F7F7F"/>
      <name val="Arial"/>
      <family val="2"/>
    </font>
    <font>
      <u val="single"/>
      <sz val="10"/>
      <color theme="11"/>
      <name val="Arial"/>
      <family val="1"/>
    </font>
    <font>
      <sz val="11"/>
      <color rgb="FF006100"/>
      <name val="Arial"/>
      <family val="2"/>
    </font>
    <font>
      <b/>
      <sz val="12"/>
      <color theme="1"/>
      <name val="Arial"/>
      <family val="1"/>
    </font>
    <font>
      <b/>
      <sz val="15"/>
      <color theme="3"/>
      <name val="Arial"/>
      <family val="2"/>
    </font>
    <font>
      <b/>
      <sz val="11"/>
      <color theme="1"/>
      <name val="Arial"/>
      <family val="1"/>
    </font>
    <font>
      <b/>
      <sz val="13"/>
      <color theme="3"/>
      <name val="Arial"/>
      <family val="2"/>
    </font>
    <font>
      <b/>
      <sz val="10"/>
      <color theme="1"/>
      <name val="Arial"/>
      <family val="1"/>
    </font>
    <font>
      <b/>
      <sz val="11"/>
      <color theme="3"/>
      <name val="Arial"/>
      <family val="2"/>
    </font>
    <font>
      <u val="single"/>
      <sz val="10"/>
      <color theme="4"/>
      <name val="Arial"/>
      <family val="1"/>
    </font>
    <font>
      <u val="single"/>
      <sz val="11"/>
      <color theme="10"/>
      <name val="Calibri"/>
      <family val="2"/>
    </font>
    <font>
      <sz val="11"/>
      <color rgb="FF3F3F76"/>
      <name val="Arial"/>
      <family val="2"/>
    </font>
    <font>
      <b/>
      <sz val="13"/>
      <color theme="1"/>
      <name val="Arial"/>
      <family val="1"/>
    </font>
    <font>
      <sz val="11"/>
      <color rgb="FFFA7D00"/>
      <name val="Arial"/>
      <family val="2"/>
    </font>
    <font>
      <sz val="11"/>
      <color rgb="FF9C6500"/>
      <name val="Arial"/>
      <family val="2"/>
    </font>
    <font>
      <b/>
      <sz val="11"/>
      <color rgb="FF3F3F3F"/>
      <name val="Arial"/>
      <family val="2"/>
    </font>
    <font>
      <sz val="8"/>
      <color theme="1"/>
      <name val="Arial"/>
      <family val="1"/>
    </font>
    <font>
      <sz val="16"/>
      <color theme="4"/>
      <name val="Arial"/>
      <family val="2"/>
    </font>
    <font>
      <b/>
      <sz val="18"/>
      <color theme="3"/>
      <name val="Arial"/>
      <family val="2"/>
    </font>
    <font>
      <sz val="11"/>
      <color rgb="FFFF0000"/>
      <name val="Arial"/>
      <family val="2"/>
    </font>
    <font>
      <i/>
      <sz val="10"/>
      <color theme="1"/>
      <name val="Arial"/>
      <family val="2"/>
    </font>
    <font>
      <sz val="14"/>
      <color theme="1"/>
      <name val="Arial"/>
      <family val="1"/>
    </font>
    <font>
      <i/>
      <sz val="8"/>
      <color theme="2" tint="-0.4999699890613556"/>
      <name val="Arial"/>
      <family val="2"/>
    </font>
    <font>
      <b/>
      <sz val="18"/>
      <color theme="1"/>
      <name val="Arial"/>
      <family val="1"/>
    </font>
    <font>
      <b/>
      <sz val="16"/>
      <color theme="1"/>
      <name val="Arial"/>
      <family val="1"/>
    </font>
    <font>
      <b/>
      <sz val="10"/>
      <color theme="8"/>
      <name val="Arial"/>
      <family val="2"/>
    </font>
    <font>
      <i/>
      <sz val="9"/>
      <color theme="1"/>
      <name val="Arial"/>
      <family val="2"/>
    </font>
    <font>
      <u val="single"/>
      <sz val="10"/>
      <color theme="1"/>
      <name val="Arial"/>
      <family val="2"/>
    </font>
    <font>
      <u val="single"/>
      <sz val="12"/>
      <color theme="1"/>
      <name val="Arial"/>
      <family val="2"/>
    </font>
    <font>
      <sz val="10"/>
      <color rgb="FF0070C0"/>
      <name val="Arial"/>
      <family val="2"/>
    </font>
    <font>
      <sz val="14"/>
      <color theme="1"/>
      <name val="Calibri"/>
      <family val="2"/>
    </font>
    <font>
      <sz val="10"/>
      <color theme="6" tint="-0.4999699890613556"/>
      <name val="Calibri"/>
      <family val="2"/>
    </font>
    <font>
      <b/>
      <sz val="13"/>
      <color theme="4"/>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3"/>
        <bgColor indexed="64"/>
      </patternFill>
    </fill>
    <fill>
      <patternFill patternType="solid">
        <fgColor rgb="FFF2F2F2"/>
        <bgColor indexed="64"/>
      </patternFill>
    </fill>
    <fill>
      <patternFill patternType="solid">
        <fgColor rgb="FFA5A5A5"/>
        <bgColor indexed="64"/>
      </patternFill>
    </fill>
    <fill>
      <patternFill patternType="solid">
        <fgColor theme="2"/>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s>
  <borders count="8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5"/>
      </left>
      <right style="thin">
        <color theme="5"/>
      </right>
      <top style="thin">
        <color theme="5"/>
      </top>
      <bottom style="thin">
        <color theme="5"/>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color theme="5"/>
      </left>
      <right style="medium">
        <color theme="5"/>
      </right>
      <top style="medium">
        <color theme="5"/>
      </top>
      <bottom style="medium">
        <color theme="5"/>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color theme="5"/>
      </right>
      <top>
        <color indexed="63"/>
      </top>
      <bottom style="thin">
        <color theme="5"/>
      </bottom>
    </border>
    <border>
      <left style="thin"/>
      <right style="thin"/>
      <top style="medium"/>
      <bottom style="thin"/>
    </border>
    <border>
      <left style="medium"/>
      <right style="thin"/>
      <top style="medium"/>
      <bottom/>
    </border>
    <border>
      <left style="thin">
        <color theme="5"/>
      </left>
      <right style="thin">
        <color theme="5"/>
      </right>
      <top style="medium">
        <color theme="5"/>
      </top>
      <bottom style="medium">
        <color theme="5"/>
      </bottom>
    </border>
    <border>
      <left>
        <color indexed="63"/>
      </left>
      <right>
        <color indexed="63"/>
      </right>
      <top style="thin">
        <color theme="4"/>
      </top>
      <bottom style="double">
        <color theme="4"/>
      </bottom>
    </border>
    <border>
      <left style="thin">
        <color theme="5"/>
      </left>
      <right>
        <color indexed="63"/>
      </right>
      <top>
        <color indexed="63"/>
      </top>
      <bottom>
        <color indexed="63"/>
      </bottom>
    </border>
    <border>
      <left>
        <color indexed="63"/>
      </left>
      <right>
        <color indexed="63"/>
      </right>
      <top>
        <color indexed="63"/>
      </top>
      <bottom style="thin">
        <color theme="5"/>
      </bottom>
    </border>
    <border>
      <left>
        <color indexed="63"/>
      </left>
      <right style="thin">
        <color theme="5"/>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5"/>
      </left>
      <right>
        <color indexed="63"/>
      </right>
      <top style="thin">
        <color theme="5"/>
      </top>
      <bottom>
        <color indexed="63"/>
      </bottom>
    </border>
    <border>
      <left style="thin">
        <color theme="5"/>
      </left>
      <right>
        <color indexed="63"/>
      </right>
      <top>
        <color indexed="63"/>
      </top>
      <bottom style="thin">
        <color theme="5"/>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color theme="5"/>
      </left>
      <right>
        <color indexed="63"/>
      </right>
      <top style="thin">
        <color theme="5"/>
      </top>
      <bottom style="thin">
        <color theme="5"/>
      </bottom>
    </border>
    <border>
      <left>
        <color indexed="63"/>
      </left>
      <right style="thin">
        <color theme="5"/>
      </right>
      <top style="thin">
        <color theme="5"/>
      </top>
      <bottom style="thin">
        <color theme="5"/>
      </bottom>
    </border>
    <border>
      <left style="thin">
        <color theme="5"/>
      </left>
      <right style="thin">
        <color theme="5"/>
      </right>
      <top>
        <color indexed="63"/>
      </top>
      <bottom>
        <color indexed="63"/>
      </bottom>
    </border>
    <border>
      <left>
        <color indexed="63"/>
      </left>
      <right>
        <color indexed="63"/>
      </right>
      <top style="thin">
        <color theme="5"/>
      </top>
      <bottom style="thin">
        <color theme="5"/>
      </bottom>
    </border>
    <border>
      <left style="thin"/>
      <right style="thin"/>
      <top style="thin"/>
      <bottom style="thin">
        <color theme="5"/>
      </bottom>
    </border>
    <border>
      <left style="medium"/>
      <right style="medium"/>
      <top style="medium"/>
      <bottom style="medium"/>
    </border>
    <border>
      <left style="thin">
        <color theme="5"/>
      </left>
      <right style="thin">
        <color theme="5"/>
      </right>
      <top/>
      <bottom style="thin">
        <color theme="5"/>
      </bottom>
    </border>
    <border>
      <left style="thin">
        <color indexed="63"/>
      </left>
      <right/>
      <top style="thin">
        <color indexed="63"/>
      </top>
      <bottom/>
    </border>
    <border>
      <left/>
      <right/>
      <top style="thin">
        <color indexed="63"/>
      </top>
      <bottom/>
    </border>
    <border>
      <left/>
      <right style="thin"/>
      <top style="thin">
        <color indexed="63"/>
      </top>
      <bottom/>
    </border>
    <border>
      <left style="thin">
        <color indexed="63"/>
      </left>
      <right/>
      <top/>
      <bottom/>
    </border>
    <border>
      <left style="thin">
        <color theme="5"/>
      </left>
      <right style="thin">
        <color theme="5"/>
      </right>
      <top style="thin">
        <color theme="5"/>
      </top>
      <bottom/>
    </border>
    <border>
      <left style="thin">
        <color theme="5"/>
      </left>
      <right style="thin">
        <color theme="5"/>
      </right>
      <top style="thin">
        <color theme="5"/>
      </top>
      <bottom style="thin"/>
    </border>
    <border>
      <left style="thin">
        <color theme="5"/>
      </left>
      <right style="thin"/>
      <top/>
      <bottom/>
    </border>
    <border>
      <left style="medium">
        <color theme="5"/>
      </left>
      <right style="medium">
        <color theme="5"/>
      </right>
      <top style="medium">
        <color theme="5"/>
      </top>
      <bottom/>
    </border>
    <border>
      <left/>
      <right/>
      <top style="medium">
        <color theme="5"/>
      </top>
      <bottom>
        <color indexed="63"/>
      </bottom>
    </border>
    <border>
      <left style="thin">
        <color theme="5"/>
      </left>
      <right style="thin">
        <color theme="5"/>
      </right>
      <top style="thin"/>
      <bottom style="thin">
        <color theme="5"/>
      </bottom>
    </border>
    <border>
      <left>
        <color indexed="63"/>
      </left>
      <right>
        <color indexed="63"/>
      </right>
      <top style="thin">
        <color theme="5"/>
      </top>
      <bottom>
        <color indexed="63"/>
      </bottom>
    </border>
    <border>
      <left style="thin">
        <color theme="5"/>
      </left>
      <right style="thin"/>
      <top style="thin">
        <color theme="5"/>
      </top>
      <bottom style="thin">
        <color theme="5"/>
      </bottom>
    </border>
    <border>
      <left>
        <color indexed="63"/>
      </left>
      <right style="thin"/>
      <top style="thin">
        <color theme="5"/>
      </top>
      <bottom style="thin">
        <color theme="5"/>
      </bottom>
    </border>
    <border>
      <left style="medium">
        <color theme="5"/>
      </left>
      <right/>
      <top style="medium">
        <color theme="5"/>
      </top>
      <bottom style="medium">
        <color theme="5"/>
      </bottom>
    </border>
    <border>
      <left style="thin">
        <color theme="5"/>
      </left>
      <right style="thin"/>
      <top style="thin">
        <color theme="5"/>
      </top>
      <bottom style="thin"/>
    </border>
    <border>
      <left/>
      <right style="thin"/>
      <top/>
      <bottom style="thin">
        <color indexed="63"/>
      </bottom>
    </border>
    <border>
      <left style="thin"/>
      <right style="thin"/>
      <top style="thin">
        <color theme="5"/>
      </top>
      <bottom style="thin">
        <color theme="5"/>
      </bottom>
    </border>
    <border>
      <left style="thin"/>
      <right style="thin"/>
      <top style="thin">
        <color theme="5"/>
      </top>
      <bottom style="thin"/>
    </border>
    <border>
      <left style="medium"/>
      <right style="medium"/>
      <top/>
      <bottom/>
    </border>
    <border>
      <left style="medium"/>
      <right style="medium"/>
      <top/>
      <bottom style="medium"/>
    </border>
    <border>
      <left/>
      <right/>
      <top style="thin"/>
      <bottom style="thin"/>
    </border>
    <border>
      <left/>
      <right style="thin">
        <color theme="5"/>
      </right>
      <top style="thin">
        <color theme="5"/>
      </top>
      <bottom style="thin"/>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style="thin">
        <color theme="5"/>
      </left>
      <right/>
      <top style="thin">
        <color theme="5"/>
      </top>
      <bottom style="medium">
        <color theme="5"/>
      </bottom>
    </border>
    <border>
      <left style="thin"/>
      <right style="thin">
        <color theme="5"/>
      </right>
      <top style="thin">
        <color theme="5"/>
      </top>
      <bottom style="medium">
        <color theme="5"/>
      </bottom>
    </border>
    <border>
      <left style="thin">
        <color theme="5"/>
      </left>
      <right style="thin">
        <color theme="5"/>
      </right>
      <top/>
      <bottom style="medium">
        <color theme="5"/>
      </bottom>
    </border>
    <border>
      <left>
        <color indexed="63"/>
      </left>
      <right style="thin">
        <color theme="5"/>
      </right>
      <top style="thin">
        <color theme="5"/>
      </top>
      <bottom>
        <color indexed="63"/>
      </bottom>
    </border>
    <border>
      <left/>
      <right style="thin">
        <color theme="5"/>
      </right>
      <top style="thin"/>
      <bottom style="thin"/>
    </border>
    <border>
      <left style="thin">
        <color theme="5"/>
      </left>
      <right style="thin">
        <color theme="5"/>
      </right>
      <top style="thin"/>
      <bottom style="thin"/>
    </border>
    <border>
      <left style="thin">
        <color theme="5"/>
      </left>
      <right/>
      <top style="thin"/>
      <bottom style="thin"/>
    </border>
    <border>
      <left style="thin"/>
      <right style="thin"/>
      <top/>
      <bottom style="thin">
        <color theme="5"/>
      </bottom>
    </border>
    <border>
      <left style="thin"/>
      <right style="thin"/>
      <top style="thin">
        <color theme="5"/>
      </top>
      <bottom/>
    </border>
    <border>
      <left/>
      <right/>
      <top style="thin"/>
      <bottom style="medium"/>
    </border>
    <border>
      <left style="thin"/>
      <right style="thin">
        <color theme="5"/>
      </right>
      <top style="medium">
        <color theme="5"/>
      </top>
      <bottom style="medium">
        <color theme="5"/>
      </bottom>
    </border>
    <border>
      <left/>
      <right style="thin">
        <color theme="5"/>
      </right>
      <top style="medium">
        <color theme="5"/>
      </top>
      <bottom style="medium">
        <color theme="5"/>
      </bottom>
    </border>
    <border>
      <left/>
      <right/>
      <top style="medium">
        <color theme="5"/>
      </top>
      <bottom style="medium">
        <color theme="5"/>
      </bottom>
    </border>
    <border>
      <left style="thin"/>
      <right/>
      <top style="thin">
        <color theme="5"/>
      </top>
      <bottom style="thin">
        <color theme="5"/>
      </botto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6" fontId="1" fillId="0" borderId="0">
      <alignment/>
      <protection/>
    </xf>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2"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3"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4"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5"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6"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7"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8"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9"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0"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1"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2"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7" fillId="13"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4"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5"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6"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7"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8"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19"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0"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1"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2"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3"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4"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8" fillId="25"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6" fontId="69" fillId="26" borderId="0" applyNumberFormat="0" applyBorder="0" applyAlignment="0" applyProtection="0"/>
    <xf numFmtId="202" fontId="1" fillId="27" borderId="1" applyNumberFormat="0" applyFill="0" applyAlignment="0">
      <protection/>
    </xf>
    <xf numFmtId="206" fontId="70" fillId="28" borderId="2" applyNumberFormat="0" applyAlignment="0" applyProtection="0"/>
    <xf numFmtId="206" fontId="70" fillId="28" borderId="2" applyNumberFormat="0" applyAlignment="0" applyProtection="0"/>
    <xf numFmtId="206" fontId="70" fillId="28" borderId="2" applyNumberFormat="0" applyAlignment="0" applyProtection="0"/>
    <xf numFmtId="206" fontId="70" fillId="28" borderId="2" applyNumberFormat="0" applyAlignment="0" applyProtection="0"/>
    <xf numFmtId="206" fontId="70" fillId="28" borderId="2" applyNumberFormat="0" applyAlignment="0" applyProtection="0"/>
    <xf numFmtId="206" fontId="70" fillId="28" borderId="2" applyNumberFormat="0" applyAlignment="0" applyProtection="0"/>
    <xf numFmtId="206" fontId="70" fillId="28" borderId="2" applyNumberFormat="0" applyAlignment="0" applyProtection="0"/>
    <xf numFmtId="206" fontId="71" fillId="29" borderId="3" applyNumberFormat="0" applyAlignment="0" applyProtection="0"/>
    <xf numFmtId="206" fontId="71" fillId="29" borderId="3" applyNumberFormat="0" applyAlignment="0" applyProtection="0"/>
    <xf numFmtId="206" fontId="71" fillId="29" borderId="3" applyNumberFormat="0" applyAlignment="0" applyProtection="0"/>
    <xf numFmtId="206" fontId="71" fillId="29" borderId="3" applyNumberFormat="0" applyAlignment="0" applyProtection="0"/>
    <xf numFmtId="206" fontId="71" fillId="29" borderId="3" applyNumberFormat="0" applyAlignment="0" applyProtection="0"/>
    <xf numFmtId="206" fontId="71" fillId="29" borderId="3" applyNumberFormat="0" applyAlignment="0" applyProtection="0"/>
    <xf numFmtId="206" fontId="71" fillId="29" borderId="3" applyNumberFormat="0" applyAlignment="0" applyProtection="0"/>
    <xf numFmtId="175" fontId="0" fillId="0" borderId="0" applyFont="0" applyFill="0" applyBorder="0" applyAlignment="0" applyProtection="0"/>
    <xf numFmtId="175" fontId="1" fillId="0" borderId="1" applyFont="0" applyFill="0" applyBorder="0" applyAlignment="0" applyProtection="0"/>
    <xf numFmtId="203" fontId="67" fillId="0" borderId="0" applyFont="0" applyFill="0" applyBorder="0" applyAlignment="0" applyProtection="0"/>
    <xf numFmtId="203" fontId="67" fillId="0" borderId="0" applyFont="0" applyFill="0" applyBorder="0" applyAlignment="0" applyProtection="0"/>
    <xf numFmtId="203" fontId="67"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204" fontId="1" fillId="30" borderId="1" applyFont="0" applyFill="0" applyBorder="0" applyAlignment="0" applyProtection="0"/>
    <xf numFmtId="178" fontId="0"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17" fillId="0" borderId="0" applyFont="0" applyFill="0" applyBorder="0" applyAlignment="0" applyProtection="0"/>
    <xf numFmtId="201" fontId="67" fillId="0" borderId="0" applyFont="0" applyFill="0" applyBorder="0" applyAlignment="0" applyProtection="0"/>
    <xf numFmtId="201" fontId="1"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6" fontId="1" fillId="0" borderId="0" applyFont="0" applyFill="0" applyBorder="0" applyAlignment="0" applyProtection="0"/>
    <xf numFmtId="201" fontId="1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1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0" fillId="0" borderId="0" applyFont="0" applyFill="0" applyBorder="0" applyAlignment="0" applyProtection="0"/>
    <xf numFmtId="201" fontId="67" fillId="0" borderId="0" applyFont="0" applyFill="0" applyBorder="0" applyAlignment="0" applyProtection="0"/>
    <xf numFmtId="201" fontId="67" fillId="0" borderId="0" applyFont="0" applyFill="0" applyBorder="0" applyAlignment="0" applyProtection="0"/>
    <xf numFmtId="201" fontId="1" fillId="0" borderId="0" applyFont="0" applyFill="0" applyBorder="0" applyAlignment="0" applyProtection="0"/>
    <xf numFmtId="0" fontId="0" fillId="31" borderId="4">
      <alignment horizontal="left" vertical="top" wrapText="1" indent="1"/>
      <protection locked="0"/>
    </xf>
    <xf numFmtId="0" fontId="0" fillId="31" borderId="4">
      <alignment vertical="top" wrapText="1"/>
      <protection locked="0"/>
    </xf>
    <xf numFmtId="206" fontId="0" fillId="31" borderId="4">
      <alignment horizontal="left" vertical="top" wrapText="1" indent="1"/>
      <protection locked="0"/>
    </xf>
    <xf numFmtId="211" fontId="0" fillId="0" borderId="0" applyFont="0" applyFill="0" applyBorder="0" applyAlignment="0" applyProtection="0"/>
    <xf numFmtId="0" fontId="72" fillId="31" borderId="4" applyNumberFormat="0">
      <alignment/>
      <protection locked="0"/>
    </xf>
    <xf numFmtId="0" fontId="72" fillId="31" borderId="4" applyNumberFormat="0">
      <alignment/>
      <protection locked="0"/>
    </xf>
    <xf numFmtId="0" fontId="0" fillId="30" borderId="0">
      <alignment/>
      <protection/>
    </xf>
    <xf numFmtId="0" fontId="1" fillId="32" borderId="0">
      <alignment/>
      <protection/>
    </xf>
    <xf numFmtId="206" fontId="0" fillId="30" borderId="0">
      <alignment/>
      <protection/>
    </xf>
    <xf numFmtId="168" fontId="0" fillId="0" borderId="0" applyFont="0" applyFill="0" applyBorder="0" applyProtection="0">
      <alignment/>
    </xf>
    <xf numFmtId="16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Protection="0">
      <alignment/>
    </xf>
    <xf numFmtId="168" fontId="0" fillId="0" borderId="0" applyFont="0" applyFill="0" applyBorder="0" applyProtection="0">
      <alignment/>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73" fillId="0" borderId="4" applyFill="0">
      <alignment horizontal="center"/>
      <protection/>
    </xf>
    <xf numFmtId="0" fontId="8" fillId="33" borderId="1" applyFill="0">
      <alignment horizontal="center"/>
      <protection/>
    </xf>
    <xf numFmtId="0" fontId="73" fillId="0" borderId="4" applyFill="0">
      <alignment horizontal="center"/>
      <protection/>
    </xf>
    <xf numFmtId="206" fontId="73" fillId="0" borderId="4" applyFill="0">
      <alignment horizontal="center"/>
      <protection/>
    </xf>
    <xf numFmtId="168" fontId="73" fillId="0" borderId="4" applyFill="0">
      <alignment horizontal="center" vertical="center"/>
      <protection/>
    </xf>
    <xf numFmtId="168" fontId="8" fillId="33" borderId="1" applyFill="0">
      <alignment horizontal="center" vertical="center"/>
      <protection/>
    </xf>
    <xf numFmtId="168" fontId="73" fillId="0" borderId="4" applyFill="0">
      <alignment horizontal="center" vertical="center"/>
      <protection/>
    </xf>
    <xf numFmtId="49" fontId="74" fillId="0" borderId="0" applyFill="0" applyProtection="0">
      <alignment horizontal="left" indent="1"/>
    </xf>
    <xf numFmtId="49" fontId="5" fillId="32" borderId="0" applyFill="0">
      <alignment horizontal="left" indent="1"/>
      <protection/>
    </xf>
    <xf numFmtId="0" fontId="75" fillId="0" borderId="0" applyNumberFormat="0" applyFill="0" applyBorder="0" applyAlignment="0" applyProtection="0"/>
    <xf numFmtId="49" fontId="74" fillId="0" borderId="0" applyFill="0" applyProtection="0">
      <alignment horizontal="left" indent="1"/>
    </xf>
    <xf numFmtId="0" fontId="76" fillId="0" borderId="0" applyNumberFormat="0" applyFill="0" applyBorder="0" applyAlignment="0" applyProtection="0"/>
    <xf numFmtId="0" fontId="76" fillId="0" borderId="0" applyNumberFormat="0" applyFill="0" applyBorder="0" applyAlignment="0" applyProtection="0"/>
    <xf numFmtId="206" fontId="77" fillId="34" borderId="0" applyNumberFormat="0" applyBorder="0" applyAlignment="0" applyProtection="0"/>
    <xf numFmtId="206" fontId="77" fillId="34" borderId="0" applyNumberFormat="0" applyBorder="0" applyAlignment="0" applyProtection="0"/>
    <xf numFmtId="206" fontId="77" fillId="34" borderId="0" applyNumberFormat="0" applyBorder="0" applyAlignment="0" applyProtection="0"/>
    <xf numFmtId="206" fontId="77" fillId="34" borderId="0" applyNumberFormat="0" applyBorder="0" applyAlignment="0" applyProtection="0"/>
    <xf numFmtId="206" fontId="77" fillId="34" borderId="0" applyNumberFormat="0" applyBorder="0" applyAlignment="0" applyProtection="0"/>
    <xf numFmtId="206" fontId="77" fillId="34" borderId="0" applyNumberFormat="0" applyBorder="0" applyAlignment="0" applyProtection="0"/>
    <xf numFmtId="206" fontId="77" fillId="34" borderId="0" applyNumberFormat="0" applyBorder="0" applyAlignment="0" applyProtection="0"/>
    <xf numFmtId="0" fontId="78" fillId="0" borderId="0" applyNumberFormat="0" applyFill="0" applyAlignment="0">
      <protection/>
    </xf>
    <xf numFmtId="0" fontId="14" fillId="0" borderId="0" applyNumberFormat="0" applyFill="0" applyAlignment="0">
      <protection/>
    </xf>
    <xf numFmtId="0" fontId="78" fillId="0" borderId="0" applyNumberFormat="0" applyFill="0" applyAlignment="0">
      <protection/>
    </xf>
    <xf numFmtId="0" fontId="79" fillId="0" borderId="5" applyNumberFormat="0" applyFill="0" applyBorder="0" applyAlignment="0" applyProtection="0"/>
    <xf numFmtId="0" fontId="78" fillId="0" borderId="0" applyNumberFormat="0" applyFill="0" applyAlignment="0">
      <protection/>
    </xf>
    <xf numFmtId="206" fontId="78" fillId="0" borderId="0" applyNumberFormat="0" applyFill="0" applyAlignment="0">
      <protection/>
    </xf>
    <xf numFmtId="0" fontId="78" fillId="0" borderId="0" applyNumberFormat="0" applyFill="0" applyAlignment="0" applyProtection="0"/>
    <xf numFmtId="0" fontId="14" fillId="33" borderId="0" applyNumberFormat="0" applyFill="0" applyAlignment="0">
      <protection/>
    </xf>
    <xf numFmtId="206" fontId="78" fillId="0" borderId="0" applyNumberFormat="0" applyFill="0" applyAlignment="0" applyProtection="0"/>
    <xf numFmtId="0" fontId="80" fillId="0" borderId="0" applyNumberFormat="0" applyFill="0" applyAlignment="0">
      <protection/>
    </xf>
    <xf numFmtId="0" fontId="81" fillId="0" borderId="6" applyNumberFormat="0" applyFill="0" applyBorder="0" applyAlignment="0" applyProtection="0"/>
    <xf numFmtId="0" fontId="80" fillId="0" borderId="0" applyNumberFormat="0" applyFill="0" applyAlignment="0">
      <protection/>
    </xf>
    <xf numFmtId="49" fontId="82" fillId="32" borderId="0" applyFill="0" applyBorder="0">
      <alignment horizontal="left"/>
      <protection/>
    </xf>
    <xf numFmtId="49" fontId="82" fillId="32" borderId="0" applyFill="0" applyBorder="0">
      <alignment horizontal="left"/>
      <protection/>
    </xf>
    <xf numFmtId="0" fontId="83" fillId="0" borderId="7" applyNumberFormat="0" applyFill="0" applyAlignment="0" applyProtection="0"/>
    <xf numFmtId="49" fontId="82" fillId="32" borderId="0" applyFill="0" applyBorder="0">
      <alignment horizontal="left"/>
      <protection/>
    </xf>
    <xf numFmtId="0" fontId="0" fillId="32" borderId="0" applyFill="0" applyBorder="0">
      <alignment/>
      <protection/>
    </xf>
    <xf numFmtId="0" fontId="0" fillId="32" borderId="0" applyFill="0" applyBorder="0">
      <alignment/>
      <protection/>
    </xf>
    <xf numFmtId="0" fontId="83" fillId="0" borderId="0" applyNumberFormat="0" applyFill="0" applyBorder="0" applyAlignment="0" applyProtection="0"/>
    <xf numFmtId="0" fontId="0" fillId="32" borderId="0" applyFill="0" applyBorder="0">
      <alignment/>
      <protection/>
    </xf>
    <xf numFmtId="0" fontId="0" fillId="30" borderId="8" applyNumberFormat="0" applyFill="0">
      <alignment horizontal="left"/>
      <protection/>
    </xf>
    <xf numFmtId="209" fontId="0" fillId="30" borderId="8" applyNumberFormat="0">
      <alignment horizontal="left"/>
      <protection/>
    </xf>
    <xf numFmtId="0" fontId="0" fillId="30" borderId="8" applyNumberFormat="0">
      <alignment horizontal="left"/>
      <protection/>
    </xf>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1" fontId="85" fillId="0" borderId="0" applyNumberFormat="0" applyFill="0" applyBorder="0" applyAlignment="0" applyProtection="0"/>
    <xf numFmtId="0" fontId="84" fillId="0" borderId="0" applyNumberFormat="0" applyFill="0" applyBorder="0" applyAlignment="0" applyProtection="0"/>
    <xf numFmtId="1" fontId="1" fillId="30" borderId="1" applyNumberFormat="0" applyFont="0" applyAlignment="0" applyProtection="0"/>
    <xf numFmtId="206" fontId="86" fillId="35" borderId="2" applyNumberFormat="0" applyAlignment="0" applyProtection="0"/>
    <xf numFmtId="206" fontId="86" fillId="35" borderId="2" applyNumberFormat="0" applyAlignment="0" applyProtection="0"/>
    <xf numFmtId="206" fontId="86" fillId="35" borderId="2" applyNumberFormat="0" applyAlignment="0" applyProtection="0"/>
    <xf numFmtId="206" fontId="86" fillId="35" borderId="2" applyNumberFormat="0" applyAlignment="0" applyProtection="0"/>
    <xf numFmtId="206" fontId="86" fillId="35" borderId="2" applyNumberFormat="0" applyAlignment="0" applyProtection="0"/>
    <xf numFmtId="206" fontId="86" fillId="35" borderId="2" applyNumberFormat="0" applyAlignment="0" applyProtection="0"/>
    <xf numFmtId="49" fontId="87" fillId="0" borderId="0" applyFill="0" applyBorder="0">
      <alignment horizontal="right" indent="1"/>
      <protection/>
    </xf>
    <xf numFmtId="49" fontId="16" fillId="33" borderId="0" applyFill="0" applyBorder="0">
      <alignment horizontal="right" indent="1"/>
      <protection/>
    </xf>
    <xf numFmtId="49" fontId="82" fillId="0" borderId="0" applyFill="0" applyBorder="0">
      <alignment horizontal="center" wrapText="1"/>
      <protection/>
    </xf>
    <xf numFmtId="49" fontId="15" fillId="32" borderId="0" applyFill="0" applyBorder="0">
      <alignment horizontal="center" wrapText="1"/>
      <protection/>
    </xf>
    <xf numFmtId="0" fontId="82" fillId="0" borderId="0" applyFill="0" applyBorder="0">
      <alignment horizontal="centerContinuous" wrapText="1"/>
      <protection/>
    </xf>
    <xf numFmtId="0" fontId="15" fillId="32" borderId="0" applyFill="0" applyBorder="0">
      <alignment horizontal="centerContinuous" wrapText="1"/>
      <protection/>
    </xf>
    <xf numFmtId="0" fontId="82" fillId="0" borderId="0" applyFill="0" applyBorder="0">
      <alignment horizontal="center" wrapText="1"/>
      <protection/>
    </xf>
    <xf numFmtId="0" fontId="82"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0" borderId="4" applyNumberFormat="0">
      <alignment horizontal="left"/>
      <protection/>
    </xf>
    <xf numFmtId="209" fontId="0" fillId="30" borderId="4" applyNumberFormat="0">
      <alignment horizontal="left"/>
      <protection/>
    </xf>
    <xf numFmtId="206" fontId="88" fillId="0" borderId="9" applyNumberFormat="0" applyFill="0" applyAlignment="0" applyProtection="0"/>
    <xf numFmtId="206" fontId="88" fillId="0" borderId="9" applyNumberFormat="0" applyFill="0" applyAlignment="0" applyProtection="0"/>
    <xf numFmtId="206" fontId="88" fillId="0" borderId="9" applyNumberFormat="0" applyFill="0" applyAlignment="0" applyProtection="0"/>
    <xf numFmtId="206" fontId="88" fillId="0" borderId="9" applyNumberFormat="0" applyFill="0" applyAlignment="0" applyProtection="0"/>
    <xf numFmtId="206" fontId="88" fillId="0" borderId="9" applyNumberFormat="0" applyFill="0" applyAlignment="0" applyProtection="0"/>
    <xf numFmtId="206" fontId="88" fillId="0" borderId="9" applyNumberFormat="0" applyFill="0" applyAlignment="0" applyProtection="0"/>
    <xf numFmtId="206" fontId="88" fillId="0" borderId="9" applyNumberFormat="0" applyFill="0" applyAlignment="0" applyProtection="0"/>
    <xf numFmtId="206" fontId="89" fillId="36" borderId="0" applyNumberFormat="0" applyBorder="0" applyAlignment="0" applyProtection="0"/>
    <xf numFmtId="206" fontId="89" fillId="36" borderId="0" applyNumberFormat="0" applyBorder="0" applyAlignment="0" applyProtection="0"/>
    <xf numFmtId="206" fontId="89" fillId="36" borderId="0" applyNumberFormat="0" applyBorder="0" applyAlignment="0" applyProtection="0"/>
    <xf numFmtId="206" fontId="89" fillId="36" borderId="0" applyNumberFormat="0" applyBorder="0" applyAlignment="0" applyProtection="0"/>
    <xf numFmtId="206" fontId="89" fillId="36" borderId="0" applyNumberFormat="0" applyBorder="0" applyAlignment="0" applyProtection="0"/>
    <xf numFmtId="206" fontId="89" fillId="36" borderId="0" applyNumberFormat="0" applyBorder="0" applyAlignment="0" applyProtection="0"/>
    <xf numFmtId="206" fontId="89" fillId="36" borderId="0" applyNumberFormat="0" applyBorder="0" applyAlignment="0" applyProtection="0"/>
    <xf numFmtId="206" fontId="1" fillId="0" borderId="0">
      <alignment/>
      <protection/>
    </xf>
    <xf numFmtId="206" fontId="1" fillId="0" borderId="0">
      <alignment/>
      <protection/>
    </xf>
    <xf numFmtId="206" fontId="1" fillId="0" borderId="0">
      <alignment/>
      <protection/>
    </xf>
    <xf numFmtId="0" fontId="0" fillId="0" borderId="0">
      <alignment/>
      <protection/>
    </xf>
    <xf numFmtId="0" fontId="0" fillId="0" borderId="0">
      <alignment/>
      <protection/>
    </xf>
    <xf numFmtId="191" fontId="67" fillId="0" borderId="0">
      <alignment/>
      <protection/>
    </xf>
    <xf numFmtId="0" fontId="0" fillId="0" borderId="0">
      <alignment/>
      <protection/>
    </xf>
    <xf numFmtId="191" fontId="17" fillId="0" borderId="0">
      <alignment/>
      <protection/>
    </xf>
    <xf numFmtId="191" fontId="17" fillId="0" borderId="0">
      <alignment/>
      <protection/>
    </xf>
    <xf numFmtId="191" fontId="17" fillId="0" borderId="0">
      <alignment/>
      <protection/>
    </xf>
    <xf numFmtId="206" fontId="1" fillId="0" borderId="0">
      <alignment/>
      <protection/>
    </xf>
    <xf numFmtId="0" fontId="1" fillId="0" borderId="0">
      <alignment/>
      <protection/>
    </xf>
    <xf numFmtId="206" fontId="1" fillId="0" borderId="0">
      <alignment/>
      <protection/>
    </xf>
    <xf numFmtId="206" fontId="1" fillId="0" borderId="0">
      <alignment/>
      <protection/>
    </xf>
    <xf numFmtId="206" fontId="1" fillId="0" borderId="0">
      <alignment/>
      <protection/>
    </xf>
    <xf numFmtId="206" fontId="27" fillId="0" borderId="0">
      <alignment/>
      <protection/>
    </xf>
    <xf numFmtId="0" fontId="67" fillId="0" borderId="0">
      <alignment/>
      <protection/>
    </xf>
    <xf numFmtId="0" fontId="1" fillId="0" borderId="0">
      <alignment/>
      <protection/>
    </xf>
    <xf numFmtId="206" fontId="1" fillId="0" borderId="0">
      <alignment/>
      <protection/>
    </xf>
    <xf numFmtId="206" fontId="1" fillId="0" borderId="0">
      <alignment/>
      <protection/>
    </xf>
    <xf numFmtId="191" fontId="67" fillId="0" borderId="0">
      <alignment/>
      <protection/>
    </xf>
    <xf numFmtId="0" fontId="67" fillId="0" borderId="0">
      <alignment/>
      <protection/>
    </xf>
    <xf numFmtId="206" fontId="4" fillId="0" borderId="0">
      <alignment/>
      <protection/>
    </xf>
    <xf numFmtId="0" fontId="67" fillId="0" borderId="0">
      <alignment/>
      <protection/>
    </xf>
    <xf numFmtId="0" fontId="67" fillId="0" borderId="0">
      <alignment/>
      <protection/>
    </xf>
    <xf numFmtId="191" fontId="67" fillId="0" borderId="0">
      <alignment/>
      <protection/>
    </xf>
    <xf numFmtId="0" fontId="1" fillId="0" borderId="0">
      <alignment/>
      <protection/>
    </xf>
    <xf numFmtId="0" fontId="1" fillId="0" borderId="0" applyBorder="0">
      <alignment/>
      <protection/>
    </xf>
    <xf numFmtId="0" fontId="1"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206" fontId="28" fillId="0" borderId="0">
      <alignment/>
      <protection/>
    </xf>
    <xf numFmtId="206" fontId="28" fillId="0" borderId="0">
      <alignment/>
      <protection/>
    </xf>
    <xf numFmtId="0" fontId="1" fillId="0" borderId="0">
      <alignment/>
      <protection/>
    </xf>
    <xf numFmtId="0" fontId="67" fillId="0" borderId="0">
      <alignment/>
      <protection/>
    </xf>
    <xf numFmtId="206" fontId="0" fillId="0" borderId="0">
      <alignment/>
      <protection/>
    </xf>
    <xf numFmtId="0" fontId="0" fillId="37" borderId="10" applyNumberFormat="0" applyFont="0" applyAlignment="0" applyProtection="0"/>
    <xf numFmtId="206" fontId="0" fillId="37" borderId="10" applyNumberFormat="0" applyFont="0" applyAlignment="0" applyProtection="0"/>
    <xf numFmtId="206" fontId="0" fillId="37" borderId="10" applyNumberFormat="0" applyFont="0" applyAlignment="0" applyProtection="0"/>
    <xf numFmtId="206" fontId="0" fillId="37" borderId="10" applyNumberFormat="0" applyFont="0" applyAlignment="0" applyProtection="0"/>
    <xf numFmtId="206" fontId="0" fillId="37" borderId="10" applyNumberFormat="0" applyFont="0" applyAlignment="0" applyProtection="0"/>
    <xf numFmtId="206" fontId="0" fillId="37" borderId="10" applyNumberFormat="0" applyFont="0" applyAlignment="0" applyProtection="0"/>
    <xf numFmtId="206" fontId="0" fillId="37" borderId="10" applyNumberFormat="0" applyFont="0" applyAlignment="0" applyProtection="0"/>
    <xf numFmtId="206" fontId="90" fillId="28" borderId="11" applyNumberFormat="0" applyAlignment="0" applyProtection="0"/>
    <xf numFmtId="206" fontId="90" fillId="28" borderId="11" applyNumberFormat="0" applyAlignment="0" applyProtection="0"/>
    <xf numFmtId="206" fontId="90" fillId="28" borderId="11" applyNumberFormat="0" applyAlignment="0" applyProtection="0"/>
    <xf numFmtId="206" fontId="90" fillId="28" borderId="11" applyNumberFormat="0" applyAlignment="0" applyProtection="0"/>
    <xf numFmtId="206" fontId="90" fillId="28" borderId="11" applyNumberFormat="0" applyAlignment="0" applyProtection="0"/>
    <xf numFmtId="206" fontId="90" fillId="28" borderId="11" applyNumberFormat="0" applyAlignment="0" applyProtection="0"/>
    <xf numFmtId="206" fontId="90" fillId="28" borderId="11" applyNumberFormat="0" applyAlignment="0" applyProtection="0"/>
    <xf numFmtId="49" fontId="91" fillId="30" borderId="12" applyFill="0">
      <alignment horizontal="right" indent="2"/>
      <protection/>
    </xf>
    <xf numFmtId="49" fontId="91" fillId="30" borderId="12">
      <alignment horizontal="right" indent="2"/>
      <protection/>
    </xf>
    <xf numFmtId="49" fontId="91" fillId="30" borderId="12" applyFill="0">
      <alignment horizontal="right" indent="2"/>
      <protection/>
    </xf>
    <xf numFmtId="49" fontId="91" fillId="30" borderId="12" applyFill="0">
      <alignment horizontal="right" indent="2"/>
      <protection/>
    </xf>
    <xf numFmtId="17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212" fontId="1" fillId="0" borderId="13" applyFont="0" applyFill="0" applyBorder="0" applyAlignment="0" applyProtection="0"/>
    <xf numFmtId="172"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201" fontId="4" fillId="0" borderId="14" applyFont="0" applyAlignment="0">
      <protection/>
    </xf>
    <xf numFmtId="0" fontId="0" fillId="30" borderId="15" applyNumberFormat="0" applyFill="0">
      <alignment horizontal="left"/>
      <protection/>
    </xf>
    <xf numFmtId="0" fontId="0" fillId="30" borderId="15" applyNumberFormat="0">
      <alignment horizontal="left"/>
      <protection/>
    </xf>
    <xf numFmtId="164" fontId="0" fillId="0" borderId="0" applyFont="0" applyFill="0" applyBorder="0" applyAlignment="0" applyProtection="0"/>
    <xf numFmtId="164" fontId="9" fillId="0" borderId="1" applyFont="0" applyFill="0" applyBorder="0" applyAlignment="0" applyProtection="0"/>
    <xf numFmtId="179" fontId="0" fillId="0" borderId="0" applyFont="0" applyFill="0" applyBorder="0">
      <alignment horizontal="left"/>
      <protection locked="0"/>
    </xf>
    <xf numFmtId="179" fontId="9" fillId="0" borderId="1">
      <alignment horizontal="left"/>
      <protection locked="0"/>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206" fontId="93" fillId="0" borderId="0" applyNumberFormat="0" applyFill="0" applyBorder="0" applyAlignment="0" applyProtection="0"/>
    <xf numFmtId="206" fontId="93" fillId="0" borderId="0" applyNumberFormat="0" applyFill="0" applyBorder="0" applyAlignment="0" applyProtection="0"/>
    <xf numFmtId="206" fontId="93" fillId="0" borderId="0" applyNumberFormat="0" applyFill="0" applyBorder="0" applyAlignment="0" applyProtection="0"/>
    <xf numFmtId="206" fontId="93" fillId="0" borderId="0" applyNumberFormat="0" applyFill="0" applyBorder="0" applyAlignment="0" applyProtection="0"/>
    <xf numFmtId="206" fontId="93" fillId="0" borderId="0" applyNumberFormat="0" applyFill="0" applyBorder="0" applyAlignment="0" applyProtection="0"/>
    <xf numFmtId="0" fontId="92" fillId="0" borderId="0" applyNumberFormat="0" applyFill="0" applyBorder="0" applyAlignment="0" applyProtection="0"/>
    <xf numFmtId="0" fontId="0" fillId="27" borderId="0">
      <alignment/>
      <protection/>
    </xf>
    <xf numFmtId="0" fontId="1" fillId="33" borderId="0">
      <alignment/>
      <protection/>
    </xf>
    <xf numFmtId="206" fontId="0" fillId="27" borderId="0">
      <alignment/>
      <protection/>
    </xf>
    <xf numFmtId="206" fontId="80" fillId="0" borderId="16" applyNumberFormat="0" applyFill="0" applyAlignment="0" applyProtection="0"/>
    <xf numFmtId="206" fontId="80" fillId="0" borderId="16" applyNumberFormat="0" applyFill="0" applyAlignment="0" applyProtection="0"/>
    <xf numFmtId="206" fontId="80" fillId="0" borderId="16" applyNumberFormat="0" applyFill="0" applyAlignment="0" applyProtection="0"/>
    <xf numFmtId="206" fontId="80" fillId="0" borderId="16" applyNumberFormat="0" applyFill="0" applyAlignment="0" applyProtection="0"/>
    <xf numFmtId="206" fontId="80" fillId="0" borderId="16" applyNumberFormat="0" applyFill="0" applyAlignment="0" applyProtection="0"/>
    <xf numFmtId="206" fontId="80" fillId="0" borderId="16" applyNumberFormat="0" applyFill="0" applyAlignment="0" applyProtection="0"/>
    <xf numFmtId="206" fontId="80" fillId="0" borderId="16" applyNumberFormat="0" applyFill="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206" fontId="94" fillId="0" borderId="0" applyNumberFormat="0" applyFill="0" applyBorder="0" applyAlignment="0" applyProtection="0"/>
    <xf numFmtId="167" fontId="0" fillId="0" borderId="0" applyFont="0" applyFill="0" applyBorder="0" applyAlignment="0" applyProtection="0"/>
  </cellStyleXfs>
  <cellXfs count="796">
    <xf numFmtId="0" fontId="0" fillId="0" borderId="0" xfId="0" applyFont="1" applyAlignment="1">
      <alignment/>
    </xf>
    <xf numFmtId="175" fontId="72" fillId="31" borderId="4" xfId="302" applyFont="1" applyFill="1" applyBorder="1" applyAlignment="1" applyProtection="1">
      <alignment/>
      <protection locked="0"/>
    </xf>
    <xf numFmtId="49" fontId="82" fillId="30" borderId="0" xfId="397" applyFill="1" applyBorder="1">
      <alignment horizontal="left"/>
      <protection/>
    </xf>
    <xf numFmtId="174" fontId="0" fillId="30" borderId="4" xfId="503" applyFont="1" applyFill="1" applyBorder="1" applyAlignment="1" applyProtection="1">
      <alignment/>
      <protection/>
    </xf>
    <xf numFmtId="174" fontId="72" fillId="31" borderId="4" xfId="503" applyFont="1" applyFill="1" applyBorder="1" applyAlignment="1">
      <alignment/>
    </xf>
    <xf numFmtId="0" fontId="0" fillId="0" borderId="0" xfId="0" applyFill="1" applyAlignment="1">
      <alignment/>
    </xf>
    <xf numFmtId="0" fontId="3" fillId="0" borderId="0" xfId="0" applyFont="1" applyAlignment="1">
      <alignment/>
    </xf>
    <xf numFmtId="0" fontId="3" fillId="0" borderId="0" xfId="0" applyFont="1" applyAlignment="1">
      <alignment/>
    </xf>
    <xf numFmtId="0" fontId="0" fillId="31" borderId="17" xfId="0" applyFont="1" applyFill="1" applyBorder="1" applyAlignment="1">
      <alignment/>
    </xf>
    <xf numFmtId="0" fontId="0" fillId="30" borderId="0" xfId="354" applyFont="1" applyFill="1" applyBorder="1" applyAlignment="1">
      <alignment/>
      <protection/>
    </xf>
    <xf numFmtId="0" fontId="95" fillId="30" borderId="0" xfId="354" applyFont="1" applyFill="1" applyBorder="1" applyAlignment="1">
      <alignment horizontal="right"/>
      <protection/>
    </xf>
    <xf numFmtId="0" fontId="0" fillId="31" borderId="0" xfId="0" applyFont="1" applyFill="1" applyBorder="1" applyAlignment="1">
      <alignment/>
    </xf>
    <xf numFmtId="49" fontId="82" fillId="30" borderId="0" xfId="422" applyFont="1" applyFill="1" applyBorder="1">
      <alignment horizontal="center" wrapText="1"/>
      <protection/>
    </xf>
    <xf numFmtId="0" fontId="0" fillId="30" borderId="0" xfId="354" applyFont="1" applyFill="1" applyBorder="1" applyAlignment="1">
      <alignment horizontal="left" indent="1"/>
      <protection/>
    </xf>
    <xf numFmtId="173" fontId="0" fillId="30" borderId="4" xfId="502" applyFont="1" applyFill="1" applyBorder="1" applyAlignment="1" applyProtection="1">
      <alignment/>
      <protection/>
    </xf>
    <xf numFmtId="0" fontId="95" fillId="31" borderId="17" xfId="0" applyFont="1" applyFill="1" applyBorder="1" applyAlignment="1">
      <alignment/>
    </xf>
    <xf numFmtId="0" fontId="0" fillId="31" borderId="18" xfId="0" applyFont="1" applyFill="1" applyBorder="1" applyAlignment="1">
      <alignment/>
    </xf>
    <xf numFmtId="0" fontId="0" fillId="31" borderId="19" xfId="0" applyFont="1" applyFill="1" applyBorder="1" applyAlignment="1">
      <alignment/>
    </xf>
    <xf numFmtId="0" fontId="0" fillId="31" borderId="0" xfId="0" applyFont="1" applyFill="1" applyBorder="1" applyAlignment="1">
      <alignment horizontal="centerContinuous"/>
    </xf>
    <xf numFmtId="0" fontId="78" fillId="31" borderId="0" xfId="385" applyFont="1" applyFill="1" applyBorder="1" applyAlignment="1">
      <alignment/>
      <protection/>
    </xf>
    <xf numFmtId="49" fontId="0" fillId="31" borderId="0" xfId="0" applyNumberFormat="1" applyFont="1" applyFill="1" applyBorder="1" applyAlignment="1">
      <alignment/>
    </xf>
    <xf numFmtId="49" fontId="0" fillId="31" borderId="0" xfId="422" applyFont="1" applyFill="1" applyBorder="1" applyAlignment="1">
      <alignment horizontal="right"/>
      <protection/>
    </xf>
    <xf numFmtId="49" fontId="0" fillId="31" borderId="0" xfId="422" applyFont="1" applyFill="1" applyBorder="1">
      <alignment horizontal="center" wrapText="1"/>
      <protection/>
    </xf>
    <xf numFmtId="0" fontId="0" fillId="30" borderId="0" xfId="354" applyBorder="1">
      <alignment/>
      <protection/>
    </xf>
    <xf numFmtId="0" fontId="5" fillId="30" borderId="20" xfId="354" applyFont="1" applyBorder="1" applyAlignment="1">
      <alignment/>
      <protection/>
    </xf>
    <xf numFmtId="0" fontId="0" fillId="0" borderId="0" xfId="430" applyNumberFormat="1" applyFill="1" applyBorder="1" applyAlignment="1">
      <alignment horizontal="left" vertical="center"/>
      <protection/>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31" borderId="24" xfId="0" applyFont="1" applyFill="1" applyBorder="1" applyAlignment="1">
      <alignment/>
    </xf>
    <xf numFmtId="0" fontId="0" fillId="31" borderId="24" xfId="0" applyFont="1" applyFill="1" applyBorder="1" applyAlignment="1">
      <alignment horizontal="centerContinuous"/>
    </xf>
    <xf numFmtId="0" fontId="0" fillId="31" borderId="24" xfId="0" applyFont="1" applyFill="1" applyBorder="1" applyAlignment="1">
      <alignment/>
    </xf>
    <xf numFmtId="0" fontId="0" fillId="31" borderId="25" xfId="0" applyFont="1" applyFill="1" applyBorder="1" applyAlignment="1">
      <alignment/>
    </xf>
    <xf numFmtId="0" fontId="0" fillId="31" borderId="26" xfId="0" applyFont="1" applyFill="1" applyBorder="1" applyAlignment="1">
      <alignment/>
    </xf>
    <xf numFmtId="0" fontId="0" fillId="31" borderId="27" xfId="0" applyFont="1" applyFill="1" applyBorder="1" applyAlignment="1">
      <alignment/>
    </xf>
    <xf numFmtId="164" fontId="84" fillId="31" borderId="0" xfId="543" applyFont="1" applyFill="1" applyBorder="1" applyAlignment="1" applyProtection="1">
      <alignment/>
      <protection/>
    </xf>
    <xf numFmtId="0" fontId="0" fillId="31" borderId="28" xfId="0" applyFont="1" applyFill="1" applyBorder="1" applyAlignment="1">
      <alignment/>
    </xf>
    <xf numFmtId="0" fontId="0" fillId="31" borderId="29" xfId="0" applyFont="1" applyFill="1" applyBorder="1" applyAlignment="1">
      <alignment/>
    </xf>
    <xf numFmtId="0" fontId="0" fillId="31" borderId="12" xfId="0" applyFont="1" applyFill="1" applyBorder="1" applyAlignment="1">
      <alignment/>
    </xf>
    <xf numFmtId="49" fontId="82" fillId="31" borderId="0" xfId="428" applyFont="1" applyFill="1" applyBorder="1" applyAlignment="1">
      <alignment horizontal="left" vertical="top" indent="1"/>
      <protection/>
    </xf>
    <xf numFmtId="0" fontId="5" fillId="30" borderId="30" xfId="354" applyFont="1" applyBorder="1" applyAlignment="1">
      <alignment/>
      <protection/>
    </xf>
    <xf numFmtId="0" fontId="0" fillId="0" borderId="0" xfId="0" applyAlignment="1">
      <alignment/>
    </xf>
    <xf numFmtId="0" fontId="0" fillId="0" borderId="0" xfId="0" applyAlignment="1">
      <alignment horizontal="center"/>
    </xf>
    <xf numFmtId="0" fontId="0" fillId="30" borderId="24" xfId="354" applyBorder="1">
      <alignment/>
      <protection/>
    </xf>
    <xf numFmtId="0" fontId="0" fillId="0" borderId="0" xfId="0" applyBorder="1" applyAlignment="1">
      <alignment/>
    </xf>
    <xf numFmtId="49" fontId="82" fillId="30" borderId="0" xfId="422" applyFill="1" applyBorder="1">
      <alignment horizontal="center" wrapText="1"/>
      <protection/>
    </xf>
    <xf numFmtId="0" fontId="0" fillId="30" borderId="0" xfId="354" applyBorder="1" applyAlignment="1">
      <alignment horizontal="left" indent="3"/>
      <protection/>
    </xf>
    <xf numFmtId="175" fontId="0" fillId="30" borderId="15" xfId="541" applyNumberFormat="1" applyBorder="1">
      <alignment horizontal="left"/>
      <protection/>
    </xf>
    <xf numFmtId="0" fontId="0" fillId="30" borderId="0" xfId="354" applyBorder="1" applyAlignment="1">
      <alignment horizontal="left" indent="2"/>
      <protection/>
    </xf>
    <xf numFmtId="177" fontId="72" fillId="31" borderId="4" xfId="309" applyFont="1" applyFill="1" applyBorder="1" applyAlignment="1">
      <alignment/>
    </xf>
    <xf numFmtId="0" fontId="82" fillId="30" borderId="0" xfId="424" applyFill="1" applyBorder="1">
      <alignment horizontal="centerContinuous" wrapText="1"/>
      <protection/>
    </xf>
    <xf numFmtId="0" fontId="0" fillId="0" borderId="0" xfId="0" applyAlignment="1">
      <alignment/>
    </xf>
    <xf numFmtId="0" fontId="0" fillId="0" borderId="0" xfId="0" applyAlignment="1">
      <alignment wrapText="1"/>
    </xf>
    <xf numFmtId="175" fontId="0" fillId="30" borderId="15" xfId="302" applyFont="1" applyFill="1" applyBorder="1" applyAlignment="1" applyProtection="1">
      <alignment horizontal="left"/>
      <protection/>
    </xf>
    <xf numFmtId="0" fontId="0" fillId="27" borderId="0" xfId="559" applyFill="1" applyBorder="1">
      <alignment/>
      <protection/>
    </xf>
    <xf numFmtId="49" fontId="96" fillId="27" borderId="0" xfId="420" applyFont="1" applyFill="1" applyBorder="1">
      <alignment horizontal="right" indent="1"/>
      <protection/>
    </xf>
    <xf numFmtId="0" fontId="0" fillId="27" borderId="24" xfId="559" applyFill="1" applyBorder="1">
      <alignment/>
      <protection/>
    </xf>
    <xf numFmtId="0" fontId="5" fillId="27" borderId="31" xfId="559" applyFont="1" applyFill="1" applyBorder="1" applyAlignment="1">
      <alignment horizontal="center"/>
      <protection/>
    </xf>
    <xf numFmtId="0" fontId="0" fillId="27" borderId="0" xfId="559" applyFill="1" applyBorder="1" applyAlignment="1">
      <alignment horizontal="left" indent="2"/>
      <protection/>
    </xf>
    <xf numFmtId="0" fontId="0" fillId="0" borderId="0" xfId="0" applyAlignment="1">
      <alignment/>
    </xf>
    <xf numFmtId="175" fontId="72" fillId="31" borderId="4" xfId="302" applyFont="1" applyFill="1" applyBorder="1" applyAlignment="1">
      <alignment/>
    </xf>
    <xf numFmtId="175" fontId="0" fillId="30" borderId="4" xfId="302" applyFont="1" applyFill="1" applyBorder="1" applyAlignment="1" applyProtection="1">
      <alignment horizontal="left"/>
      <protection/>
    </xf>
    <xf numFmtId="175" fontId="0" fillId="30" borderId="15" xfId="302" applyFont="1" applyFill="1" applyBorder="1" applyAlignment="1" applyProtection="1">
      <alignment horizontal="left"/>
      <protection/>
    </xf>
    <xf numFmtId="173" fontId="0" fillId="30" borderId="4" xfId="502" applyFont="1" applyFill="1" applyBorder="1" applyAlignment="1" applyProtection="1">
      <alignment horizontal="left"/>
      <protection/>
    </xf>
    <xf numFmtId="175" fontId="0" fillId="30" borderId="4" xfId="302" applyFont="1" applyFill="1" applyBorder="1" applyAlignment="1" applyProtection="1" quotePrefix="1">
      <alignment horizontal="left"/>
      <protection/>
    </xf>
    <xf numFmtId="49" fontId="74" fillId="30" borderId="0" xfId="372" applyFill="1" applyBorder="1">
      <alignment horizontal="left" indent="1"/>
    </xf>
    <xf numFmtId="0" fontId="0" fillId="0" borderId="0" xfId="0" applyBorder="1" applyAlignment="1">
      <alignment/>
    </xf>
    <xf numFmtId="164" fontId="72" fillId="31" borderId="4" xfId="543" applyFont="1" applyFill="1" applyBorder="1" applyAlignment="1">
      <alignment/>
    </xf>
    <xf numFmtId="0" fontId="0" fillId="0" borderId="0" xfId="0" applyBorder="1" applyAlignment="1">
      <alignment/>
    </xf>
    <xf numFmtId="0" fontId="0" fillId="30" borderId="24" xfId="354" applyBorder="1" applyAlignment="1">
      <alignment/>
      <protection/>
    </xf>
    <xf numFmtId="175" fontId="0" fillId="30" borderId="0" xfId="302" applyFont="1" applyFill="1" applyBorder="1" applyAlignment="1" applyProtection="1">
      <alignment horizontal="left"/>
      <protection/>
    </xf>
    <xf numFmtId="0" fontId="82" fillId="30" borderId="0" xfId="354" applyFont="1" applyBorder="1">
      <alignment/>
      <protection/>
    </xf>
    <xf numFmtId="0" fontId="0" fillId="30" borderId="27" xfId="354" applyBorder="1">
      <alignment/>
      <protection/>
    </xf>
    <xf numFmtId="0" fontId="95" fillId="30" borderId="24" xfId="424" applyFont="1" applyFill="1" applyBorder="1">
      <alignment horizontal="centerContinuous" wrapText="1"/>
      <protection/>
    </xf>
    <xf numFmtId="0" fontId="97" fillId="30" borderId="24" xfId="424" applyFont="1" applyFill="1" applyBorder="1">
      <alignment horizontal="centerContinuous" wrapText="1"/>
      <protection/>
    </xf>
    <xf numFmtId="0" fontId="73" fillId="27" borderId="24" xfId="365" applyFont="1" applyFill="1" applyBorder="1">
      <alignment horizontal="center"/>
      <protection/>
    </xf>
    <xf numFmtId="168" fontId="73" fillId="27" borderId="24" xfId="369" applyFont="1" applyFill="1" applyBorder="1">
      <alignment horizontal="center" vertical="center"/>
      <protection/>
    </xf>
    <xf numFmtId="0" fontId="0" fillId="30" borderId="27" xfId="354" applyFont="1" applyBorder="1">
      <alignment/>
      <protection/>
    </xf>
    <xf numFmtId="0" fontId="0" fillId="30" borderId="26" xfId="354" applyBorder="1">
      <alignment/>
      <protection/>
    </xf>
    <xf numFmtId="0" fontId="0" fillId="30" borderId="26" xfId="354" applyFont="1" applyBorder="1">
      <alignment/>
      <protection/>
    </xf>
    <xf numFmtId="0" fontId="0" fillId="30" borderId="0" xfId="354" applyBorder="1" applyAlignment="1">
      <alignment horizontal="center"/>
      <protection/>
    </xf>
    <xf numFmtId="49" fontId="78" fillId="30" borderId="0" xfId="385" applyNumberFormat="1" applyFill="1" applyBorder="1" applyAlignment="1">
      <alignment horizontal="left"/>
      <protection/>
    </xf>
    <xf numFmtId="49" fontId="82" fillId="30" borderId="0" xfId="422" applyFill="1" applyBorder="1" applyAlignment="1">
      <alignment horizontal="left" wrapText="1"/>
      <protection/>
    </xf>
    <xf numFmtId="49" fontId="82" fillId="30" borderId="0" xfId="422" applyFill="1" applyBorder="1" applyAlignment="1">
      <alignment horizontal="right" wrapText="1"/>
      <protection/>
    </xf>
    <xf numFmtId="49" fontId="0" fillId="30" borderId="0" xfId="428" applyFill="1" applyBorder="1">
      <alignment horizontal="left" indent="1"/>
      <protection/>
    </xf>
    <xf numFmtId="0" fontId="73" fillId="27" borderId="23" xfId="365" applyFont="1" applyFill="1" applyBorder="1">
      <alignment horizontal="center"/>
      <protection/>
    </xf>
    <xf numFmtId="0" fontId="0" fillId="30" borderId="0" xfId="354" applyBorder="1" applyAlignment="1">
      <alignment horizontal="right"/>
      <protection/>
    </xf>
    <xf numFmtId="0" fontId="82" fillId="30" borderId="0" xfId="354" applyFont="1" applyBorder="1" applyAlignment="1">
      <alignment horizontal="center"/>
      <protection/>
    </xf>
    <xf numFmtId="0" fontId="82" fillId="30" borderId="0" xfId="424" applyFill="1" applyBorder="1" applyAlignment="1">
      <alignment horizontal="left" wrapText="1"/>
      <protection/>
    </xf>
    <xf numFmtId="0" fontId="0" fillId="0" borderId="31" xfId="0" applyBorder="1" applyAlignment="1">
      <alignment/>
    </xf>
    <xf numFmtId="0" fontId="0" fillId="0" borderId="20" xfId="0" applyBorder="1" applyAlignment="1">
      <alignment/>
    </xf>
    <xf numFmtId="0" fontId="0" fillId="0" borderId="30" xfId="0" applyBorder="1" applyAlignment="1">
      <alignment/>
    </xf>
    <xf numFmtId="49" fontId="74" fillId="0" borderId="0" xfId="372">
      <alignment horizontal="left" indent="1"/>
    </xf>
    <xf numFmtId="0" fontId="0" fillId="30" borderId="0" xfId="401" applyFill="1" applyBorder="1" applyAlignment="1">
      <alignment horizontal="left" indent="2"/>
      <protection/>
    </xf>
    <xf numFmtId="49" fontId="0" fillId="30" borderId="0" xfId="428" applyFont="1" applyFill="1" applyBorder="1">
      <alignment horizontal="left" indent="1"/>
      <protection/>
    </xf>
    <xf numFmtId="0" fontId="82" fillId="0" borderId="0" xfId="0" applyFont="1" applyAlignment="1">
      <alignment/>
    </xf>
    <xf numFmtId="175" fontId="0" fillId="30" borderId="0" xfId="302" applyFont="1" applyFill="1" applyBorder="1" applyAlignment="1" applyProtection="1">
      <alignment horizontal="left"/>
      <protection/>
    </xf>
    <xf numFmtId="0" fontId="0" fillId="30" borderId="0" xfId="354" applyFont="1" applyBorder="1">
      <alignment/>
      <protection/>
    </xf>
    <xf numFmtId="49" fontId="82" fillId="30" borderId="0" xfId="397" applyFill="1" applyBorder="1" applyAlignment="1">
      <alignment horizontal="left" vertical="center"/>
      <protection/>
    </xf>
    <xf numFmtId="0" fontId="0" fillId="30" borderId="0" xfId="354" applyBorder="1" applyAlignment="1">
      <alignment/>
      <protection/>
    </xf>
    <xf numFmtId="0" fontId="0" fillId="31" borderId="32" xfId="0" applyFont="1" applyFill="1" applyBorder="1" applyAlignment="1">
      <alignment/>
    </xf>
    <xf numFmtId="0" fontId="98" fillId="31" borderId="32" xfId="0" applyFont="1" applyFill="1" applyBorder="1" applyAlignment="1">
      <alignment horizontal="centerContinuous"/>
    </xf>
    <xf numFmtId="0" fontId="99" fillId="31" borderId="32" xfId="0" applyFont="1" applyFill="1" applyBorder="1" applyAlignment="1">
      <alignment horizontal="centerContinuous"/>
    </xf>
    <xf numFmtId="0" fontId="82" fillId="31" borderId="32" xfId="0" applyFont="1" applyFill="1" applyBorder="1" applyAlignment="1">
      <alignment horizontal="centerContinuous"/>
    </xf>
    <xf numFmtId="0" fontId="0" fillId="31" borderId="21" xfId="0" applyFont="1" applyFill="1" applyBorder="1" applyAlignment="1">
      <alignment/>
    </xf>
    <xf numFmtId="0" fontId="0" fillId="31" borderId="22" xfId="0" applyFont="1" applyFill="1" applyBorder="1" applyAlignment="1">
      <alignment/>
    </xf>
    <xf numFmtId="0" fontId="0" fillId="31" borderId="22" xfId="0" applyFont="1" applyFill="1" applyBorder="1" applyAlignment="1">
      <alignment/>
    </xf>
    <xf numFmtId="0" fontId="0" fillId="31" borderId="23" xfId="0" applyFont="1" applyFill="1" applyBorder="1" applyAlignment="1">
      <alignment/>
    </xf>
    <xf numFmtId="0" fontId="0" fillId="31" borderId="32" xfId="0" applyFont="1" applyFill="1" applyBorder="1" applyAlignment="1">
      <alignment/>
    </xf>
    <xf numFmtId="0" fontId="0" fillId="0" borderId="32"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78" fillId="27" borderId="32" xfId="391" applyFill="1" applyBorder="1" applyAlignment="1">
      <alignment/>
    </xf>
    <xf numFmtId="0" fontId="82" fillId="30" borderId="0" xfId="424" applyFill="1" applyBorder="1" applyAlignment="1">
      <alignment horizontal="center" wrapText="1"/>
      <protection/>
    </xf>
    <xf numFmtId="0" fontId="0" fillId="0" borderId="0" xfId="0" applyBorder="1" applyAlignment="1">
      <alignment/>
    </xf>
    <xf numFmtId="0" fontId="0" fillId="0" borderId="0" xfId="0" applyAlignment="1">
      <alignment/>
    </xf>
    <xf numFmtId="0" fontId="0" fillId="27" borderId="23" xfId="559" applyBorder="1">
      <alignment/>
      <protection/>
    </xf>
    <xf numFmtId="0" fontId="0" fillId="27" borderId="0" xfId="559" applyBorder="1">
      <alignment/>
      <protection/>
    </xf>
    <xf numFmtId="0" fontId="0" fillId="27" borderId="24" xfId="559" applyBorder="1">
      <alignment/>
      <protection/>
    </xf>
    <xf numFmtId="164" fontId="72" fillId="31" borderId="33" xfId="352" applyNumberFormat="1" applyBorder="1">
      <alignment/>
      <protection locked="0"/>
    </xf>
    <xf numFmtId="164" fontId="72" fillId="31" borderId="34" xfId="352" applyNumberFormat="1" applyBorder="1">
      <alignment/>
      <protection locked="0"/>
    </xf>
    <xf numFmtId="175" fontId="72" fillId="31" borderId="35" xfId="302" applyFont="1" applyFill="1" applyBorder="1" applyAlignment="1" applyProtection="1">
      <alignment/>
      <protection locked="0"/>
    </xf>
    <xf numFmtId="0" fontId="0" fillId="30" borderId="0" xfId="354" applyFont="1" applyBorder="1" applyAlignment="1">
      <alignment horizontal="left" indent="3"/>
      <protection/>
    </xf>
    <xf numFmtId="0" fontId="0" fillId="30" borderId="0" xfId="354" applyBorder="1" quotePrefix="1">
      <alignment/>
      <protection/>
    </xf>
    <xf numFmtId="49" fontId="82" fillId="30" borderId="0" xfId="422" applyFill="1" applyBorder="1" applyAlignment="1">
      <alignment horizontal="center" vertical="top" wrapText="1"/>
      <protection/>
    </xf>
    <xf numFmtId="49" fontId="74" fillId="30" borderId="0" xfId="372" applyFill="1" applyBorder="1" applyAlignment="1">
      <alignment horizontal="left"/>
    </xf>
    <xf numFmtId="179" fontId="72" fillId="31" borderId="4" xfId="545" applyFont="1" applyFill="1" applyBorder="1" applyAlignment="1">
      <alignment horizontal="left" wrapText="1"/>
      <protection locked="0"/>
    </xf>
    <xf numFmtId="168" fontId="72" fillId="31" borderId="4" xfId="357" applyFont="1" applyFill="1" applyBorder="1">
      <alignment/>
    </xf>
    <xf numFmtId="179" fontId="0" fillId="30" borderId="0" xfId="545" applyFont="1" applyFill="1" applyBorder="1" applyAlignment="1">
      <alignment horizontal="left" indent="1"/>
      <protection locked="0"/>
    </xf>
    <xf numFmtId="173" fontId="0" fillId="30" borderId="15" xfId="502" applyFont="1" applyFill="1" applyBorder="1" applyAlignment="1" applyProtection="1">
      <alignment horizontal="center"/>
      <protection/>
    </xf>
    <xf numFmtId="49" fontId="74" fillId="30" borderId="0" xfId="372" applyFill="1" applyBorder="1" applyAlignment="1">
      <alignment horizontal="left" indent="4"/>
    </xf>
    <xf numFmtId="0" fontId="78" fillId="30" borderId="0" xfId="385" applyFill="1" applyBorder="1" applyAlignment="1">
      <alignment/>
      <protection/>
    </xf>
    <xf numFmtId="175" fontId="0" fillId="30" borderId="4" xfId="430" applyNumberFormat="1" applyBorder="1">
      <alignment horizontal="left"/>
      <protection/>
    </xf>
    <xf numFmtId="173" fontId="0" fillId="30" borderId="4" xfId="430" applyNumberFormat="1" applyBorder="1">
      <alignment horizontal="left"/>
      <protection/>
    </xf>
    <xf numFmtId="0" fontId="78" fillId="30" borderId="0" xfId="385" applyFill="1" applyBorder="1" applyAlignment="1">
      <alignment horizontal="left" indent="1"/>
      <protection/>
    </xf>
    <xf numFmtId="0" fontId="82" fillId="30" borderId="0" xfId="354" applyFont="1" applyBorder="1" quotePrefix="1">
      <alignment/>
      <protection/>
    </xf>
    <xf numFmtId="175" fontId="72" fillId="31" borderId="33" xfId="302" applyFont="1" applyFill="1" applyBorder="1" applyAlignment="1">
      <alignment/>
    </xf>
    <xf numFmtId="175" fontId="72" fillId="31" borderId="34" xfId="302" applyFont="1" applyFill="1" applyBorder="1" applyAlignment="1">
      <alignment/>
    </xf>
    <xf numFmtId="175" fontId="72" fillId="31" borderId="36" xfId="302" applyFont="1" applyFill="1" applyBorder="1" applyAlignment="1">
      <alignment/>
    </xf>
    <xf numFmtId="179" fontId="0" fillId="30" borderId="0" xfId="545" applyFont="1" applyFill="1" applyBorder="1" applyAlignment="1">
      <alignment/>
      <protection locked="0"/>
    </xf>
    <xf numFmtId="0" fontId="78" fillId="30" borderId="0" xfId="391" applyFill="1" applyBorder="1" applyAlignment="1">
      <alignment/>
    </xf>
    <xf numFmtId="0" fontId="82" fillId="30" borderId="0" xfId="354" applyFont="1" applyBorder="1" applyAlignment="1">
      <alignment horizontal="center" wrapText="1"/>
      <protection/>
    </xf>
    <xf numFmtId="49" fontId="82" fillId="30" borderId="1" xfId="422" applyFill="1" applyBorder="1">
      <alignment horizontal="center" wrapText="1"/>
      <protection/>
    </xf>
    <xf numFmtId="0" fontId="0" fillId="27" borderId="21" xfId="559" applyFill="1" applyBorder="1">
      <alignment/>
      <protection/>
    </xf>
    <xf numFmtId="0" fontId="0" fillId="27" borderId="22" xfId="559" applyBorder="1">
      <alignment/>
      <protection/>
    </xf>
    <xf numFmtId="0" fontId="0" fillId="27" borderId="22" xfId="559" applyFill="1" applyBorder="1">
      <alignment/>
      <protection/>
    </xf>
    <xf numFmtId="0" fontId="0" fillId="27" borderId="23" xfId="559" applyFill="1" applyBorder="1">
      <alignment/>
      <protection/>
    </xf>
    <xf numFmtId="0" fontId="0" fillId="27" borderId="32" xfId="559" applyFill="1" applyBorder="1">
      <alignment/>
      <protection/>
    </xf>
    <xf numFmtId="0" fontId="78" fillId="27" borderId="32" xfId="385" applyFill="1" applyBorder="1" applyAlignment="1">
      <alignment/>
      <protection/>
    </xf>
    <xf numFmtId="0" fontId="0" fillId="30" borderId="25" xfId="354" applyBorder="1">
      <alignment/>
      <protection/>
    </xf>
    <xf numFmtId="0" fontId="0" fillId="30" borderId="1" xfId="354" applyBorder="1" applyAlignment="1">
      <alignment vertical="top" wrapText="1"/>
      <protection/>
    </xf>
    <xf numFmtId="0" fontId="72" fillId="31" borderId="1" xfId="352" applyBorder="1" applyAlignment="1">
      <alignment vertical="top" wrapText="1"/>
      <protection locked="0"/>
    </xf>
    <xf numFmtId="0" fontId="72" fillId="31" borderId="37" xfId="352" applyBorder="1" applyAlignment="1">
      <alignment vertical="top" wrapText="1"/>
      <protection locked="0"/>
    </xf>
    <xf numFmtId="0" fontId="0" fillId="30" borderId="1" xfId="354" applyBorder="1" applyAlignment="1">
      <alignment horizontal="center" vertical="top" wrapText="1"/>
      <protection/>
    </xf>
    <xf numFmtId="0" fontId="0" fillId="30" borderId="1" xfId="354" applyFont="1" applyBorder="1" applyAlignment="1">
      <alignment vertical="top" wrapText="1"/>
      <protection/>
    </xf>
    <xf numFmtId="0" fontId="0" fillId="27" borderId="21" xfId="559" applyFont="1" applyFill="1" applyBorder="1" applyAlignment="1">
      <alignment/>
      <protection/>
    </xf>
    <xf numFmtId="0" fontId="0" fillId="27" borderId="22" xfId="559" applyFont="1" applyFill="1" applyBorder="1" applyAlignment="1">
      <alignment/>
      <protection/>
    </xf>
    <xf numFmtId="0" fontId="0" fillId="27" borderId="23" xfId="559" applyFont="1" applyFill="1" applyBorder="1" applyAlignment="1">
      <alignment/>
      <protection/>
    </xf>
    <xf numFmtId="0" fontId="0" fillId="27" borderId="32" xfId="559" applyFont="1" applyFill="1" applyBorder="1" applyAlignment="1">
      <alignment/>
      <protection/>
    </xf>
    <xf numFmtId="0" fontId="0" fillId="27" borderId="0" xfId="559" applyFont="1" applyFill="1" applyBorder="1" applyAlignment="1">
      <alignment/>
      <protection/>
    </xf>
    <xf numFmtId="0" fontId="0" fillId="27" borderId="24" xfId="559" applyFont="1" applyFill="1" applyBorder="1" applyAlignment="1">
      <alignment/>
      <protection/>
    </xf>
    <xf numFmtId="0" fontId="78" fillId="27" borderId="32" xfId="391" applyFont="1" applyFill="1" applyBorder="1" applyAlignment="1">
      <alignment/>
    </xf>
    <xf numFmtId="0" fontId="95" fillId="27" borderId="0" xfId="559" applyFont="1" applyFill="1" applyBorder="1" applyAlignment="1">
      <alignment/>
      <protection/>
    </xf>
    <xf numFmtId="0" fontId="5" fillId="30" borderId="0" xfId="354" applyFont="1" applyBorder="1" applyAlignment="1">
      <alignment/>
      <protection/>
    </xf>
    <xf numFmtId="0" fontId="78" fillId="30" borderId="0" xfId="391" applyFont="1" applyFill="1" applyBorder="1" applyAlignment="1">
      <alignment/>
    </xf>
    <xf numFmtId="0" fontId="0" fillId="30" borderId="0" xfId="354" applyFont="1" applyFill="1" applyBorder="1">
      <alignment/>
      <protection/>
    </xf>
    <xf numFmtId="0" fontId="0" fillId="30" borderId="24" xfId="354" applyFont="1" applyFill="1" applyBorder="1" applyAlignment="1">
      <alignment/>
      <protection/>
    </xf>
    <xf numFmtId="0" fontId="74" fillId="30" borderId="0" xfId="372" applyNumberFormat="1" applyFont="1" applyFill="1" applyBorder="1" applyAlignment="1">
      <alignment horizontal="right"/>
    </xf>
    <xf numFmtId="169" fontId="82" fillId="30" borderId="0" xfId="358" applyFont="1" applyFill="1" applyBorder="1" applyAlignment="1">
      <alignment horizontal="center" wrapText="1"/>
    </xf>
    <xf numFmtId="0" fontId="82" fillId="30" borderId="0" xfId="354" applyFont="1" applyFill="1" applyBorder="1" applyAlignment="1">
      <alignment horizontal="left" indent="1"/>
      <protection/>
    </xf>
    <xf numFmtId="0" fontId="82" fillId="30" borderId="0" xfId="354" applyFont="1" applyFill="1" applyBorder="1" applyAlignment="1">
      <alignment horizontal="center"/>
      <protection/>
    </xf>
    <xf numFmtId="0" fontId="82" fillId="30" borderId="0" xfId="354" applyFont="1" applyFill="1" applyBorder="1" applyAlignment="1">
      <alignment/>
      <protection/>
    </xf>
    <xf numFmtId="0" fontId="82" fillId="30" borderId="0" xfId="354" applyFont="1" applyFill="1" applyBorder="1">
      <alignment/>
      <protection/>
    </xf>
    <xf numFmtId="172" fontId="100" fillId="31" borderId="38" xfId="506" applyFont="1" applyFill="1" applyBorder="1" applyAlignment="1">
      <alignment horizontal="left"/>
    </xf>
    <xf numFmtId="172" fontId="82" fillId="30" borderId="38" xfId="506" applyFont="1" applyFill="1" applyBorder="1" applyAlignment="1">
      <alignment/>
    </xf>
    <xf numFmtId="172" fontId="72" fillId="31" borderId="39" xfId="506" applyFont="1" applyFill="1" applyBorder="1" applyAlignment="1">
      <alignment horizontal="left"/>
    </xf>
    <xf numFmtId="172" fontId="72" fillId="31" borderId="4" xfId="506" applyFont="1" applyFill="1" applyBorder="1" applyAlignment="1">
      <alignment horizontal="left"/>
    </xf>
    <xf numFmtId="172" fontId="0" fillId="30" borderId="38" xfId="506" applyFont="1" applyFill="1" applyBorder="1" applyAlignment="1">
      <alignment/>
    </xf>
    <xf numFmtId="172" fontId="72" fillId="31" borderId="38" xfId="506" applyFont="1" applyFill="1" applyBorder="1" applyAlignment="1">
      <alignment horizontal="left"/>
    </xf>
    <xf numFmtId="49" fontId="101" fillId="30" borderId="0" xfId="397" applyFont="1" applyFill="1" applyBorder="1" applyAlignment="1">
      <alignment horizontal="left" indent="1"/>
      <protection/>
    </xf>
    <xf numFmtId="0" fontId="5" fillId="30" borderId="26" xfId="354" applyFont="1" applyBorder="1" applyAlignment="1">
      <alignment/>
      <protection/>
    </xf>
    <xf numFmtId="0" fontId="0" fillId="30" borderId="26" xfId="354" applyFont="1" applyFill="1" applyBorder="1" applyAlignment="1">
      <alignment/>
      <protection/>
    </xf>
    <xf numFmtId="49" fontId="91" fillId="30" borderId="27" xfId="499" applyFont="1" applyFill="1" applyBorder="1">
      <alignment horizontal="right" indent="2"/>
      <protection/>
    </xf>
    <xf numFmtId="0" fontId="0" fillId="27" borderId="40" xfId="559" applyFont="1" applyFill="1" applyBorder="1" applyAlignment="1">
      <alignment/>
      <protection/>
    </xf>
    <xf numFmtId="0" fontId="0" fillId="27" borderId="41" xfId="559" applyFont="1" applyFill="1" applyBorder="1" applyAlignment="1">
      <alignment/>
      <protection/>
    </xf>
    <xf numFmtId="0" fontId="0" fillId="27" borderId="42" xfId="559" applyFont="1" applyFill="1" applyBorder="1" applyAlignment="1">
      <alignment/>
      <protection/>
    </xf>
    <xf numFmtId="0" fontId="0" fillId="27" borderId="43" xfId="559" applyFont="1" applyFill="1" applyBorder="1" applyAlignment="1">
      <alignment/>
      <protection/>
    </xf>
    <xf numFmtId="0" fontId="78" fillId="27" borderId="0" xfId="391" applyFont="1" applyFill="1" applyBorder="1" applyAlignment="1">
      <alignment/>
    </xf>
    <xf numFmtId="0" fontId="78" fillId="30" borderId="0" xfId="391" applyFont="1" applyFill="1" applyBorder="1" applyAlignment="1">
      <alignment horizontal="left" indent="1"/>
    </xf>
    <xf numFmtId="0" fontId="78" fillId="30" borderId="0" xfId="385" applyFont="1" applyFill="1" applyBorder="1" applyAlignment="1">
      <alignment horizontal="left" indent="1"/>
      <protection/>
    </xf>
    <xf numFmtId="49" fontId="82" fillId="30" borderId="0" xfId="422" applyFont="1" applyFill="1" applyBorder="1" applyAlignment="1" quotePrefix="1">
      <alignment horizontal="center" vertical="center" wrapText="1"/>
      <protection/>
    </xf>
    <xf numFmtId="172" fontId="72" fillId="30" borderId="44" xfId="506" applyFont="1" applyFill="1" applyBorder="1" applyAlignment="1">
      <alignment/>
    </xf>
    <xf numFmtId="172" fontId="72" fillId="30" borderId="45" xfId="506" applyFont="1" applyFill="1" applyBorder="1" applyAlignment="1">
      <alignment/>
    </xf>
    <xf numFmtId="209" fontId="0" fillId="30" borderId="4" xfId="431" applyFont="1" applyFill="1" applyBorder="1" applyAlignment="1">
      <alignment horizontal="left"/>
      <protection/>
    </xf>
    <xf numFmtId="0" fontId="82" fillId="30" borderId="0" xfId="385" applyFont="1" applyFill="1" applyBorder="1" applyAlignment="1">
      <alignment horizontal="left" indent="1"/>
      <protection/>
    </xf>
    <xf numFmtId="0" fontId="0" fillId="30" borderId="0" xfId="0" applyFont="1" applyFill="1" applyBorder="1" applyAlignment="1">
      <alignment horizontal="left"/>
    </xf>
    <xf numFmtId="0" fontId="0" fillId="30" borderId="0" xfId="354" applyFont="1" applyFill="1" applyBorder="1" applyAlignment="1">
      <alignment horizontal="left"/>
      <protection/>
    </xf>
    <xf numFmtId="0" fontId="82" fillId="30" borderId="0" xfId="354" applyFont="1" applyFill="1" applyBorder="1" applyAlignment="1">
      <alignment horizontal="left"/>
      <protection/>
    </xf>
    <xf numFmtId="172" fontId="72" fillId="30" borderId="0" xfId="506" applyFont="1" applyFill="1" applyBorder="1" applyAlignment="1">
      <alignment/>
    </xf>
    <xf numFmtId="209" fontId="0" fillId="30" borderId="0" xfId="431" applyFont="1" applyFill="1" applyBorder="1" applyAlignment="1">
      <alignment horizontal="left"/>
      <protection/>
    </xf>
    <xf numFmtId="209" fontId="0" fillId="30" borderId="38" xfId="431" applyFont="1" applyFill="1" applyBorder="1" applyAlignment="1">
      <alignment horizontal="left"/>
      <protection/>
    </xf>
    <xf numFmtId="0" fontId="95" fillId="30" borderId="0" xfId="354" applyFont="1" applyFill="1" applyBorder="1" applyAlignment="1">
      <alignment horizontal="left"/>
      <protection/>
    </xf>
    <xf numFmtId="0" fontId="0" fillId="30" borderId="24" xfId="354" applyFont="1" applyFill="1" applyBorder="1">
      <alignment/>
      <protection/>
    </xf>
    <xf numFmtId="9" fontId="0" fillId="30" borderId="0" xfId="354" applyNumberFormat="1" applyFont="1" applyFill="1" applyBorder="1" applyAlignment="1">
      <alignment/>
      <protection/>
    </xf>
    <xf numFmtId="172" fontId="72" fillId="31" borderId="44" xfId="506" applyFont="1" applyFill="1" applyBorder="1" applyAlignment="1">
      <alignment/>
    </xf>
    <xf numFmtId="9" fontId="0" fillId="0" borderId="1" xfId="354" applyNumberFormat="1" applyFont="1" applyFill="1" applyBorder="1" applyAlignment="1">
      <alignment/>
      <protection/>
    </xf>
    <xf numFmtId="49" fontId="82" fillId="30" borderId="0" xfId="422" applyFont="1" applyFill="1" applyBorder="1" applyAlignment="1" quotePrefix="1">
      <alignment horizontal="center" wrapText="1"/>
      <protection/>
    </xf>
    <xf numFmtId="49" fontId="82" fillId="30" borderId="0" xfId="422" applyFont="1" applyFill="1" applyBorder="1" applyAlignment="1">
      <alignment horizontal="center" vertical="center" wrapText="1"/>
      <protection/>
    </xf>
    <xf numFmtId="0" fontId="0" fillId="30" borderId="0" xfId="354" applyFont="1" applyFill="1" applyBorder="1" applyAlignment="1">
      <alignment vertical="center"/>
      <protection/>
    </xf>
    <xf numFmtId="0" fontId="0" fillId="30" borderId="0" xfId="0" applyFill="1" applyAlignment="1">
      <alignment vertical="center"/>
    </xf>
    <xf numFmtId="0" fontId="0" fillId="30" borderId="0" xfId="0" applyFill="1" applyAlignment="1">
      <alignment/>
    </xf>
    <xf numFmtId="175" fontId="72" fillId="31" borderId="4" xfId="352" applyNumberFormat="1" applyBorder="1">
      <alignment/>
      <protection locked="0"/>
    </xf>
    <xf numFmtId="175" fontId="0" fillId="30" borderId="1" xfId="302" applyFont="1" applyFill="1" applyBorder="1" applyAlignment="1" applyProtection="1">
      <alignment horizontal="left"/>
      <protection/>
    </xf>
    <xf numFmtId="0" fontId="0" fillId="30" borderId="17" xfId="354" applyFont="1" applyFill="1" applyBorder="1">
      <alignment/>
      <protection/>
    </xf>
    <xf numFmtId="0" fontId="0" fillId="30" borderId="32" xfId="354" applyFont="1" applyFill="1" applyBorder="1">
      <alignment/>
      <protection/>
    </xf>
    <xf numFmtId="175" fontId="72" fillId="31" borderId="44" xfId="352" applyNumberFormat="1" applyBorder="1">
      <alignment/>
      <protection locked="0"/>
    </xf>
    <xf numFmtId="175" fontId="0" fillId="30" borderId="0" xfId="302" applyFont="1" applyFill="1" applyBorder="1" applyAlignment="1" applyProtection="1">
      <alignment horizontal="left"/>
      <protection/>
    </xf>
    <xf numFmtId="175" fontId="72" fillId="30" borderId="4" xfId="352" applyNumberFormat="1" applyFill="1" applyBorder="1">
      <alignment/>
      <protection locked="0"/>
    </xf>
    <xf numFmtId="0" fontId="0" fillId="30" borderId="0" xfId="0" applyFont="1" applyFill="1" applyBorder="1" applyAlignment="1">
      <alignment horizontal="left" indent="1"/>
    </xf>
    <xf numFmtId="172" fontId="82" fillId="30" borderId="0" xfId="506" applyFont="1" applyFill="1" applyBorder="1" applyAlignment="1">
      <alignment/>
    </xf>
    <xf numFmtId="0" fontId="0" fillId="27" borderId="46" xfId="559" applyFont="1" applyFill="1" applyBorder="1">
      <alignment/>
      <protection/>
    </xf>
    <xf numFmtId="0" fontId="78" fillId="27" borderId="0" xfId="385" applyFont="1" applyFill="1" applyBorder="1" applyAlignment="1">
      <alignment/>
      <protection/>
    </xf>
    <xf numFmtId="0" fontId="0" fillId="27" borderId="0" xfId="559" applyFont="1" applyFill="1" applyBorder="1">
      <alignment/>
      <protection/>
    </xf>
    <xf numFmtId="0" fontId="0" fillId="27" borderId="24" xfId="559" applyFont="1" applyFill="1" applyBorder="1">
      <alignment/>
      <protection/>
    </xf>
    <xf numFmtId="0" fontId="0" fillId="30" borderId="24" xfId="0" applyFont="1" applyFill="1" applyBorder="1" applyAlignment="1">
      <alignment/>
    </xf>
    <xf numFmtId="49" fontId="82" fillId="30" borderId="0" xfId="397" applyFont="1" applyFill="1" applyBorder="1" applyAlignment="1">
      <alignment horizontal="left"/>
      <protection/>
    </xf>
    <xf numFmtId="49" fontId="82" fillId="30" borderId="0" xfId="397" applyFont="1" applyFill="1" applyBorder="1" applyAlignment="1">
      <alignment horizontal="left" indent="1"/>
      <protection/>
    </xf>
    <xf numFmtId="0" fontId="0" fillId="30" borderId="0" xfId="354" applyFont="1" applyFill="1" applyBorder="1" applyAlignment="1">
      <alignment horizontal="left" indent="2"/>
      <protection/>
    </xf>
    <xf numFmtId="175" fontId="72" fillId="31" borderId="4" xfId="302" applyFont="1" applyFill="1" applyBorder="1" applyAlignment="1">
      <alignment horizontal="left"/>
    </xf>
    <xf numFmtId="0" fontId="0" fillId="30" borderId="0" xfId="354" applyFont="1" applyFill="1" applyBorder="1" applyAlignment="1">
      <alignment horizontal="left" indent="3"/>
      <protection/>
    </xf>
    <xf numFmtId="209" fontId="0" fillId="30" borderId="8" xfId="406" applyFont="1" applyFill="1" applyBorder="1">
      <alignment horizontal="left"/>
      <protection/>
    </xf>
    <xf numFmtId="49" fontId="82" fillId="30" borderId="0" xfId="422" applyFont="1" applyFill="1" applyBorder="1" quotePrefix="1">
      <alignment horizontal="center" wrapText="1"/>
      <protection/>
    </xf>
    <xf numFmtId="0" fontId="1" fillId="0" borderId="0" xfId="0" applyFont="1" applyAlignment="1">
      <alignment/>
    </xf>
    <xf numFmtId="209" fontId="0" fillId="30" borderId="1" xfId="406" applyFont="1" applyFill="1" applyBorder="1">
      <alignment horizontal="left"/>
      <protection/>
    </xf>
    <xf numFmtId="0" fontId="5" fillId="30" borderId="20" xfId="354" applyFont="1" applyFill="1" applyBorder="1" applyAlignment="1">
      <alignment/>
      <protection/>
    </xf>
    <xf numFmtId="0" fontId="5" fillId="30" borderId="0" xfId="354" applyFont="1" applyFill="1" applyBorder="1" applyAlignment="1">
      <alignment/>
      <protection/>
    </xf>
    <xf numFmtId="0" fontId="0" fillId="38" borderId="32" xfId="0" applyFill="1" applyBorder="1" applyAlignment="1">
      <alignment/>
    </xf>
    <xf numFmtId="0" fontId="0" fillId="38" borderId="0" xfId="0" applyFill="1" applyAlignment="1">
      <alignment/>
    </xf>
    <xf numFmtId="166" fontId="0" fillId="30" borderId="8" xfId="406" applyNumberFormat="1" applyFont="1" applyFill="1" applyBorder="1">
      <alignment horizontal="left"/>
      <protection/>
    </xf>
    <xf numFmtId="175" fontId="0" fillId="30" borderId="4" xfId="302" applyFont="1" applyFill="1" applyBorder="1" applyAlignment="1" applyProtection="1">
      <alignment horizontal="left"/>
      <protection/>
    </xf>
    <xf numFmtId="166" fontId="0" fillId="30" borderId="47" xfId="406" applyNumberFormat="1" applyFont="1" applyFill="1" applyBorder="1">
      <alignment horizontal="left"/>
      <protection/>
    </xf>
    <xf numFmtId="49" fontId="101" fillId="30" borderId="0" xfId="397" applyFont="1" applyFill="1" applyBorder="1" applyAlignment="1">
      <alignment horizontal="left"/>
      <protection/>
    </xf>
    <xf numFmtId="0" fontId="0" fillId="30" borderId="48" xfId="0" applyFont="1" applyFill="1" applyBorder="1" applyAlignment="1">
      <alignment/>
    </xf>
    <xf numFmtId="0" fontId="0" fillId="30" borderId="26" xfId="354" applyFont="1" applyFill="1" applyBorder="1">
      <alignment/>
      <protection/>
    </xf>
    <xf numFmtId="0" fontId="5" fillId="30" borderId="0" xfId="559" applyFont="1" applyFill="1" applyBorder="1" applyAlignment="1">
      <alignment horizontal="center"/>
      <protection/>
    </xf>
    <xf numFmtId="0" fontId="95" fillId="30" borderId="0" xfId="559" applyFont="1" applyFill="1" applyBorder="1" applyAlignment="1">
      <alignment/>
      <protection/>
    </xf>
    <xf numFmtId="0" fontId="0" fillId="30" borderId="0" xfId="559" applyFont="1" applyFill="1" applyBorder="1" applyAlignment="1">
      <alignment/>
      <protection/>
    </xf>
    <xf numFmtId="0" fontId="0" fillId="30" borderId="0" xfId="559" applyFont="1" applyFill="1" applyBorder="1">
      <alignment/>
      <protection/>
    </xf>
    <xf numFmtId="0" fontId="0" fillId="30" borderId="24" xfId="559" applyFont="1" applyFill="1" applyBorder="1">
      <alignment/>
      <protection/>
    </xf>
    <xf numFmtId="0" fontId="0" fillId="30" borderId="0" xfId="559" applyFont="1" applyFill="1" applyBorder="1" applyAlignment="1">
      <alignment horizontal="left" indent="1"/>
      <protection/>
    </xf>
    <xf numFmtId="49" fontId="0" fillId="30" borderId="0" xfId="397" applyFont="1" applyFill="1" applyBorder="1" applyAlignment="1">
      <alignment horizontal="left" indent="1"/>
      <protection/>
    </xf>
    <xf numFmtId="0" fontId="1" fillId="30" borderId="0" xfId="559" applyFont="1" applyFill="1" applyBorder="1" applyAlignment="1">
      <alignment horizontal="left"/>
      <protection/>
    </xf>
    <xf numFmtId="0" fontId="1" fillId="30" borderId="0" xfId="559" applyFont="1" applyFill="1" applyBorder="1" applyAlignment="1">
      <alignment/>
      <protection/>
    </xf>
    <xf numFmtId="0" fontId="1" fillId="30" borderId="0" xfId="559" applyFont="1" applyFill="1" applyBorder="1">
      <alignment/>
      <protection/>
    </xf>
    <xf numFmtId="166" fontId="0" fillId="30" borderId="38" xfId="406" applyNumberFormat="1" applyFont="1" applyFill="1" applyBorder="1">
      <alignment horizontal="left"/>
      <protection/>
    </xf>
    <xf numFmtId="166" fontId="0" fillId="30" borderId="0" xfId="406" applyNumberFormat="1" applyFont="1" applyFill="1" applyBorder="1">
      <alignment horizontal="left"/>
      <protection/>
    </xf>
    <xf numFmtId="168" fontId="82" fillId="30" borderId="0" xfId="354" applyNumberFormat="1" applyFont="1" applyFill="1" applyBorder="1" applyAlignment="1">
      <alignment horizontal="center"/>
      <protection/>
    </xf>
    <xf numFmtId="175" fontId="72" fillId="31" borderId="1" xfId="302" applyFont="1" applyFill="1" applyBorder="1" applyAlignment="1">
      <alignment horizontal="left"/>
    </xf>
    <xf numFmtId="175" fontId="72" fillId="31" borderId="39" xfId="302" applyFont="1" applyFill="1" applyBorder="1" applyAlignment="1">
      <alignment horizontal="left"/>
    </xf>
    <xf numFmtId="0" fontId="0" fillId="0" borderId="38" xfId="354" applyFont="1" applyFill="1" applyBorder="1">
      <alignment/>
      <protection/>
    </xf>
    <xf numFmtId="0" fontId="0" fillId="30" borderId="0" xfId="354" applyFont="1" applyFill="1" applyBorder="1" applyAlignment="1">
      <alignment vertical="top"/>
      <protection/>
    </xf>
    <xf numFmtId="168" fontId="0" fillId="30" borderId="0" xfId="354" applyNumberFormat="1" applyFont="1" applyFill="1" applyBorder="1" applyAlignment="1">
      <alignment horizontal="center"/>
      <protection/>
    </xf>
    <xf numFmtId="0" fontId="2" fillId="30" borderId="20" xfId="354" applyFont="1" applyFill="1" applyBorder="1" applyAlignment="1">
      <alignment/>
      <protection/>
    </xf>
    <xf numFmtId="49" fontId="0" fillId="30" borderId="0" xfId="397" applyFont="1" applyFill="1" applyBorder="1" applyAlignment="1">
      <alignment horizontal="left"/>
      <protection/>
    </xf>
    <xf numFmtId="172" fontId="72" fillId="31" borderId="1" xfId="506" applyFont="1" applyFill="1" applyBorder="1" applyAlignment="1">
      <alignment horizontal="left"/>
    </xf>
    <xf numFmtId="175" fontId="72" fillId="30" borderId="0" xfId="302" applyFont="1" applyFill="1" applyBorder="1" applyAlignment="1">
      <alignment horizontal="left"/>
    </xf>
    <xf numFmtId="49" fontId="1" fillId="30" borderId="0" xfId="397" applyFont="1" applyFill="1" applyBorder="1" applyAlignment="1">
      <alignment horizontal="left"/>
      <protection/>
    </xf>
    <xf numFmtId="0" fontId="2" fillId="30" borderId="30" xfId="354" applyFont="1" applyFill="1" applyBorder="1" applyAlignment="1">
      <alignment/>
      <protection/>
    </xf>
    <xf numFmtId="0" fontId="5" fillId="30" borderId="26" xfId="354" applyFont="1" applyFill="1" applyBorder="1" applyAlignment="1">
      <alignment/>
      <protection/>
    </xf>
    <xf numFmtId="49" fontId="74" fillId="30" borderId="26" xfId="372" applyFill="1" applyBorder="1" applyAlignment="1">
      <alignment horizontal="left" vertical="top" indent="1"/>
    </xf>
    <xf numFmtId="0" fontId="0" fillId="30" borderId="26" xfId="354" applyFill="1" applyBorder="1">
      <alignment/>
      <protection/>
    </xf>
    <xf numFmtId="0" fontId="0" fillId="30" borderId="26" xfId="354" applyFont="1" applyFill="1" applyBorder="1" applyAlignment="1">
      <alignment horizontal="left" indent="1"/>
      <protection/>
    </xf>
    <xf numFmtId="0" fontId="0" fillId="27" borderId="46" xfId="559" applyFont="1" applyFill="1" applyBorder="1" applyAlignment="1">
      <alignment/>
      <protection/>
    </xf>
    <xf numFmtId="175" fontId="0" fillId="30" borderId="4" xfId="431" applyNumberFormat="1" applyFont="1" applyFill="1" applyBorder="1">
      <alignment horizontal="left"/>
      <protection/>
    </xf>
    <xf numFmtId="175" fontId="72" fillId="31" borderId="49" xfId="302" applyFont="1" applyFill="1" applyBorder="1" applyAlignment="1">
      <alignment horizontal="left"/>
    </xf>
    <xf numFmtId="174" fontId="72" fillId="31" borderId="4" xfId="503" applyFont="1" applyFill="1" applyBorder="1" applyAlignment="1">
      <alignment/>
    </xf>
    <xf numFmtId="49" fontId="74" fillId="30" borderId="0" xfId="372" applyFont="1" applyFill="1" applyBorder="1" applyAlignment="1">
      <alignment horizontal="left" vertical="top" indent="1"/>
    </xf>
    <xf numFmtId="49" fontId="91" fillId="30" borderId="24" xfId="499" applyFont="1" applyFill="1" applyBorder="1">
      <alignment horizontal="right" indent="2"/>
      <protection/>
    </xf>
    <xf numFmtId="0" fontId="0" fillId="30" borderId="46" xfId="354" applyFont="1" applyFill="1" applyBorder="1" applyAlignment="1">
      <alignment/>
      <protection/>
    </xf>
    <xf numFmtId="0" fontId="82" fillId="30" borderId="0" xfId="424" applyFont="1" applyFill="1" applyBorder="1" applyAlignment="1">
      <alignment horizontal="centerContinuous" vertical="center" wrapText="1"/>
      <protection/>
    </xf>
    <xf numFmtId="0" fontId="82" fillId="30" borderId="0" xfId="424" applyFont="1" applyFill="1" applyBorder="1" applyAlignment="1">
      <alignment horizontal="center" vertical="center"/>
      <protection/>
    </xf>
    <xf numFmtId="0" fontId="78" fillId="30" borderId="26" xfId="391" applyFont="1" applyFill="1" applyBorder="1" applyAlignment="1">
      <alignment horizontal="left" indent="1"/>
    </xf>
    <xf numFmtId="0" fontId="5" fillId="30" borderId="21" xfId="354" applyFont="1" applyBorder="1" applyAlignment="1">
      <alignment/>
      <protection/>
    </xf>
    <xf numFmtId="0" fontId="5" fillId="30" borderId="22" xfId="354" applyFont="1" applyBorder="1" applyAlignment="1">
      <alignment/>
      <protection/>
    </xf>
    <xf numFmtId="0" fontId="78" fillId="30" borderId="22" xfId="391" applyFont="1" applyFill="1" applyBorder="1" applyAlignment="1">
      <alignment horizontal="left" indent="1"/>
    </xf>
    <xf numFmtId="0" fontId="0" fillId="30" borderId="22" xfId="354" applyFont="1" applyFill="1" applyBorder="1" applyAlignment="1">
      <alignment/>
      <protection/>
    </xf>
    <xf numFmtId="0" fontId="0" fillId="30" borderId="0" xfId="354" applyFont="1" applyFill="1" applyBorder="1" quotePrefix="1">
      <alignment/>
      <protection/>
    </xf>
    <xf numFmtId="0" fontId="0" fillId="27" borderId="50" xfId="559" applyFont="1" applyFill="1" applyBorder="1" applyAlignment="1">
      <alignment/>
      <protection/>
    </xf>
    <xf numFmtId="0" fontId="78" fillId="30" borderId="0" xfId="385" applyFont="1" applyFill="1" applyBorder="1" applyAlignment="1">
      <alignment/>
      <protection/>
    </xf>
    <xf numFmtId="0" fontId="0" fillId="30" borderId="0" xfId="0" applyFont="1" applyFill="1" applyBorder="1" applyAlignment="1">
      <alignment/>
    </xf>
    <xf numFmtId="0" fontId="82" fillId="30" borderId="0" xfId="424" applyFont="1" applyFill="1" applyBorder="1" applyAlignment="1" quotePrefix="1">
      <alignment horizontal="center" vertical="top"/>
      <protection/>
    </xf>
    <xf numFmtId="0" fontId="0" fillId="30" borderId="44" xfId="0" applyFont="1" applyFill="1" applyBorder="1" applyAlignment="1">
      <alignment horizontal="center" vertical="center"/>
    </xf>
    <xf numFmtId="0" fontId="0" fillId="30" borderId="4" xfId="0" applyFont="1" applyFill="1" applyBorder="1" applyAlignment="1">
      <alignment horizontal="center" vertical="center"/>
    </xf>
    <xf numFmtId="0" fontId="0" fillId="30" borderId="4" xfId="0" applyFont="1" applyFill="1" applyBorder="1" applyAlignment="1">
      <alignment horizontal="center" vertical="center" wrapText="1"/>
    </xf>
    <xf numFmtId="0" fontId="0" fillId="30" borderId="51" xfId="0" applyFont="1" applyFill="1" applyBorder="1" applyAlignment="1">
      <alignment horizontal="center" vertical="center" wrapText="1"/>
    </xf>
    <xf numFmtId="0" fontId="0" fillId="30" borderId="24" xfId="0" applyFont="1" applyFill="1" applyBorder="1" applyAlignment="1">
      <alignment horizontal="center" wrapText="1"/>
    </xf>
    <xf numFmtId="169" fontId="72" fillId="31" borderId="4" xfId="358" applyFont="1" applyFill="1" applyBorder="1" applyAlignment="1" applyProtection="1">
      <alignment/>
      <protection locked="0"/>
    </xf>
    <xf numFmtId="189" fontId="72" fillId="31" borderId="4" xfId="352" applyNumberFormat="1" applyBorder="1">
      <alignment/>
      <protection locked="0"/>
    </xf>
    <xf numFmtId="190" fontId="0" fillId="30" borderId="24" xfId="0" applyNumberFormat="1" applyFont="1" applyFill="1" applyBorder="1" applyAlignment="1">
      <alignment/>
    </xf>
    <xf numFmtId="189" fontId="72" fillId="31" borderId="44" xfId="352" applyNumberFormat="1" applyBorder="1">
      <alignment/>
      <protection locked="0"/>
    </xf>
    <xf numFmtId="209" fontId="0" fillId="30" borderId="38" xfId="0" applyNumberFormat="1" applyFont="1" applyFill="1" applyBorder="1" applyAlignment="1">
      <alignment/>
    </xf>
    <xf numFmtId="0" fontId="0" fillId="30" borderId="28" xfId="0" applyFont="1" applyFill="1" applyBorder="1" applyAlignment="1">
      <alignment horizontal="center" vertical="center" wrapText="1"/>
    </xf>
    <xf numFmtId="0" fontId="0" fillId="30" borderId="1" xfId="0" applyFont="1" applyFill="1" applyBorder="1" applyAlignment="1">
      <alignment horizontal="center" vertical="center" wrapText="1"/>
    </xf>
    <xf numFmtId="0" fontId="0" fillId="30" borderId="52" xfId="0" applyFont="1" applyFill="1" applyBorder="1" applyAlignment="1">
      <alignment horizontal="center" vertical="center" wrapText="1"/>
    </xf>
    <xf numFmtId="0" fontId="72" fillId="31" borderId="39" xfId="352" applyBorder="1">
      <alignment/>
      <protection locked="0"/>
    </xf>
    <xf numFmtId="0" fontId="72" fillId="31" borderId="44" xfId="352" applyBorder="1">
      <alignment/>
      <protection locked="0"/>
    </xf>
    <xf numFmtId="14" fontId="0" fillId="30" borderId="0" xfId="0" applyNumberFormat="1" applyFont="1" applyFill="1" applyBorder="1" applyAlignment="1">
      <alignment/>
    </xf>
    <xf numFmtId="188" fontId="0" fillId="30" borderId="0" xfId="0" applyNumberFormat="1" applyFont="1" applyFill="1" applyBorder="1" applyAlignment="1">
      <alignment/>
    </xf>
    <xf numFmtId="189" fontId="0" fillId="30" borderId="0" xfId="0" applyNumberFormat="1" applyFont="1" applyFill="1" applyBorder="1" applyAlignment="1">
      <alignment/>
    </xf>
    <xf numFmtId="9" fontId="0" fillId="30" borderId="0" xfId="0" applyNumberFormat="1" applyFont="1" applyFill="1" applyBorder="1" applyAlignment="1">
      <alignment/>
    </xf>
    <xf numFmtId="209" fontId="0" fillId="30" borderId="53" xfId="0" applyNumberFormat="1" applyFont="1" applyFill="1" applyBorder="1" applyAlignment="1">
      <alignment/>
    </xf>
    <xf numFmtId="209" fontId="0" fillId="30" borderId="0" xfId="0" applyNumberFormat="1" applyFont="1" applyFill="1" applyBorder="1" applyAlignment="1">
      <alignment/>
    </xf>
    <xf numFmtId="209" fontId="0" fillId="30" borderId="24" xfId="0" applyNumberFormat="1" applyFont="1" applyFill="1" applyBorder="1" applyAlignment="1">
      <alignment/>
    </xf>
    <xf numFmtId="209" fontId="0" fillId="30" borderId="8" xfId="0" applyNumberFormat="1" applyFont="1" applyFill="1" applyBorder="1" applyAlignment="1">
      <alignment/>
    </xf>
    <xf numFmtId="0" fontId="82" fillId="30" borderId="0" xfId="0" applyFont="1" applyFill="1" applyBorder="1" applyAlignment="1">
      <alignment/>
    </xf>
    <xf numFmtId="209" fontId="0" fillId="30" borderId="4" xfId="431" applyFont="1" applyFill="1" applyBorder="1">
      <alignment horizontal="left"/>
      <protection/>
    </xf>
    <xf numFmtId="173" fontId="0" fillId="30" borderId="4" xfId="502" applyFont="1" applyFill="1" applyBorder="1" applyAlignment="1" applyProtection="1">
      <alignment horizontal="left"/>
      <protection/>
    </xf>
    <xf numFmtId="0" fontId="0" fillId="30" borderId="0" xfId="0" applyNumberFormat="1" applyFont="1" applyFill="1" applyBorder="1" applyAlignment="1">
      <alignment/>
    </xf>
    <xf numFmtId="0" fontId="0" fillId="30" borderId="26" xfId="0" applyFont="1" applyFill="1" applyBorder="1" applyAlignment="1">
      <alignment/>
    </xf>
    <xf numFmtId="189" fontId="0" fillId="30" borderId="26" xfId="0" applyNumberFormat="1" applyFont="1" applyFill="1" applyBorder="1" applyAlignment="1">
      <alignment/>
    </xf>
    <xf numFmtId="0" fontId="0" fillId="31" borderId="0" xfId="0" applyFill="1" applyBorder="1" applyAlignment="1">
      <alignment/>
    </xf>
    <xf numFmtId="0" fontId="78" fillId="27" borderId="32" xfId="385" applyFont="1" applyFill="1" applyBorder="1" applyAlignment="1">
      <alignment/>
      <protection/>
    </xf>
    <xf numFmtId="0" fontId="82" fillId="30" borderId="0" xfId="424" applyFont="1" applyFill="1" applyBorder="1">
      <alignment horizontal="centerContinuous" wrapText="1"/>
      <protection/>
    </xf>
    <xf numFmtId="0" fontId="0" fillId="31" borderId="0" xfId="354" applyFont="1" applyFill="1" applyBorder="1" applyAlignment="1">
      <alignment/>
      <protection/>
    </xf>
    <xf numFmtId="49" fontId="82" fillId="31" borderId="0" xfId="397" applyFill="1" applyBorder="1" applyAlignment="1">
      <alignment horizontal="centerContinuous" wrapText="1"/>
      <protection/>
    </xf>
    <xf numFmtId="0" fontId="0" fillId="31" borderId="0" xfId="0" applyFill="1" applyBorder="1" applyAlignment="1">
      <alignment horizontal="centerContinuous" wrapText="1"/>
    </xf>
    <xf numFmtId="0" fontId="82" fillId="30" borderId="24" xfId="354" applyFont="1" applyFill="1" applyBorder="1" applyAlignment="1">
      <alignment/>
      <protection/>
    </xf>
    <xf numFmtId="0" fontId="82" fillId="31" borderId="0" xfId="354" applyFont="1" applyFill="1" applyBorder="1" applyAlignment="1">
      <alignment/>
      <protection/>
    </xf>
    <xf numFmtId="49" fontId="82" fillId="31" borderId="0" xfId="422" applyFill="1" applyBorder="1" applyAlignment="1">
      <alignment horizontal="center" vertical="center" wrapText="1"/>
      <protection/>
    </xf>
    <xf numFmtId="175" fontId="0" fillId="31" borderId="0" xfId="302" applyFont="1" applyFill="1" applyBorder="1" applyAlignment="1" applyProtection="1">
      <alignment/>
      <protection/>
    </xf>
    <xf numFmtId="164" fontId="0" fillId="31" borderId="0" xfId="543" applyFont="1" applyFill="1" applyBorder="1" applyAlignment="1" applyProtection="1">
      <alignment/>
      <protection/>
    </xf>
    <xf numFmtId="175" fontId="72" fillId="31" borderId="4" xfId="352" applyNumberFormat="1" applyFont="1" applyFill="1" applyBorder="1">
      <alignment/>
      <protection locked="0"/>
    </xf>
    <xf numFmtId="166" fontId="0" fillId="30" borderId="4" xfId="406" applyNumberFormat="1" applyFont="1" applyFill="1" applyBorder="1">
      <alignment horizontal="left"/>
      <protection/>
    </xf>
    <xf numFmtId="0" fontId="82" fillId="31" borderId="0" xfId="0" applyFont="1" applyFill="1" applyBorder="1" applyAlignment="1">
      <alignment/>
    </xf>
    <xf numFmtId="49" fontId="91" fillId="31" borderId="0" xfId="499" applyFont="1" applyFill="1" applyBorder="1">
      <alignment horizontal="right" indent="2"/>
      <protection/>
    </xf>
    <xf numFmtId="0" fontId="82" fillId="30" borderId="0" xfId="424" applyFont="1" applyFill="1" applyBorder="1" applyAlignment="1">
      <alignment/>
      <protection/>
    </xf>
    <xf numFmtId="49" fontId="82" fillId="0" borderId="0" xfId="397" applyFill="1" applyAlignment="1">
      <alignment horizontal="centerContinuous" wrapText="1"/>
      <protection/>
    </xf>
    <xf numFmtId="0" fontId="0" fillId="0" borderId="0" xfId="0" applyAlignment="1">
      <alignment horizontal="centerContinuous" wrapText="1"/>
    </xf>
    <xf numFmtId="49" fontId="82" fillId="27" borderId="38" xfId="422" applyFill="1" applyBorder="1" applyAlignment="1">
      <alignment horizontal="center" vertical="center" wrapText="1"/>
      <protection/>
    </xf>
    <xf numFmtId="175" fontId="0" fillId="30" borderId="8" xfId="302" applyFont="1" applyFill="1" applyBorder="1" applyAlignment="1" applyProtection="1">
      <alignment horizontal="left"/>
      <protection/>
    </xf>
    <xf numFmtId="175" fontId="0" fillId="27" borderId="38" xfId="302" applyFont="1" applyFill="1" applyBorder="1" applyAlignment="1" applyProtection="1">
      <alignment/>
      <protection/>
    </xf>
    <xf numFmtId="0" fontId="0" fillId="0" borderId="38" xfId="0" applyBorder="1" applyAlignment="1">
      <alignment/>
    </xf>
    <xf numFmtId="49" fontId="101" fillId="30" borderId="0" xfId="397" applyFont="1" applyFill="1" applyBorder="1" applyAlignment="1">
      <alignment/>
      <protection/>
    </xf>
    <xf numFmtId="0" fontId="0" fillId="31" borderId="21" xfId="349" applyNumberFormat="1" applyFont="1" applyFill="1" applyBorder="1" applyAlignment="1" applyProtection="1">
      <alignment vertical="top" wrapText="1"/>
      <protection locked="0"/>
    </xf>
    <xf numFmtId="0" fontId="0" fillId="31" borderId="22" xfId="349" applyNumberFormat="1" applyFont="1" applyFill="1" applyBorder="1" applyAlignment="1" applyProtection="1">
      <alignment vertical="top" wrapText="1"/>
      <protection locked="0"/>
    </xf>
    <xf numFmtId="0" fontId="0" fillId="31" borderId="23" xfId="349" applyNumberFormat="1" applyFont="1" applyFill="1" applyBorder="1" applyAlignment="1" applyProtection="1">
      <alignment vertical="top" wrapText="1"/>
      <protection locked="0"/>
    </xf>
    <xf numFmtId="0" fontId="0" fillId="31" borderId="32" xfId="349" applyNumberFormat="1" applyFont="1" applyFill="1" applyBorder="1" applyAlignment="1" applyProtection="1">
      <alignment vertical="top" wrapText="1"/>
      <protection locked="0"/>
    </xf>
    <xf numFmtId="0" fontId="0" fillId="31" borderId="0" xfId="349" applyNumberFormat="1" applyFont="1" applyFill="1" applyBorder="1" applyAlignment="1" applyProtection="1">
      <alignment vertical="top" wrapText="1"/>
      <protection locked="0"/>
    </xf>
    <xf numFmtId="0" fontId="0" fillId="31" borderId="24" xfId="349" applyNumberFormat="1" applyFont="1" applyFill="1" applyBorder="1" applyAlignment="1" applyProtection="1">
      <alignment vertical="top" wrapText="1"/>
      <protection locked="0"/>
    </xf>
    <xf numFmtId="0" fontId="0" fillId="31" borderId="25" xfId="349" applyNumberFormat="1" applyFont="1" applyFill="1" applyBorder="1" applyAlignment="1" applyProtection="1">
      <alignment vertical="top" wrapText="1"/>
      <protection locked="0"/>
    </xf>
    <xf numFmtId="0" fontId="0" fillId="31" borderId="26" xfId="349" applyNumberFormat="1" applyFont="1" applyFill="1" applyBorder="1" applyAlignment="1" applyProtection="1">
      <alignment vertical="top" wrapText="1"/>
      <protection locked="0"/>
    </xf>
    <xf numFmtId="0" fontId="0" fillId="31" borderId="27" xfId="349" applyNumberFormat="1" applyFont="1" applyFill="1" applyBorder="1" applyAlignment="1" applyProtection="1">
      <alignment vertical="top" wrapText="1"/>
      <protection locked="0"/>
    </xf>
    <xf numFmtId="0" fontId="0" fillId="31" borderId="0" xfId="0" applyFill="1" applyAlignment="1">
      <alignment/>
    </xf>
    <xf numFmtId="0" fontId="0" fillId="31" borderId="0" xfId="559" applyFont="1" applyFill="1" applyBorder="1" applyAlignment="1">
      <alignment/>
      <protection/>
    </xf>
    <xf numFmtId="0" fontId="0" fillId="31" borderId="0" xfId="0" applyFill="1" applyAlignment="1">
      <alignment/>
    </xf>
    <xf numFmtId="0" fontId="82" fillId="30" borderId="0" xfId="424" applyFont="1" applyFill="1" applyBorder="1" quotePrefix="1">
      <alignment horizontal="centerContinuous" wrapText="1"/>
      <protection/>
    </xf>
    <xf numFmtId="175" fontId="72" fillId="31" borderId="44" xfId="352" applyNumberFormat="1" applyFont="1" applyFill="1" applyBorder="1">
      <alignment/>
      <protection locked="0"/>
    </xf>
    <xf numFmtId="175" fontId="72" fillId="31" borderId="54" xfId="352" applyNumberFormat="1" applyFont="1" applyFill="1" applyBorder="1">
      <alignment/>
      <protection locked="0"/>
    </xf>
    <xf numFmtId="175" fontId="0" fillId="30" borderId="38" xfId="302" applyFont="1" applyFill="1" applyBorder="1" applyAlignment="1" applyProtection="1">
      <alignment horizontal="left"/>
      <protection/>
    </xf>
    <xf numFmtId="49" fontId="91" fillId="30" borderId="55" xfId="499" applyFont="1" applyFill="1" applyBorder="1">
      <alignment horizontal="right" indent="2"/>
      <protection/>
    </xf>
    <xf numFmtId="0" fontId="82" fillId="30" borderId="0" xfId="0" applyFont="1" applyFill="1" applyBorder="1" applyAlignment="1">
      <alignment horizontal="center" wrapText="1"/>
    </xf>
    <xf numFmtId="175" fontId="72" fillId="31" borderId="37" xfId="302" applyFont="1" applyFill="1" applyBorder="1" applyAlignment="1">
      <alignment horizontal="left"/>
    </xf>
    <xf numFmtId="164" fontId="72" fillId="31" borderId="4" xfId="543" applyFont="1" applyFill="1" applyBorder="1" applyAlignment="1">
      <alignment horizontal="left"/>
    </xf>
    <xf numFmtId="175" fontId="72" fillId="31" borderId="56" xfId="302" applyFont="1" applyFill="1" applyBorder="1" applyAlignment="1">
      <alignment horizontal="left"/>
    </xf>
    <xf numFmtId="175" fontId="72" fillId="31" borderId="57" xfId="302" applyFont="1" applyFill="1" applyBorder="1" applyAlignment="1">
      <alignment horizontal="left"/>
    </xf>
    <xf numFmtId="175" fontId="72" fillId="31" borderId="4" xfId="311" applyNumberFormat="1" applyFont="1" applyFill="1" applyBorder="1" applyAlignment="1">
      <alignment/>
    </xf>
    <xf numFmtId="172" fontId="0" fillId="30" borderId="4" xfId="506" applyFont="1" applyFill="1" applyBorder="1" applyAlignment="1" applyProtection="1">
      <alignment/>
      <protection/>
    </xf>
    <xf numFmtId="172" fontId="0" fillId="30" borderId="0" xfId="506" applyFont="1" applyFill="1" applyBorder="1" applyAlignment="1" applyProtection="1">
      <alignment/>
      <protection/>
    </xf>
    <xf numFmtId="175" fontId="72" fillId="31" borderId="39" xfId="352" applyNumberFormat="1" applyBorder="1">
      <alignment/>
      <protection locked="0"/>
    </xf>
    <xf numFmtId="175" fontId="72" fillId="31" borderId="8" xfId="352" applyNumberFormat="1" applyBorder="1">
      <alignment/>
      <protection locked="0"/>
    </xf>
    <xf numFmtId="172" fontId="72" fillId="31" borderId="38" xfId="506" applyFont="1" applyFill="1" applyBorder="1" applyAlignment="1">
      <alignment/>
    </xf>
    <xf numFmtId="0" fontId="5" fillId="31" borderId="0" xfId="354" applyFont="1" applyFill="1" applyBorder="1" applyAlignment="1">
      <alignment/>
      <protection/>
    </xf>
    <xf numFmtId="175" fontId="0" fillId="27" borderId="58" xfId="302" applyFont="1" applyFill="1" applyBorder="1" applyAlignment="1" applyProtection="1">
      <alignment/>
      <protection/>
    </xf>
    <xf numFmtId="164" fontId="0" fillId="27" borderId="58" xfId="543" applyFont="1" applyFill="1" applyBorder="1" applyAlignment="1" applyProtection="1">
      <alignment/>
      <protection/>
    </xf>
    <xf numFmtId="0" fontId="0" fillId="30" borderId="46" xfId="354" applyFont="1" applyFill="1" applyBorder="1">
      <alignment/>
      <protection/>
    </xf>
    <xf numFmtId="175" fontId="0" fillId="27" borderId="59" xfId="302" applyFont="1" applyFill="1" applyBorder="1" applyAlignment="1" applyProtection="1">
      <alignment/>
      <protection/>
    </xf>
    <xf numFmtId="164" fontId="0" fillId="27" borderId="59" xfId="543" applyFont="1" applyFill="1" applyBorder="1" applyAlignment="1" applyProtection="1">
      <alignment/>
      <protection/>
    </xf>
    <xf numFmtId="175" fontId="0" fillId="27" borderId="0" xfId="302" applyFont="1" applyFill="1" applyBorder="1" applyAlignment="1" applyProtection="1">
      <alignment/>
      <protection/>
    </xf>
    <xf numFmtId="164" fontId="0" fillId="27" borderId="0" xfId="543" applyFont="1" applyFill="1" applyBorder="1" applyAlignment="1" applyProtection="1">
      <alignment/>
      <protection/>
    </xf>
    <xf numFmtId="175" fontId="0" fillId="30" borderId="1" xfId="354" applyNumberFormat="1" applyFont="1" applyFill="1" applyBorder="1" applyAlignment="1">
      <alignment/>
      <protection/>
    </xf>
    <xf numFmtId="175" fontId="0" fillId="30" borderId="38" xfId="354" applyNumberFormat="1" applyFont="1" applyFill="1" applyBorder="1" applyAlignment="1">
      <alignment/>
      <protection/>
    </xf>
    <xf numFmtId="175" fontId="72" fillId="0" borderId="1" xfId="302" applyFont="1" applyFill="1" applyBorder="1" applyAlignment="1">
      <alignment horizontal="left"/>
    </xf>
    <xf numFmtId="175" fontId="72" fillId="0" borderId="31" xfId="302" applyFont="1" applyFill="1" applyBorder="1" applyAlignment="1">
      <alignment horizontal="left"/>
    </xf>
    <xf numFmtId="0" fontId="82" fillId="30" borderId="0" xfId="559" applyFont="1" applyFill="1" applyBorder="1" applyAlignment="1">
      <alignment horizontal="center"/>
      <protection/>
    </xf>
    <xf numFmtId="166" fontId="82" fillId="30" borderId="0" xfId="406" applyNumberFormat="1" applyFont="1" applyFill="1" applyBorder="1" applyAlignment="1">
      <alignment horizontal="center"/>
      <protection/>
    </xf>
    <xf numFmtId="175" fontId="72" fillId="0" borderId="30" xfId="302" applyFont="1" applyFill="1" applyBorder="1" applyAlignment="1">
      <alignment horizontal="left"/>
    </xf>
    <xf numFmtId="49" fontId="82" fillId="30" borderId="0" xfId="397" applyFont="1" applyFill="1" applyBorder="1" applyAlignment="1">
      <alignment/>
      <protection/>
    </xf>
    <xf numFmtId="172" fontId="72" fillId="30" borderId="0" xfId="506" applyFont="1" applyFill="1" applyBorder="1" applyAlignment="1">
      <alignment horizontal="left"/>
    </xf>
    <xf numFmtId="209" fontId="0" fillId="30" borderId="0" xfId="406" applyFont="1" applyFill="1" applyBorder="1">
      <alignment horizontal="left"/>
      <protection/>
    </xf>
    <xf numFmtId="175" fontId="0" fillId="30" borderId="0" xfId="354" applyNumberFormat="1" applyFont="1" applyFill="1" applyBorder="1" applyAlignment="1">
      <alignment/>
      <protection/>
    </xf>
    <xf numFmtId="0" fontId="78" fillId="30" borderId="26" xfId="391" applyFont="1" applyFill="1" applyBorder="1" applyAlignment="1">
      <alignment/>
    </xf>
    <xf numFmtId="49" fontId="0" fillId="30" borderId="26" xfId="428" applyFont="1" applyFill="1" applyBorder="1">
      <alignment horizontal="left" indent="1"/>
      <protection/>
    </xf>
    <xf numFmtId="175" fontId="0" fillId="30" borderId="26" xfId="354" applyNumberFormat="1" applyFont="1" applyFill="1" applyBorder="1" applyAlignment="1">
      <alignment/>
      <protection/>
    </xf>
    <xf numFmtId="0" fontId="5" fillId="0" borderId="0" xfId="354" applyFont="1" applyFill="1" applyBorder="1" applyAlignment="1">
      <alignment/>
      <protection/>
    </xf>
    <xf numFmtId="0" fontId="78" fillId="0" borderId="0" xfId="391" applyFont="1" applyFill="1" applyBorder="1" applyAlignment="1">
      <alignment/>
    </xf>
    <xf numFmtId="49" fontId="0" fillId="0" borderId="0" xfId="428" applyFont="1" applyFill="1">
      <alignment horizontal="left" indent="1"/>
      <protection/>
    </xf>
    <xf numFmtId="0" fontId="0" fillId="0" borderId="0" xfId="354" applyFont="1" applyFill="1" applyBorder="1">
      <alignment/>
      <protection/>
    </xf>
    <xf numFmtId="0" fontId="0" fillId="0" borderId="0" xfId="354" applyFont="1" applyFill="1" applyBorder="1" applyAlignment="1">
      <alignment/>
      <protection/>
    </xf>
    <xf numFmtId="175" fontId="0" fillId="0" borderId="0" xfId="354" applyNumberFormat="1" applyFont="1" applyFill="1" applyBorder="1" applyAlignment="1">
      <alignment/>
      <protection/>
    </xf>
    <xf numFmtId="0" fontId="0" fillId="0" borderId="0" xfId="0" applyFill="1" applyBorder="1" applyAlignment="1">
      <alignment/>
    </xf>
    <xf numFmtId="0" fontId="74" fillId="30" borderId="0" xfId="372" applyNumberFormat="1" applyFont="1" applyFill="1" applyBorder="1" applyAlignment="1">
      <alignment horizontal="left" vertical="top" wrapText="1"/>
    </xf>
    <xf numFmtId="0" fontId="82" fillId="30" borderId="0" xfId="424" applyFont="1" applyFill="1" applyBorder="1" applyAlignment="1">
      <alignment horizontal="center" vertical="top" wrapText="1"/>
      <protection/>
    </xf>
    <xf numFmtId="0" fontId="82" fillId="30" borderId="26" xfId="354" applyFont="1" applyFill="1" applyBorder="1" applyAlignment="1">
      <alignment horizontal="left"/>
      <protection/>
    </xf>
    <xf numFmtId="0" fontId="0" fillId="30" borderId="60" xfId="354" applyFont="1" applyFill="1" applyBorder="1" applyAlignment="1">
      <alignment/>
      <protection/>
    </xf>
    <xf numFmtId="175" fontId="0" fillId="30" borderId="60" xfId="302" applyFont="1" applyFill="1" applyBorder="1" applyAlignment="1" applyProtection="1">
      <alignment horizontal="left"/>
      <protection/>
    </xf>
    <xf numFmtId="0" fontId="0" fillId="30" borderId="60" xfId="354" applyFont="1" applyFill="1" applyBorder="1">
      <alignment/>
      <protection/>
    </xf>
    <xf numFmtId="49" fontId="91" fillId="30" borderId="60" xfId="499" applyFont="1" applyFill="1" applyBorder="1">
      <alignment horizontal="right" indent="2"/>
      <protection/>
    </xf>
    <xf numFmtId="49" fontId="91" fillId="30" borderId="26" xfId="499" applyFont="1" applyFill="1" applyBorder="1">
      <alignment horizontal="right" indent="2"/>
      <protection/>
    </xf>
    <xf numFmtId="0" fontId="1" fillId="33" borderId="21" xfId="560" applyFill="1" applyBorder="1" applyAlignment="1">
      <alignment/>
      <protection/>
    </xf>
    <xf numFmtId="0" fontId="1" fillId="33" borderId="22" xfId="560" applyFill="1" applyBorder="1" applyAlignment="1">
      <alignment/>
      <protection/>
    </xf>
    <xf numFmtId="0" fontId="1" fillId="33" borderId="23" xfId="560" applyFill="1" applyBorder="1" applyAlignment="1">
      <alignment/>
      <protection/>
    </xf>
    <xf numFmtId="0" fontId="1" fillId="0" borderId="0" xfId="477">
      <alignment/>
      <protection/>
    </xf>
    <xf numFmtId="0" fontId="1" fillId="0" borderId="0" xfId="477" applyAlignment="1">
      <alignment/>
      <protection/>
    </xf>
    <xf numFmtId="0" fontId="1" fillId="33" borderId="32" xfId="560" applyFill="1" applyBorder="1" applyAlignment="1">
      <alignment/>
      <protection/>
    </xf>
    <xf numFmtId="0" fontId="1" fillId="33" borderId="0" xfId="560" applyFill="1" applyBorder="1" applyAlignment="1">
      <alignment/>
      <protection/>
    </xf>
    <xf numFmtId="0" fontId="73" fillId="27" borderId="0" xfId="365" applyFont="1" applyFill="1" applyBorder="1" applyAlignment="1">
      <alignment/>
      <protection/>
    </xf>
    <xf numFmtId="168" fontId="73" fillId="27" borderId="0" xfId="369" applyFont="1" applyFill="1" applyBorder="1" applyAlignment="1">
      <alignment vertical="center"/>
      <protection/>
    </xf>
    <xf numFmtId="0" fontId="1" fillId="33" borderId="24" xfId="560" applyFill="1" applyBorder="1" applyAlignment="1">
      <alignment/>
      <protection/>
    </xf>
    <xf numFmtId="0" fontId="5" fillId="33" borderId="31" xfId="560" applyFont="1" applyFill="1" applyBorder="1" applyAlignment="1">
      <alignment horizontal="center"/>
      <protection/>
    </xf>
    <xf numFmtId="0" fontId="5" fillId="32" borderId="20" xfId="355" applyFont="1" applyBorder="1" applyAlignment="1">
      <alignment/>
      <protection/>
    </xf>
    <xf numFmtId="0" fontId="14" fillId="32" borderId="0" xfId="392" applyFont="1" applyFill="1" applyBorder="1" applyAlignment="1">
      <alignment horizontal="left" indent="1"/>
      <protection/>
    </xf>
    <xf numFmtId="0" fontId="1" fillId="32" borderId="0" xfId="355" applyBorder="1" applyAlignment="1">
      <alignment/>
      <protection/>
    </xf>
    <xf numFmtId="49" fontId="15" fillId="32" borderId="0" xfId="423" applyBorder="1" quotePrefix="1">
      <alignment horizontal="center" wrapText="1"/>
      <protection/>
    </xf>
    <xf numFmtId="0" fontId="1" fillId="32" borderId="0" xfId="355" applyBorder="1" applyAlignment="1" quotePrefix="1">
      <alignment/>
      <protection/>
    </xf>
    <xf numFmtId="0" fontId="1" fillId="32" borderId="24" xfId="355" applyBorder="1" applyAlignment="1">
      <alignment/>
      <protection/>
    </xf>
    <xf numFmtId="0" fontId="1" fillId="32" borderId="0" xfId="355" applyBorder="1" applyAlignment="1">
      <alignment horizontal="left" indent="1"/>
      <protection/>
    </xf>
    <xf numFmtId="175" fontId="9" fillId="0" borderId="1" xfId="303" applyFont="1" applyBorder="1" applyAlignment="1">
      <alignment horizontal="left"/>
    </xf>
    <xf numFmtId="0" fontId="1" fillId="32" borderId="0" xfId="355" applyFont="1" applyBorder="1" applyAlignment="1">
      <alignment horizontal="left" indent="1"/>
      <protection/>
    </xf>
    <xf numFmtId="0" fontId="1" fillId="32" borderId="0" xfId="355" applyFont="1" applyBorder="1" applyAlignment="1">
      <alignment/>
      <protection/>
    </xf>
    <xf numFmtId="175" fontId="1" fillId="0" borderId="1" xfId="303" applyFont="1" applyBorder="1" applyAlignment="1">
      <alignment horizontal="left"/>
    </xf>
    <xf numFmtId="0" fontId="1" fillId="32" borderId="24" xfId="355" applyFont="1" applyBorder="1" applyAlignment="1">
      <alignment/>
      <protection/>
    </xf>
    <xf numFmtId="0" fontId="1" fillId="0" borderId="0" xfId="477" applyFont="1">
      <alignment/>
      <protection/>
    </xf>
    <xf numFmtId="49" fontId="15" fillId="32" borderId="0" xfId="423" applyBorder="1">
      <alignment horizontal="center" wrapText="1"/>
      <protection/>
    </xf>
    <xf numFmtId="0" fontId="15" fillId="32" borderId="0" xfId="425" applyBorder="1">
      <alignment horizontal="centerContinuous" wrapText="1"/>
      <protection/>
    </xf>
    <xf numFmtId="164" fontId="9" fillId="0" borderId="1" xfId="544" applyBorder="1" applyAlignment="1">
      <alignment horizontal="left"/>
    </xf>
    <xf numFmtId="49" fontId="15" fillId="32" borderId="0" xfId="423" applyBorder="1" applyAlignment="1">
      <alignment horizontal="center" vertical="top" wrapText="1"/>
      <protection/>
    </xf>
    <xf numFmtId="49" fontId="15" fillId="32" borderId="0" xfId="423" applyFont="1" applyBorder="1" applyAlignment="1">
      <alignment horizontal="centerContinuous" vertical="top" wrapText="1"/>
      <protection/>
    </xf>
    <xf numFmtId="49" fontId="15" fillId="32" borderId="0" xfId="423" applyFont="1" applyBorder="1" applyAlignment="1">
      <alignment horizontal="center" vertical="top" wrapText="1"/>
      <protection/>
    </xf>
    <xf numFmtId="0" fontId="5" fillId="32" borderId="30" xfId="355" applyFont="1" applyBorder="1" applyAlignment="1">
      <alignment/>
      <protection/>
    </xf>
    <xf numFmtId="0" fontId="1" fillId="32" borderId="26" xfId="355" applyBorder="1" applyAlignment="1">
      <alignment/>
      <protection/>
    </xf>
    <xf numFmtId="0" fontId="15" fillId="0" borderId="0" xfId="477" applyFont="1">
      <alignment/>
      <protection/>
    </xf>
    <xf numFmtId="0" fontId="15" fillId="0" borderId="0" xfId="477" applyFont="1" applyFill="1">
      <alignment/>
      <protection/>
    </xf>
    <xf numFmtId="0" fontId="1" fillId="0" borderId="0" xfId="477" applyFill="1">
      <alignment/>
      <protection/>
    </xf>
    <xf numFmtId="49" fontId="96" fillId="27" borderId="23" xfId="420" applyFont="1" applyFill="1" applyBorder="1">
      <alignment horizontal="right" indent="1"/>
      <protection/>
    </xf>
    <xf numFmtId="49" fontId="87" fillId="27" borderId="0" xfId="420" applyFont="1" applyFill="1" applyBorder="1">
      <alignment horizontal="right" indent="1"/>
      <protection/>
    </xf>
    <xf numFmtId="49" fontId="96" fillId="27" borderId="24" xfId="420" applyFont="1" applyFill="1" applyBorder="1">
      <alignment horizontal="right" indent="1"/>
      <protection/>
    </xf>
    <xf numFmtId="0" fontId="74" fillId="30" borderId="20" xfId="354" applyFont="1" applyBorder="1" applyAlignment="1">
      <alignment horizontal="center"/>
      <protection/>
    </xf>
    <xf numFmtId="0" fontId="0" fillId="30" borderId="61"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0" fillId="30" borderId="54" xfId="0" applyFont="1" applyFill="1" applyBorder="1" applyAlignment="1">
      <alignment horizontal="center" vertical="center" wrapText="1"/>
    </xf>
    <xf numFmtId="164" fontId="82" fillId="30" borderId="0" xfId="543" applyFont="1" applyFill="1" applyBorder="1" applyAlignment="1" applyProtection="1">
      <alignment horizontal="left"/>
      <protection/>
    </xf>
    <xf numFmtId="164" fontId="0" fillId="30" borderId="0" xfId="543" applyFont="1" applyFill="1" applyBorder="1" applyAlignment="1" applyProtection="1">
      <alignment horizontal="left" indent="1"/>
      <protection/>
    </xf>
    <xf numFmtId="175" fontId="72" fillId="31" borderId="1" xfId="302" applyFont="1" applyFill="1" applyBorder="1" applyAlignment="1">
      <alignment/>
    </xf>
    <xf numFmtId="175" fontId="72" fillId="31" borderId="62" xfId="302" applyFont="1" applyFill="1" applyBorder="1" applyAlignment="1" applyProtection="1">
      <alignment/>
      <protection locked="0"/>
    </xf>
    <xf numFmtId="175" fontId="72" fillId="31" borderId="63" xfId="302" applyFont="1" applyFill="1" applyBorder="1" applyAlignment="1">
      <alignment/>
    </xf>
    <xf numFmtId="175" fontId="0" fillId="30" borderId="1" xfId="302" applyFont="1" applyFill="1" applyBorder="1" applyAlignment="1" applyProtection="1">
      <alignment horizontal="left"/>
      <protection/>
    </xf>
    <xf numFmtId="164" fontId="82" fillId="30" borderId="0" xfId="543" applyFont="1" applyFill="1" applyBorder="1" applyAlignment="1" applyProtection="1">
      <alignment horizontal="left"/>
      <protection/>
    </xf>
    <xf numFmtId="175" fontId="0" fillId="30" borderId="38" xfId="302" applyFont="1" applyFill="1" applyBorder="1" applyAlignment="1" applyProtection="1">
      <alignment horizontal="left"/>
      <protection/>
    </xf>
    <xf numFmtId="175" fontId="0" fillId="30" borderId="0" xfId="302" applyFont="1" applyFill="1" applyBorder="1" applyAlignment="1" applyProtection="1">
      <alignment/>
      <protection/>
    </xf>
    <xf numFmtId="175" fontId="0" fillId="30" borderId="64" xfId="302" applyFont="1" applyFill="1" applyBorder="1" applyAlignment="1" applyProtection="1">
      <alignment horizontal="left"/>
      <protection/>
    </xf>
    <xf numFmtId="175" fontId="0" fillId="30" borderId="65" xfId="302" applyFont="1" applyFill="1" applyBorder="1" applyAlignment="1" applyProtection="1">
      <alignment horizontal="left"/>
      <protection/>
    </xf>
    <xf numFmtId="49" fontId="74" fillId="30" borderId="0" xfId="372" applyFill="1" applyBorder="1" applyAlignment="1" applyProtection="1">
      <alignment horizontal="center" vertical="top"/>
      <protection/>
    </xf>
    <xf numFmtId="0" fontId="82" fillId="30" borderId="24" xfId="424" applyFont="1" applyFill="1" applyBorder="1">
      <alignment horizontal="centerContinuous" wrapText="1"/>
      <protection/>
    </xf>
    <xf numFmtId="49" fontId="102" fillId="30" borderId="0" xfId="428" applyFont="1" applyFill="1" applyBorder="1" applyAlignment="1">
      <alignment horizontal="left" indent="2"/>
      <protection/>
    </xf>
    <xf numFmtId="49" fontId="0" fillId="30" borderId="0" xfId="428" applyFont="1" applyFill="1" applyBorder="1" applyAlignment="1">
      <alignment horizontal="left" indent="2"/>
      <protection/>
    </xf>
    <xf numFmtId="175" fontId="72" fillId="31" borderId="44" xfId="302" applyFont="1" applyFill="1" applyBorder="1" applyAlignment="1">
      <alignment horizontal="left"/>
    </xf>
    <xf numFmtId="175" fontId="72" fillId="31" borderId="66" xfId="302" applyFont="1" applyFill="1" applyBorder="1" applyAlignment="1">
      <alignment horizontal="left"/>
    </xf>
    <xf numFmtId="175" fontId="72" fillId="31" borderId="67" xfId="302" applyFont="1" applyFill="1" applyBorder="1" applyAlignment="1">
      <alignment horizontal="left"/>
    </xf>
    <xf numFmtId="175" fontId="72" fillId="31" borderId="34" xfId="302" applyFont="1" applyFill="1" applyBorder="1" applyAlignment="1">
      <alignment horizontal="left"/>
    </xf>
    <xf numFmtId="175" fontId="0" fillId="30" borderId="68" xfId="302" applyFont="1" applyFill="1" applyBorder="1" applyAlignment="1" applyProtection="1">
      <alignment horizontal="left"/>
      <protection/>
    </xf>
    <xf numFmtId="175" fontId="0" fillId="30" borderId="15" xfId="302" applyFont="1" applyFill="1" applyBorder="1" applyAlignment="1" applyProtection="1">
      <alignment horizontal="left"/>
      <protection/>
    </xf>
    <xf numFmtId="0" fontId="78" fillId="0" borderId="0" xfId="385" applyAlignment="1">
      <alignment vertical="center"/>
      <protection/>
    </xf>
    <xf numFmtId="0" fontId="0" fillId="31" borderId="28" xfId="349" applyNumberFormat="1" applyFont="1" applyFill="1" applyBorder="1" applyAlignment="1" applyProtection="1">
      <alignment vertical="top" wrapText="1"/>
      <protection locked="0"/>
    </xf>
    <xf numFmtId="0" fontId="0" fillId="31" borderId="50" xfId="349" applyNumberFormat="1" applyFont="1" applyFill="1" applyBorder="1" applyAlignment="1" applyProtection="1">
      <alignment vertical="top" wrapText="1"/>
      <protection locked="0"/>
    </xf>
    <xf numFmtId="0" fontId="0" fillId="31" borderId="69" xfId="349" applyNumberFormat="1" applyFont="1" applyFill="1" applyBorder="1" applyAlignment="1" applyProtection="1">
      <alignment vertical="top" wrapText="1"/>
      <protection locked="0"/>
    </xf>
    <xf numFmtId="0" fontId="0" fillId="31" borderId="17" xfId="349" applyNumberFormat="1" applyFont="1" applyFill="1" applyBorder="1" applyAlignment="1" applyProtection="1">
      <alignment vertical="top" wrapText="1"/>
      <protection locked="0"/>
    </xf>
    <xf numFmtId="0" fontId="0" fillId="31" borderId="19" xfId="349" applyNumberFormat="1" applyFont="1" applyFill="1" applyBorder="1" applyAlignment="1" applyProtection="1">
      <alignment vertical="top" wrapText="1"/>
      <protection locked="0"/>
    </xf>
    <xf numFmtId="0" fontId="0" fillId="31" borderId="29" xfId="349" applyNumberFormat="1" applyFont="1" applyFill="1" applyBorder="1" applyAlignment="1" applyProtection="1">
      <alignment vertical="top" wrapText="1"/>
      <protection locked="0"/>
    </xf>
    <xf numFmtId="0" fontId="0" fillId="31" borderId="18" xfId="349" applyNumberFormat="1" applyFont="1" applyFill="1" applyBorder="1" applyAlignment="1" applyProtection="1">
      <alignment vertical="top" wrapText="1"/>
      <protection locked="0"/>
    </xf>
    <xf numFmtId="0" fontId="0" fillId="31" borderId="12" xfId="349" applyNumberFormat="1" applyFont="1" applyFill="1" applyBorder="1" applyAlignment="1" applyProtection="1">
      <alignment vertical="top" wrapText="1"/>
      <protection locked="0"/>
    </xf>
    <xf numFmtId="0" fontId="0" fillId="30" borderId="45" xfId="0" applyFont="1" applyFill="1" applyBorder="1" applyAlignment="1">
      <alignment horizontal="center" vertical="center" wrapText="1"/>
    </xf>
    <xf numFmtId="0" fontId="74" fillId="30" borderId="20" xfId="354" applyFont="1" applyBorder="1" applyAlignment="1">
      <alignment horizontal="center" vertical="center"/>
      <protection/>
    </xf>
    <xf numFmtId="164" fontId="0" fillId="30" borderId="1" xfId="543" applyFont="1" applyFill="1" applyBorder="1" applyAlignment="1" applyProtection="1">
      <alignment horizontal="left" wrapText="1"/>
      <protection/>
    </xf>
    <xf numFmtId="164" fontId="72" fillId="31" borderId="1" xfId="543" applyFont="1" applyFill="1" applyBorder="1" applyAlignment="1">
      <alignment horizontal="center" vertical="center" wrapText="1"/>
    </xf>
    <xf numFmtId="0" fontId="0" fillId="30" borderId="50" xfId="0" applyFont="1" applyFill="1" applyBorder="1" applyAlignment="1">
      <alignment horizontal="center" vertical="center" wrapText="1"/>
    </xf>
    <xf numFmtId="0" fontId="0" fillId="30" borderId="0" xfId="0" applyFont="1" applyFill="1" applyBorder="1" applyAlignment="1">
      <alignment horizontal="center" vertical="center" wrapText="1"/>
    </xf>
    <xf numFmtId="0" fontId="0" fillId="30" borderId="44" xfId="0" applyFont="1" applyFill="1" applyBorder="1" applyAlignment="1">
      <alignment horizontal="center" vertical="center" wrapText="1"/>
    </xf>
    <xf numFmtId="0" fontId="0" fillId="30" borderId="22" xfId="354" applyBorder="1">
      <alignment/>
      <protection/>
    </xf>
    <xf numFmtId="164" fontId="72" fillId="31" borderId="1" xfId="543" applyFont="1" applyFill="1" applyBorder="1" applyAlignment="1">
      <alignment horizontal="left" indent="2"/>
    </xf>
    <xf numFmtId="164" fontId="72" fillId="31" borderId="70" xfId="543" applyFont="1" applyFill="1" applyBorder="1" applyAlignment="1">
      <alignment horizontal="center" wrapText="1"/>
    </xf>
    <xf numFmtId="164" fontId="72" fillId="31" borderId="71" xfId="543" applyFont="1" applyFill="1" applyBorder="1" applyAlignment="1">
      <alignment horizontal="center" wrapText="1"/>
    </xf>
    <xf numFmtId="175" fontId="72" fillId="31" borderId="71" xfId="302" applyFont="1" applyFill="1" applyBorder="1" applyAlignment="1" applyProtection="1">
      <alignment/>
      <protection locked="0"/>
    </xf>
    <xf numFmtId="175" fontId="72" fillId="31" borderId="71" xfId="302" applyFont="1" applyFill="1" applyBorder="1" applyAlignment="1">
      <alignment/>
    </xf>
    <xf numFmtId="175" fontId="0" fillId="30" borderId="72" xfId="302" applyFont="1" applyFill="1" applyBorder="1" applyAlignment="1" applyProtection="1">
      <alignment horizontal="left"/>
      <protection/>
    </xf>
    <xf numFmtId="164" fontId="72" fillId="31" borderId="30" xfId="543" applyFont="1" applyFill="1" applyBorder="1" applyAlignment="1">
      <alignment horizontal="left" indent="2"/>
    </xf>
    <xf numFmtId="164" fontId="72" fillId="31" borderId="12" xfId="543" applyFont="1" applyFill="1" applyBorder="1" applyAlignment="1">
      <alignment horizontal="center" wrapText="1"/>
    </xf>
    <xf numFmtId="164" fontId="72" fillId="31" borderId="39" xfId="543" applyFont="1" applyFill="1" applyBorder="1" applyAlignment="1">
      <alignment horizontal="center" wrapText="1"/>
    </xf>
    <xf numFmtId="175" fontId="72" fillId="31" borderId="39" xfId="302" applyFont="1" applyFill="1" applyBorder="1" applyAlignment="1" applyProtection="1">
      <alignment/>
      <protection locked="0"/>
    </xf>
    <xf numFmtId="175" fontId="72" fillId="31" borderId="39" xfId="302" applyFont="1" applyFill="1" applyBorder="1" applyAlignment="1">
      <alignment/>
    </xf>
    <xf numFmtId="175" fontId="0" fillId="30" borderId="29" xfId="302" applyFont="1" applyFill="1" applyBorder="1" applyAlignment="1" applyProtection="1">
      <alignment horizontal="left"/>
      <protection/>
    </xf>
    <xf numFmtId="175" fontId="72" fillId="31" borderId="30" xfId="302" applyFont="1" applyFill="1" applyBorder="1" applyAlignment="1">
      <alignment/>
    </xf>
    <xf numFmtId="164" fontId="72" fillId="31" borderId="34" xfId="543" applyFont="1" applyFill="1" applyBorder="1" applyAlignment="1">
      <alignment horizontal="center" wrapText="1"/>
    </xf>
    <xf numFmtId="164" fontId="72" fillId="31" borderId="4" xfId="543" applyFont="1" applyFill="1" applyBorder="1" applyAlignment="1">
      <alignment horizontal="center" wrapText="1"/>
    </xf>
    <xf numFmtId="175" fontId="0" fillId="30" borderId="33" xfId="302" applyFont="1" applyFill="1" applyBorder="1" applyAlignment="1" applyProtection="1">
      <alignment horizontal="left"/>
      <protection/>
    </xf>
    <xf numFmtId="175" fontId="72" fillId="31" borderId="73" xfId="302" applyFont="1" applyFill="1" applyBorder="1" applyAlignment="1">
      <alignment/>
    </xf>
    <xf numFmtId="164" fontId="72" fillId="31" borderId="69" xfId="543" applyFont="1" applyFill="1" applyBorder="1" applyAlignment="1">
      <alignment horizontal="center" wrapText="1"/>
    </xf>
    <xf numFmtId="164" fontId="72" fillId="31" borderId="44" xfId="543" applyFont="1" applyFill="1" applyBorder="1" applyAlignment="1">
      <alignment horizontal="center" wrapText="1"/>
    </xf>
    <xf numFmtId="175" fontId="72" fillId="31" borderId="44" xfId="302" applyFont="1" applyFill="1" applyBorder="1" applyAlignment="1" applyProtection="1">
      <alignment/>
      <protection locked="0"/>
    </xf>
    <xf numFmtId="175" fontId="72" fillId="31" borderId="44" xfId="302" applyFont="1" applyFill="1" applyBorder="1" applyAlignment="1">
      <alignment/>
    </xf>
    <xf numFmtId="175" fontId="0" fillId="30" borderId="28" xfId="302" applyFont="1" applyFill="1" applyBorder="1" applyAlignment="1" applyProtection="1">
      <alignment horizontal="left"/>
      <protection/>
    </xf>
    <xf numFmtId="175" fontId="72" fillId="31" borderId="74" xfId="302" applyFont="1" applyFill="1" applyBorder="1" applyAlignment="1">
      <alignment/>
    </xf>
    <xf numFmtId="164" fontId="0" fillId="30" borderId="22" xfId="542" applyNumberFormat="1" applyBorder="1">
      <alignment horizontal="left"/>
      <protection/>
    </xf>
    <xf numFmtId="49" fontId="74" fillId="30" borderId="60" xfId="372" applyFill="1" applyBorder="1" applyAlignment="1" applyProtection="1">
      <alignment horizontal="center" vertical="top"/>
      <protection/>
    </xf>
    <xf numFmtId="0" fontId="0" fillId="30" borderId="75" xfId="354" applyBorder="1">
      <alignment/>
      <protection/>
    </xf>
    <xf numFmtId="164" fontId="0" fillId="30" borderId="0" xfId="542" applyNumberFormat="1" applyBorder="1">
      <alignment horizontal="left"/>
      <protection/>
    </xf>
    <xf numFmtId="175" fontId="0" fillId="30" borderId="76" xfId="302" applyFont="1" applyFill="1" applyBorder="1" applyAlignment="1" applyProtection="1">
      <alignment horizontal="left"/>
      <protection/>
    </xf>
    <xf numFmtId="175" fontId="0" fillId="30" borderId="77" xfId="302" applyFont="1" applyFill="1" applyBorder="1" applyAlignment="1" applyProtection="1">
      <alignment horizontal="left"/>
      <protection/>
    </xf>
    <xf numFmtId="175" fontId="0" fillId="30" borderId="78" xfId="302" applyFont="1" applyFill="1" applyBorder="1" applyAlignment="1" applyProtection="1">
      <alignment horizontal="left"/>
      <protection/>
    </xf>
    <xf numFmtId="0" fontId="74" fillId="30" borderId="30" xfId="354" applyFont="1" applyBorder="1" applyAlignment="1">
      <alignment horizontal="center"/>
      <protection/>
    </xf>
    <xf numFmtId="175" fontId="0" fillId="30" borderId="75" xfId="302" applyFont="1" applyFill="1" applyBorder="1" applyAlignment="1" applyProtection="1">
      <alignment horizontal="left"/>
      <protection/>
    </xf>
    <xf numFmtId="49" fontId="96" fillId="27" borderId="0" xfId="420" applyFont="1" applyFill="1" applyBorder="1">
      <alignment horizontal="right" indent="1"/>
      <protection/>
    </xf>
    <xf numFmtId="0" fontId="73" fillId="27" borderId="0" xfId="365" applyFont="1" applyFill="1" applyBorder="1" applyAlignment="1">
      <alignment wrapText="1"/>
      <protection/>
    </xf>
    <xf numFmtId="0" fontId="74" fillId="27" borderId="31" xfId="559" applyFont="1" applyFill="1" applyBorder="1" applyAlignment="1">
      <alignment horizontal="center"/>
      <protection/>
    </xf>
    <xf numFmtId="0" fontId="103" fillId="30" borderId="0" xfId="391" applyFont="1" applyFill="1" applyBorder="1" applyAlignment="1">
      <alignment vertical="center"/>
    </xf>
    <xf numFmtId="49" fontId="82" fillId="30" borderId="0" xfId="422" applyFont="1" applyFill="1" applyBorder="1" applyAlignment="1">
      <alignment horizontal="centerContinuous" wrapText="1"/>
      <protection/>
    </xf>
    <xf numFmtId="0" fontId="0" fillId="30" borderId="0" xfId="354" applyFont="1" applyFill="1" applyBorder="1" applyAlignment="1">
      <alignment horizontal="centerContinuous"/>
      <protection/>
    </xf>
    <xf numFmtId="49" fontId="74" fillId="30" borderId="0" xfId="372" applyFill="1" applyBorder="1" applyProtection="1">
      <alignment horizontal="left" indent="1"/>
      <protection/>
    </xf>
    <xf numFmtId="49" fontId="82" fillId="30" borderId="0" xfId="422" applyFont="1" applyFill="1" applyBorder="1" applyAlignment="1">
      <alignment horizontal="center"/>
      <protection/>
    </xf>
    <xf numFmtId="0" fontId="0" fillId="30" borderId="0" xfId="354" applyFont="1" applyFill="1" applyBorder="1" applyAlignment="1">
      <alignment horizontal="center"/>
      <protection/>
    </xf>
    <xf numFmtId="175" fontId="0" fillId="30" borderId="0" xfId="406" applyNumberFormat="1" applyFont="1" applyFill="1" applyBorder="1" applyAlignment="1">
      <alignment horizontal="left" vertical="center"/>
      <protection/>
    </xf>
    <xf numFmtId="164" fontId="74" fillId="30" borderId="0" xfId="543" applyFont="1" applyFill="1" applyBorder="1" applyAlignment="1" applyProtection="1">
      <alignment/>
      <protection/>
    </xf>
    <xf numFmtId="0" fontId="0" fillId="30" borderId="0" xfId="354" applyFont="1" applyFill="1" applyBorder="1" applyAlignment="1" quotePrefix="1">
      <alignment vertical="center"/>
      <protection/>
    </xf>
    <xf numFmtId="49" fontId="74" fillId="30" borderId="0" xfId="372" applyFill="1" applyBorder="1" applyAlignment="1" applyProtection="1">
      <alignment horizontal="left" vertical="center"/>
      <protection/>
    </xf>
    <xf numFmtId="0" fontId="0" fillId="0" borderId="0" xfId="0" applyAlignment="1">
      <alignment vertical="center"/>
    </xf>
    <xf numFmtId="0" fontId="104" fillId="31" borderId="1" xfId="354" applyFont="1" applyFill="1" applyBorder="1" applyAlignment="1" applyProtection="1">
      <alignment horizontal="left"/>
      <protection locked="0"/>
    </xf>
    <xf numFmtId="175" fontId="0" fillId="30" borderId="0" xfId="406" applyNumberFormat="1" applyFont="1" applyFill="1" applyBorder="1">
      <alignment horizontal="left"/>
      <protection/>
    </xf>
    <xf numFmtId="49" fontId="74" fillId="30" borderId="0" xfId="372" applyFill="1" applyBorder="1" applyAlignment="1" applyProtection="1">
      <alignment/>
      <protection/>
    </xf>
    <xf numFmtId="175" fontId="0" fillId="30" borderId="8" xfId="406" applyNumberFormat="1" applyFont="1" applyFill="1" applyBorder="1">
      <alignment horizontal="left"/>
      <protection/>
    </xf>
    <xf numFmtId="0" fontId="0" fillId="30" borderId="0" xfId="354" applyFont="1" applyFill="1" applyBorder="1" applyAlignment="1" quotePrefix="1">
      <alignment vertical="top"/>
      <protection/>
    </xf>
    <xf numFmtId="164" fontId="84" fillId="0" borderId="0" xfId="543" applyFont="1" applyBorder="1" applyAlignment="1" applyProtection="1">
      <alignment/>
      <protection/>
    </xf>
    <xf numFmtId="49" fontId="0" fillId="0" borderId="0" xfId="0" applyNumberFormat="1" applyBorder="1" applyAlignment="1">
      <alignment/>
    </xf>
    <xf numFmtId="0" fontId="78" fillId="30" borderId="0" xfId="391" applyFont="1" applyFill="1" applyBorder="1" applyAlignment="1">
      <alignment horizontal="left" vertical="center" indent="1"/>
    </xf>
    <xf numFmtId="0" fontId="0" fillId="30" borderId="0" xfId="354" applyFont="1" applyFill="1" applyBorder="1" applyAlignment="1" quotePrefix="1">
      <alignment/>
      <protection/>
    </xf>
    <xf numFmtId="175" fontId="0" fillId="30" borderId="8" xfId="406" applyNumberFormat="1" applyFont="1" applyFill="1" applyBorder="1" applyProtection="1">
      <alignment horizontal="left"/>
      <protection locked="0"/>
    </xf>
    <xf numFmtId="0" fontId="82" fillId="30" borderId="0" xfId="354" applyFont="1" applyFill="1" applyBorder="1" applyAlignment="1" quotePrefix="1">
      <alignment/>
      <protection/>
    </xf>
    <xf numFmtId="0" fontId="95" fillId="30" borderId="0" xfId="354" applyFont="1" applyFill="1" applyBorder="1" applyAlignment="1">
      <alignment/>
      <protection/>
    </xf>
    <xf numFmtId="0" fontId="82" fillId="30" borderId="0" xfId="424" applyFont="1" applyFill="1" applyBorder="1" applyAlignment="1" quotePrefix="1">
      <alignment horizontal="center" vertical="center"/>
      <protection/>
    </xf>
    <xf numFmtId="175" fontId="0" fillId="30" borderId="4" xfId="302" applyNumberFormat="1" applyFont="1" applyFill="1" applyBorder="1" applyAlignment="1" applyProtection="1">
      <alignment horizontal="left"/>
      <protection/>
    </xf>
    <xf numFmtId="172" fontId="0" fillId="30" borderId="38" xfId="506" applyFont="1" applyFill="1" applyBorder="1" applyAlignment="1" applyProtection="1">
      <alignment/>
      <protection/>
    </xf>
    <xf numFmtId="0" fontId="0" fillId="30" borderId="0" xfId="354" applyFont="1" applyFill="1" applyBorder="1" applyAlignment="1">
      <alignment horizontal="centerContinuous" wrapText="1"/>
      <protection/>
    </xf>
    <xf numFmtId="206" fontId="18" fillId="27" borderId="21" xfId="561" applyFont="1" applyFill="1" applyBorder="1" applyAlignment="1">
      <alignment/>
      <protection/>
    </xf>
    <xf numFmtId="206" fontId="18" fillId="27" borderId="22" xfId="561" applyFont="1" applyFill="1" applyBorder="1" applyAlignment="1">
      <alignment/>
      <protection/>
    </xf>
    <xf numFmtId="206" fontId="18" fillId="27" borderId="23" xfId="561" applyFont="1" applyFill="1" applyBorder="1" applyAlignment="1">
      <alignment/>
      <protection/>
    </xf>
    <xf numFmtId="206" fontId="18" fillId="27" borderId="0" xfId="561" applyFont="1" applyFill="1" applyBorder="1" applyAlignment="1">
      <alignment/>
      <protection/>
    </xf>
    <xf numFmtId="206" fontId="19" fillId="27" borderId="0" xfId="390" applyFont="1" applyFill="1" applyBorder="1" applyAlignment="1">
      <alignment/>
      <protection/>
    </xf>
    <xf numFmtId="206" fontId="18" fillId="0" borderId="0" xfId="483" applyFont="1">
      <alignment/>
      <protection/>
    </xf>
    <xf numFmtId="206" fontId="18" fillId="0" borderId="0" xfId="483" applyFont="1" applyAlignment="1">
      <alignment/>
      <protection/>
    </xf>
    <xf numFmtId="206" fontId="18" fillId="27" borderId="32" xfId="561" applyFont="1" applyFill="1" applyBorder="1">
      <alignment/>
      <protection/>
    </xf>
    <xf numFmtId="206" fontId="18" fillId="27" borderId="0" xfId="561" applyFont="1" applyFill="1" applyBorder="1">
      <alignment/>
      <protection/>
    </xf>
    <xf numFmtId="49" fontId="20" fillId="27" borderId="0" xfId="420" applyFont="1" applyFill="1" applyBorder="1" applyAlignment="1">
      <alignment/>
      <protection/>
    </xf>
    <xf numFmtId="49" fontId="20" fillId="27" borderId="0" xfId="420" applyFont="1" applyFill="1" applyBorder="1">
      <alignment horizontal="right" indent="1"/>
      <protection/>
    </xf>
    <xf numFmtId="206" fontId="21" fillId="27" borderId="0" xfId="368" applyFont="1" applyFill="1" applyBorder="1" applyAlignment="1">
      <alignment horizontal="center"/>
      <protection/>
    </xf>
    <xf numFmtId="49" fontId="105" fillId="27" borderId="0" xfId="420" applyFont="1" applyFill="1" applyBorder="1">
      <alignment horizontal="right" indent="1"/>
      <protection/>
    </xf>
    <xf numFmtId="206" fontId="18" fillId="27" borderId="24" xfId="561" applyFont="1" applyFill="1" applyBorder="1">
      <alignment/>
      <protection/>
    </xf>
    <xf numFmtId="49" fontId="20" fillId="27" borderId="0" xfId="420" applyFont="1" applyFill="1" applyBorder="1" applyAlignment="1">
      <alignment readingOrder="1"/>
      <protection/>
    </xf>
    <xf numFmtId="206" fontId="18" fillId="27" borderId="0" xfId="483" applyFont="1" applyFill="1" applyBorder="1" applyAlignment="1">
      <alignment/>
      <protection/>
    </xf>
    <xf numFmtId="206" fontId="19" fillId="27" borderId="24" xfId="390" applyFont="1" applyFill="1" applyBorder="1" applyAlignment="1">
      <alignment/>
      <protection/>
    </xf>
    <xf numFmtId="206" fontId="18" fillId="0" borderId="0" xfId="483" applyFont="1" applyAlignment="1">
      <alignment vertical="center"/>
      <protection/>
    </xf>
    <xf numFmtId="206" fontId="22" fillId="33" borderId="31" xfId="561" applyFont="1" applyFill="1" applyBorder="1" applyAlignment="1">
      <alignment horizontal="center"/>
      <protection/>
    </xf>
    <xf numFmtId="206" fontId="22" fillId="33" borderId="0" xfId="561" applyFont="1" applyFill="1" applyBorder="1" applyAlignment="1">
      <alignment horizontal="center"/>
      <protection/>
    </xf>
    <xf numFmtId="206" fontId="22" fillId="33" borderId="24" xfId="561" applyFont="1" applyFill="1" applyBorder="1" applyAlignment="1">
      <alignment horizontal="center"/>
      <protection/>
    </xf>
    <xf numFmtId="0" fontId="22" fillId="30" borderId="20" xfId="356" applyNumberFormat="1" applyFont="1" applyBorder="1" applyAlignment="1">
      <alignment/>
      <protection/>
    </xf>
    <xf numFmtId="49" fontId="19" fillId="30" borderId="0" xfId="393" applyNumberFormat="1" applyFont="1" applyFill="1" applyBorder="1" applyAlignment="1">
      <alignment horizontal="left"/>
    </xf>
    <xf numFmtId="206" fontId="19" fillId="30" borderId="0" xfId="356" applyFont="1" applyFill="1" applyBorder="1" applyAlignment="1">
      <alignment/>
      <protection/>
    </xf>
    <xf numFmtId="206" fontId="18" fillId="30" borderId="0" xfId="483" applyFont="1" applyFill="1" applyBorder="1">
      <alignment/>
      <protection/>
    </xf>
    <xf numFmtId="206" fontId="18" fillId="30" borderId="0" xfId="356" applyFont="1" applyFill="1" applyBorder="1" applyAlignment="1">
      <alignment/>
      <protection/>
    </xf>
    <xf numFmtId="206" fontId="18" fillId="30" borderId="24" xfId="483" applyFont="1" applyFill="1" applyBorder="1">
      <alignment/>
      <protection/>
    </xf>
    <xf numFmtId="206" fontId="18" fillId="30" borderId="0" xfId="483" applyFont="1" applyFill="1">
      <alignment/>
      <protection/>
    </xf>
    <xf numFmtId="206" fontId="24" fillId="30" borderId="0" xfId="483" applyFont="1" applyFill="1" applyBorder="1" applyAlignment="1">
      <alignment horizontal="center" wrapText="1"/>
      <protection/>
    </xf>
    <xf numFmtId="206" fontId="24" fillId="30" borderId="0" xfId="483" applyFont="1" applyFill="1" applyAlignment="1">
      <alignment horizontal="center" wrapText="1"/>
      <protection/>
    </xf>
    <xf numFmtId="206" fontId="18" fillId="30" borderId="0" xfId="483" applyFont="1" applyFill="1" applyAlignment="1">
      <alignment horizontal="center" wrapText="1"/>
      <protection/>
    </xf>
    <xf numFmtId="175" fontId="18" fillId="30" borderId="0" xfId="302" applyFont="1" applyFill="1" applyBorder="1" applyAlignment="1">
      <alignment/>
    </xf>
    <xf numFmtId="175" fontId="106" fillId="31" borderId="4" xfId="302" applyFont="1" applyFill="1" applyBorder="1" applyAlignment="1">
      <alignment horizontal="left" vertical="top"/>
    </xf>
    <xf numFmtId="175" fontId="18" fillId="31" borderId="4" xfId="302" applyFont="1" applyFill="1" applyBorder="1" applyAlignment="1">
      <alignment/>
    </xf>
    <xf numFmtId="213" fontId="18" fillId="31" borderId="49" xfId="302" applyNumberFormat="1" applyFont="1" applyFill="1" applyBorder="1" applyAlignment="1">
      <alignment/>
    </xf>
    <xf numFmtId="213" fontId="18" fillId="31" borderId="4" xfId="302" applyNumberFormat="1" applyFont="1" applyFill="1" applyBorder="1" applyAlignment="1">
      <alignment/>
    </xf>
    <xf numFmtId="206" fontId="18" fillId="30" borderId="0" xfId="483" applyFont="1" applyFill="1" applyBorder="1" applyAlignment="1">
      <alignment/>
      <protection/>
    </xf>
    <xf numFmtId="175" fontId="24" fillId="30" borderId="0" xfId="302" applyFont="1" applyFill="1" applyBorder="1" applyAlignment="1">
      <alignment horizontal="left" vertical="top"/>
    </xf>
    <xf numFmtId="175" fontId="24" fillId="30" borderId="0" xfId="302" applyFont="1" applyFill="1" applyBorder="1" applyAlignment="1">
      <alignment/>
    </xf>
    <xf numFmtId="206" fontId="23" fillId="30" borderId="0" xfId="356" applyFont="1" applyFill="1" applyBorder="1" applyAlignment="1">
      <alignment/>
      <protection/>
    </xf>
    <xf numFmtId="206" fontId="23" fillId="30" borderId="0" xfId="483" applyFont="1" applyFill="1" applyBorder="1">
      <alignment/>
      <protection/>
    </xf>
    <xf numFmtId="206" fontId="24" fillId="30" borderId="0" xfId="356" applyFont="1" applyFill="1" applyBorder="1" applyAlignment="1">
      <alignment horizontal="center"/>
      <protection/>
    </xf>
    <xf numFmtId="206" fontId="24" fillId="30" borderId="0" xfId="483" applyFont="1" applyFill="1" applyBorder="1">
      <alignment/>
      <protection/>
    </xf>
    <xf numFmtId="206" fontId="18" fillId="30" borderId="0" xfId="483" applyFont="1" applyFill="1" applyBorder="1" applyAlignment="1">
      <alignment horizontal="right" indent="2"/>
      <protection/>
    </xf>
    <xf numFmtId="214" fontId="18" fillId="31" borderId="4" xfId="302" applyNumberFormat="1" applyFont="1" applyFill="1" applyBorder="1" applyAlignment="1">
      <alignment/>
    </xf>
    <xf numFmtId="206" fontId="18" fillId="30" borderId="0" xfId="483" applyFont="1" applyFill="1" applyBorder="1" applyAlignment="1">
      <alignment horizontal="left" indent="2"/>
      <protection/>
    </xf>
    <xf numFmtId="175" fontId="18" fillId="30" borderId="24" xfId="302" applyFont="1" applyFill="1" applyBorder="1" applyAlignment="1">
      <alignment/>
    </xf>
    <xf numFmtId="206" fontId="18" fillId="30" borderId="0" xfId="483" applyFont="1" applyFill="1" applyBorder="1" applyAlignment="1">
      <alignment horizontal="left" vertical="top" indent="2"/>
      <protection/>
    </xf>
    <xf numFmtId="206" fontId="25" fillId="30" borderId="0" xfId="483" applyFont="1" applyFill="1" applyBorder="1">
      <alignment/>
      <protection/>
    </xf>
    <xf numFmtId="206" fontId="24" fillId="30" borderId="0" xfId="483" applyFont="1" applyFill="1" applyBorder="1" applyAlignment="1">
      <alignment horizontal="right"/>
      <protection/>
    </xf>
    <xf numFmtId="206" fontId="18" fillId="39" borderId="0" xfId="483" applyFont="1" applyFill="1" applyBorder="1">
      <alignment/>
      <protection/>
    </xf>
    <xf numFmtId="206" fontId="18" fillId="31" borderId="0" xfId="356" applyFont="1" applyFill="1" applyBorder="1" applyAlignment="1">
      <alignment horizontal="left" wrapText="1"/>
      <protection/>
    </xf>
    <xf numFmtId="206" fontId="18" fillId="0" borderId="0" xfId="483" applyFont="1" applyBorder="1">
      <alignment/>
      <protection/>
    </xf>
    <xf numFmtId="206" fontId="18" fillId="0" borderId="0" xfId="483" applyFont="1" applyFill="1">
      <alignment/>
      <protection/>
    </xf>
    <xf numFmtId="0" fontId="22" fillId="30" borderId="30" xfId="356" applyNumberFormat="1" applyFont="1" applyBorder="1" applyAlignment="1">
      <alignment/>
      <protection/>
    </xf>
    <xf numFmtId="206" fontId="18" fillId="30" borderId="26" xfId="356" applyFont="1" applyFill="1" applyBorder="1" applyAlignment="1">
      <alignment/>
      <protection/>
    </xf>
    <xf numFmtId="206" fontId="23" fillId="30" borderId="26" xfId="483" applyFont="1" applyFill="1" applyBorder="1" applyAlignment="1">
      <alignment horizontal="left"/>
      <protection/>
    </xf>
    <xf numFmtId="206" fontId="18" fillId="30" borderId="26" xfId="483" applyFont="1" applyFill="1" applyBorder="1">
      <alignment/>
      <protection/>
    </xf>
    <xf numFmtId="206" fontId="18" fillId="30" borderId="27" xfId="483" applyFont="1" applyFill="1" applyBorder="1">
      <alignment/>
      <protection/>
    </xf>
    <xf numFmtId="206" fontId="22" fillId="30" borderId="0" xfId="356" applyFont="1" applyBorder="1" applyAlignment="1">
      <alignment/>
      <protection/>
    </xf>
    <xf numFmtId="49" fontId="24" fillId="30" borderId="0" xfId="397" applyFont="1" applyFill="1" applyBorder="1" applyAlignment="1">
      <alignment horizontal="left" indent="1"/>
      <protection/>
    </xf>
    <xf numFmtId="206" fontId="18" fillId="30" borderId="0" xfId="356" applyFont="1" applyFill="1" applyBorder="1">
      <alignment/>
      <protection/>
    </xf>
    <xf numFmtId="49" fontId="24" fillId="30" borderId="0" xfId="397" applyFont="1" applyFill="1" applyBorder="1" applyAlignment="1">
      <alignment horizontal="center"/>
      <protection/>
    </xf>
    <xf numFmtId="206" fontId="18" fillId="30" borderId="0" xfId="350" applyFont="1" applyFill="1" applyBorder="1">
      <alignment horizontal="left" vertical="top" wrapText="1" indent="1"/>
      <protection locked="0"/>
    </xf>
    <xf numFmtId="49" fontId="26" fillId="30" borderId="0" xfId="499" applyFont="1" applyFill="1" applyBorder="1">
      <alignment horizontal="right" indent="2"/>
      <protection/>
    </xf>
    <xf numFmtId="206" fontId="18" fillId="0" borderId="0" xfId="483" applyFont="1" applyAlignment="1">
      <alignment horizontal="center"/>
      <protection/>
    </xf>
    <xf numFmtId="0" fontId="95" fillId="27" borderId="0" xfId="559" applyFont="1" applyBorder="1" applyAlignment="1">
      <alignment horizontal="left"/>
      <protection/>
    </xf>
    <xf numFmtId="0" fontId="95" fillId="27" borderId="25" xfId="559" applyFont="1" applyBorder="1" applyAlignment="1">
      <alignment horizontal="left"/>
      <protection/>
    </xf>
    <xf numFmtId="0" fontId="78" fillId="31" borderId="32" xfId="0" applyFont="1" applyFill="1" applyBorder="1" applyAlignment="1">
      <alignment horizontal="centerContinuous" vertical="center" wrapText="1"/>
    </xf>
    <xf numFmtId="0" fontId="78" fillId="27" borderId="25" xfId="385" applyFill="1" applyBorder="1" applyAlignment="1">
      <alignment/>
      <protection/>
    </xf>
    <xf numFmtId="0" fontId="78" fillId="33" borderId="25" xfId="385" applyFill="1" applyBorder="1" applyAlignment="1">
      <alignment/>
      <protection/>
    </xf>
    <xf numFmtId="206" fontId="78" fillId="27" borderId="25" xfId="385" applyNumberFormat="1" applyFill="1" applyBorder="1" applyAlignment="1">
      <alignment/>
      <protection/>
    </xf>
    <xf numFmtId="0" fontId="82" fillId="30" borderId="0" xfId="354" applyFont="1" applyFill="1" applyBorder="1" applyAlignment="1">
      <alignment horizontal="center" vertical="top" wrapText="1"/>
      <protection/>
    </xf>
    <xf numFmtId="49" fontId="82" fillId="30" borderId="0" xfId="422" applyFont="1" applyFill="1" applyBorder="1" applyAlignment="1">
      <alignment horizontal="center" wrapText="1"/>
      <protection/>
    </xf>
    <xf numFmtId="0" fontId="82" fillId="30" borderId="0" xfId="424" applyFont="1" applyFill="1" applyBorder="1" applyAlignment="1">
      <alignment horizontal="center" vertical="center" wrapText="1"/>
      <protection/>
    </xf>
    <xf numFmtId="0" fontId="0" fillId="0" borderId="62" xfId="354" applyFont="1" applyFill="1" applyBorder="1" applyAlignment="1">
      <alignment horizontal="center"/>
      <protection/>
    </xf>
    <xf numFmtId="0" fontId="0" fillId="0" borderId="63" xfId="354" applyFont="1" applyFill="1" applyBorder="1" applyAlignment="1">
      <alignment horizontal="center"/>
      <protection/>
    </xf>
    <xf numFmtId="0" fontId="82" fillId="30" borderId="0" xfId="424" applyFont="1" applyFill="1" applyBorder="1" applyAlignment="1">
      <alignment horizontal="center" wrapText="1"/>
      <protection/>
    </xf>
    <xf numFmtId="0" fontId="82" fillId="30" borderId="0" xfId="354" applyFont="1" applyFill="1" applyBorder="1" applyAlignment="1">
      <alignment horizontal="center" wrapText="1"/>
      <protection/>
    </xf>
    <xf numFmtId="0" fontId="74" fillId="30" borderId="26" xfId="372" applyNumberFormat="1" applyFont="1" applyFill="1" applyBorder="1" applyAlignment="1">
      <alignment horizontal="left" wrapText="1"/>
    </xf>
    <xf numFmtId="0" fontId="0" fillId="30" borderId="31" xfId="0" applyFont="1" applyFill="1" applyBorder="1" applyAlignment="1">
      <alignment horizontal="center" vertical="center" wrapText="1"/>
    </xf>
    <xf numFmtId="0" fontId="0" fillId="30" borderId="30" xfId="0" applyFont="1" applyFill="1" applyBorder="1" applyAlignment="1">
      <alignment horizontal="center" vertical="center" wrapText="1"/>
    </xf>
    <xf numFmtId="0" fontId="95" fillId="27" borderId="0" xfId="559" applyFont="1" applyFill="1" applyBorder="1" applyAlignment="1">
      <alignment/>
      <protection/>
    </xf>
    <xf numFmtId="0" fontId="29" fillId="33" borderId="0" xfId="559" applyFont="1" applyFill="1" applyBorder="1" applyAlignment="1">
      <alignment/>
      <protection/>
    </xf>
    <xf numFmtId="206" fontId="29" fillId="27" borderId="0" xfId="561" applyFont="1" applyFill="1" applyBorder="1" applyAlignment="1">
      <alignment/>
      <protection/>
    </xf>
    <xf numFmtId="0" fontId="95" fillId="27" borderId="0" xfId="559" applyFont="1" applyBorder="1" applyAlignment="1">
      <alignment/>
      <protection/>
    </xf>
    <xf numFmtId="0" fontId="0" fillId="27" borderId="22" xfId="559" applyFont="1" applyFill="1" applyBorder="1">
      <alignment/>
      <protection/>
    </xf>
    <xf numFmtId="0" fontId="0" fillId="27" borderId="23" xfId="559" applyFont="1" applyFill="1" applyBorder="1">
      <alignment/>
      <protection/>
    </xf>
    <xf numFmtId="0" fontId="72" fillId="31" borderId="4" xfId="352" applyBorder="1">
      <alignment/>
      <protection locked="0"/>
    </xf>
    <xf numFmtId="49" fontId="82" fillId="30" borderId="0" xfId="428" applyFont="1" applyFill="1" applyBorder="1">
      <alignment horizontal="left" indent="1"/>
      <protection/>
    </xf>
    <xf numFmtId="49" fontId="0" fillId="30" borderId="0" xfId="428" applyFont="1" applyFill="1" applyBorder="1" applyAlignment="1">
      <alignment horizontal="left" indent="1"/>
      <protection/>
    </xf>
    <xf numFmtId="49" fontId="0" fillId="30" borderId="0" xfId="428" applyFont="1" applyFill="1" applyBorder="1">
      <alignment horizontal="left" indent="1"/>
      <protection/>
    </xf>
    <xf numFmtId="0" fontId="73" fillId="27" borderId="24" xfId="365" applyFont="1" applyFill="1" applyBorder="1" applyAlignment="1">
      <alignment/>
      <protection/>
    </xf>
    <xf numFmtId="168" fontId="73" fillId="27" borderId="24" xfId="369" applyFont="1" applyFill="1" applyBorder="1" applyAlignment="1">
      <alignment vertical="center"/>
      <protection/>
    </xf>
    <xf numFmtId="49" fontId="74" fillId="30" borderId="0" xfId="372" applyFill="1" applyBorder="1" applyAlignment="1">
      <alignment horizontal="left" indent="3"/>
    </xf>
    <xf numFmtId="49" fontId="74" fillId="30" borderId="24" xfId="372" applyFill="1" applyBorder="1" applyProtection="1">
      <alignment horizontal="left" indent="1"/>
      <protection/>
    </xf>
    <xf numFmtId="49" fontId="74" fillId="30" borderId="24" xfId="372" applyFill="1" applyBorder="1" applyAlignment="1" applyProtection="1">
      <alignment horizontal="center"/>
      <protection/>
    </xf>
    <xf numFmtId="164" fontId="74" fillId="30" borderId="24" xfId="543" applyFont="1" applyFill="1" applyBorder="1" applyAlignment="1" applyProtection="1">
      <alignment/>
      <protection/>
    </xf>
    <xf numFmtId="164" fontId="74" fillId="30" borderId="24" xfId="543" applyFont="1" applyFill="1" applyBorder="1" applyAlignment="1" applyProtection="1">
      <alignment vertical="center"/>
      <protection/>
    </xf>
    <xf numFmtId="49" fontId="74" fillId="30" borderId="24" xfId="372" applyFill="1" applyBorder="1" applyAlignment="1" applyProtection="1">
      <alignment/>
      <protection/>
    </xf>
    <xf numFmtId="0" fontId="95" fillId="30" borderId="26" xfId="354" applyFont="1" applyFill="1" applyBorder="1" applyAlignment="1">
      <alignment/>
      <protection/>
    </xf>
    <xf numFmtId="0" fontId="4" fillId="0" borderId="0" xfId="0" applyFont="1" applyBorder="1" applyAlignment="1">
      <alignment vertical="top" wrapText="1"/>
    </xf>
    <xf numFmtId="0" fontId="0" fillId="0" borderId="0" xfId="0" applyBorder="1" applyAlignment="1">
      <alignment vertical="top" wrapText="1"/>
    </xf>
    <xf numFmtId="0" fontId="0" fillId="31" borderId="50" xfId="0" applyFont="1" applyFill="1" applyBorder="1" applyAlignment="1">
      <alignment horizontal="center" vertical="top" wrapText="1"/>
    </xf>
    <xf numFmtId="0" fontId="0" fillId="31" borderId="50" xfId="0" applyFont="1" applyFill="1" applyBorder="1" applyAlignment="1">
      <alignment/>
    </xf>
    <xf numFmtId="0" fontId="0" fillId="31" borderId="69" xfId="0" applyFont="1" applyFill="1" applyBorder="1" applyAlignment="1">
      <alignment/>
    </xf>
    <xf numFmtId="0" fontId="0" fillId="0" borderId="0" xfId="0" applyFont="1" applyBorder="1" applyAlignment="1">
      <alignment vertical="top" wrapText="1"/>
    </xf>
    <xf numFmtId="0" fontId="82" fillId="30" borderId="0" xfId="354" applyFont="1" applyFill="1" applyBorder="1" applyAlignment="1">
      <alignment horizontal="center" vertical="top" wrapText="1"/>
      <protection/>
    </xf>
    <xf numFmtId="0" fontId="82" fillId="30" borderId="18" xfId="354" applyFont="1" applyFill="1" applyBorder="1" applyAlignment="1">
      <alignment horizontal="center" vertical="top" wrapText="1"/>
      <protection/>
    </xf>
    <xf numFmtId="0" fontId="73" fillId="27" borderId="62" xfId="365" applyFont="1" applyFill="1" applyBorder="1" applyAlignment="1">
      <alignment horizontal="center"/>
      <protection/>
    </xf>
    <xf numFmtId="0" fontId="73" fillId="27" borderId="60" xfId="365" applyFont="1" applyFill="1" applyBorder="1" applyAlignment="1">
      <alignment horizontal="center"/>
      <protection/>
    </xf>
    <xf numFmtId="0" fontId="73" fillId="27" borderId="63" xfId="365" applyFont="1" applyFill="1" applyBorder="1" applyAlignment="1">
      <alignment horizontal="center"/>
      <protection/>
    </xf>
    <xf numFmtId="168" fontId="73" fillId="27" borderId="62" xfId="369" applyFont="1" applyFill="1" applyBorder="1" applyAlignment="1">
      <alignment horizontal="center" vertical="center"/>
      <protection/>
    </xf>
    <xf numFmtId="168" fontId="73" fillId="27" borderId="60" xfId="369" applyFont="1" applyFill="1" applyBorder="1" applyAlignment="1">
      <alignment horizontal="center" vertical="center"/>
      <protection/>
    </xf>
    <xf numFmtId="168" fontId="73" fillId="27" borderId="63" xfId="369" applyFont="1" applyFill="1" applyBorder="1" applyAlignment="1">
      <alignment horizontal="center" vertical="center"/>
      <protection/>
    </xf>
    <xf numFmtId="49" fontId="82" fillId="0" borderId="21" xfId="397" applyFont="1" applyFill="1" applyBorder="1" applyAlignment="1">
      <alignment horizontal="center"/>
      <protection/>
    </xf>
    <xf numFmtId="49" fontId="82" fillId="0" borderId="22" xfId="397" applyFont="1" applyFill="1" applyBorder="1" applyAlignment="1">
      <alignment horizontal="center"/>
      <protection/>
    </xf>
    <xf numFmtId="49" fontId="82" fillId="0" borderId="23" xfId="397" applyFont="1" applyFill="1" applyBorder="1" applyAlignment="1">
      <alignment horizontal="center"/>
      <protection/>
    </xf>
    <xf numFmtId="49" fontId="82" fillId="0" borderId="32" xfId="397" applyFont="1" applyFill="1" applyBorder="1" applyAlignment="1">
      <alignment horizontal="center"/>
      <protection/>
    </xf>
    <xf numFmtId="49" fontId="82" fillId="0" borderId="0" xfId="397" applyFont="1" applyFill="1" applyBorder="1" applyAlignment="1">
      <alignment horizontal="center"/>
      <protection/>
    </xf>
    <xf numFmtId="49" fontId="82" fillId="0" borderId="24" xfId="397" applyFont="1" applyFill="1" applyBorder="1" applyAlignment="1">
      <alignment horizontal="center"/>
      <protection/>
    </xf>
    <xf numFmtId="49" fontId="82" fillId="0" borderId="25" xfId="397" applyFont="1" applyFill="1" applyBorder="1" applyAlignment="1">
      <alignment horizontal="center"/>
      <protection/>
    </xf>
    <xf numFmtId="49" fontId="82" fillId="0" borderId="26" xfId="397" applyFont="1" applyFill="1" applyBorder="1" applyAlignment="1">
      <alignment horizontal="center"/>
      <protection/>
    </xf>
    <xf numFmtId="49" fontId="82" fillId="0" borderId="27" xfId="397" applyFont="1" applyFill="1" applyBorder="1" applyAlignment="1">
      <alignment horizontal="center"/>
      <protection/>
    </xf>
    <xf numFmtId="0" fontId="73" fillId="27" borderId="33" xfId="365" applyFont="1" applyFill="1" applyBorder="1" applyAlignment="1">
      <alignment horizontal="center"/>
      <protection/>
    </xf>
    <xf numFmtId="0" fontId="73" fillId="27" borderId="36" xfId="365" applyFont="1" applyFill="1" applyBorder="1" applyAlignment="1">
      <alignment horizontal="center"/>
      <protection/>
    </xf>
    <xf numFmtId="0" fontId="73" fillId="27" borderId="34" xfId="365" applyFont="1" applyFill="1" applyBorder="1" applyAlignment="1">
      <alignment horizontal="center"/>
      <protection/>
    </xf>
    <xf numFmtId="168" fontId="73" fillId="27" borderId="33" xfId="369" applyFont="1" applyFill="1" applyBorder="1" applyAlignment="1">
      <alignment horizontal="center" vertical="center"/>
      <protection/>
    </xf>
    <xf numFmtId="168" fontId="73" fillId="27" borderId="36" xfId="369" applyFont="1" applyFill="1" applyBorder="1" applyAlignment="1">
      <alignment horizontal="center" vertical="center"/>
      <protection/>
    </xf>
    <xf numFmtId="168" fontId="73" fillId="27" borderId="34" xfId="369" applyFont="1" applyFill="1" applyBorder="1" applyAlignment="1">
      <alignment horizontal="center" vertical="center"/>
      <protection/>
    </xf>
    <xf numFmtId="49" fontId="82" fillId="30" borderId="0" xfId="422" applyFont="1" applyFill="1" applyBorder="1" applyAlignment="1">
      <alignment horizontal="center" wrapText="1"/>
      <protection/>
    </xf>
    <xf numFmtId="0" fontId="73" fillId="27" borderId="28" xfId="365" applyFont="1" applyFill="1" applyBorder="1" applyAlignment="1">
      <alignment horizontal="center"/>
      <protection/>
    </xf>
    <xf numFmtId="0" fontId="0" fillId="31" borderId="50" xfId="0" applyFont="1" applyFill="1" applyBorder="1" applyAlignment="1">
      <alignment horizontal="center"/>
    </xf>
    <xf numFmtId="0" fontId="0" fillId="31" borderId="36" xfId="0" applyFont="1" applyFill="1" applyBorder="1" applyAlignment="1">
      <alignment horizontal="center" vertical="center"/>
    </xf>
    <xf numFmtId="0" fontId="0" fillId="0" borderId="21" xfId="354" applyFont="1" applyFill="1" applyBorder="1" applyAlignment="1">
      <alignment horizontal="center"/>
      <protection/>
    </xf>
    <xf numFmtId="0" fontId="0" fillId="0" borderId="22" xfId="354" applyFont="1" applyFill="1" applyBorder="1" applyAlignment="1">
      <alignment horizontal="center"/>
      <protection/>
    </xf>
    <xf numFmtId="0" fontId="0" fillId="0" borderId="23" xfId="354" applyFont="1" applyFill="1" applyBorder="1" applyAlignment="1">
      <alignment horizontal="center"/>
      <protection/>
    </xf>
    <xf numFmtId="0" fontId="0" fillId="0" borderId="32" xfId="354" applyFont="1" applyFill="1" applyBorder="1" applyAlignment="1">
      <alignment horizontal="center"/>
      <protection/>
    </xf>
    <xf numFmtId="0" fontId="0" fillId="0" borderId="0" xfId="354" applyFont="1" applyFill="1" applyBorder="1" applyAlignment="1">
      <alignment horizontal="center"/>
      <protection/>
    </xf>
    <xf numFmtId="0" fontId="0" fillId="0" borderId="24" xfId="354" applyFont="1" applyFill="1" applyBorder="1" applyAlignment="1">
      <alignment horizontal="center"/>
      <protection/>
    </xf>
    <xf numFmtId="0" fontId="0" fillId="0" borderId="25" xfId="354" applyFont="1" applyFill="1" applyBorder="1" applyAlignment="1">
      <alignment horizontal="center"/>
      <protection/>
    </xf>
    <xf numFmtId="0" fontId="0" fillId="0" borderId="26" xfId="354" applyFont="1" applyFill="1" applyBorder="1" applyAlignment="1">
      <alignment horizontal="center"/>
      <protection/>
    </xf>
    <xf numFmtId="0" fontId="0" fillId="0" borderId="27" xfId="354" applyFont="1" applyFill="1" applyBorder="1" applyAlignment="1">
      <alignment horizontal="center"/>
      <protection/>
    </xf>
    <xf numFmtId="49" fontId="101" fillId="30" borderId="26" xfId="397" applyFont="1" applyFill="1" applyBorder="1" applyAlignment="1">
      <alignment horizontal="left" wrapText="1"/>
      <protection/>
    </xf>
    <xf numFmtId="49" fontId="101" fillId="30" borderId="0" xfId="372" applyFont="1" applyFill="1" applyBorder="1" applyAlignment="1">
      <alignment horizontal="left" wrapText="1"/>
    </xf>
    <xf numFmtId="49" fontId="101" fillId="30" borderId="18" xfId="372" applyFont="1" applyFill="1" applyBorder="1" applyAlignment="1">
      <alignment horizontal="left" wrapText="1"/>
    </xf>
    <xf numFmtId="0" fontId="0" fillId="31" borderId="4" xfId="349" applyNumberFormat="1" applyFont="1" applyFill="1" applyBorder="1" applyAlignment="1" applyProtection="1">
      <alignment horizontal="left" vertical="top" wrapText="1"/>
      <protection locked="0"/>
    </xf>
    <xf numFmtId="49" fontId="74" fillId="30" borderId="18" xfId="372" applyFont="1" applyFill="1" applyBorder="1" applyAlignment="1">
      <alignment horizontal="left" wrapText="1"/>
    </xf>
    <xf numFmtId="0" fontId="0" fillId="30" borderId="0" xfId="0" applyFont="1" applyFill="1" applyBorder="1" applyAlignment="1">
      <alignment vertical="center" wrapText="1"/>
    </xf>
    <xf numFmtId="0" fontId="0" fillId="30" borderId="33" xfId="0" applyFont="1" applyFill="1" applyBorder="1" applyAlignment="1">
      <alignment horizontal="center" vertical="center" wrapText="1"/>
    </xf>
    <xf numFmtId="0" fontId="0" fillId="30" borderId="34" xfId="0" applyFont="1" applyFill="1" applyBorder="1" applyAlignment="1">
      <alignment horizontal="center" vertical="center" wrapText="1"/>
    </xf>
    <xf numFmtId="14" fontId="72" fillId="31" borderId="4" xfId="352" applyNumberFormat="1" applyBorder="1">
      <alignment/>
      <protection locked="0"/>
    </xf>
    <xf numFmtId="0" fontId="73" fillId="27" borderId="4" xfId="365" applyFont="1" applyFill="1" applyBorder="1">
      <alignment horizontal="center"/>
      <protection/>
    </xf>
    <xf numFmtId="168" fontId="73" fillId="27" borderId="4" xfId="369" applyFont="1" applyFill="1" applyBorder="1">
      <alignment horizontal="center" vertical="center"/>
      <protection/>
    </xf>
    <xf numFmtId="0" fontId="82" fillId="30" borderId="0" xfId="424" applyFont="1" applyFill="1" applyBorder="1" applyAlignment="1">
      <alignment horizontal="center" vertical="center" wrapText="1"/>
      <protection/>
    </xf>
    <xf numFmtId="0" fontId="74" fillId="30" borderId="22" xfId="372" applyNumberFormat="1" applyFont="1" applyFill="1" applyBorder="1" applyAlignment="1">
      <alignment horizontal="left" wrapText="1"/>
    </xf>
    <xf numFmtId="0" fontId="73" fillId="27" borderId="33" xfId="365" applyFont="1" applyFill="1" applyBorder="1">
      <alignment horizontal="center"/>
      <protection/>
    </xf>
    <xf numFmtId="0" fontId="73" fillId="27" borderId="36" xfId="365" applyFont="1" applyFill="1" applyBorder="1">
      <alignment horizontal="center"/>
      <protection/>
    </xf>
    <xf numFmtId="0" fontId="73" fillId="27" borderId="34" xfId="365" applyFont="1" applyFill="1" applyBorder="1">
      <alignment horizontal="center"/>
      <protection/>
    </xf>
    <xf numFmtId="0" fontId="82" fillId="30" borderId="26" xfId="354" applyFont="1" applyFill="1" applyBorder="1" applyAlignment="1">
      <alignment horizontal="left" wrapText="1"/>
      <protection/>
    </xf>
    <xf numFmtId="0" fontId="0" fillId="0" borderId="62" xfId="354" applyFont="1" applyFill="1" applyBorder="1" applyAlignment="1">
      <alignment horizontal="center"/>
      <protection/>
    </xf>
    <xf numFmtId="0" fontId="0" fillId="0" borderId="63" xfId="354" applyFont="1" applyFill="1" applyBorder="1" applyAlignment="1">
      <alignment horizontal="center"/>
      <protection/>
    </xf>
    <xf numFmtId="0" fontId="82" fillId="30" borderId="0" xfId="424" applyFont="1" applyFill="1" applyBorder="1" applyAlignment="1">
      <alignment horizontal="center" wrapText="1"/>
      <protection/>
    </xf>
    <xf numFmtId="0" fontId="82" fillId="30" borderId="0" xfId="354" applyFont="1" applyFill="1" applyBorder="1" applyAlignment="1">
      <alignment horizontal="center" wrapText="1"/>
      <protection/>
    </xf>
    <xf numFmtId="49" fontId="0" fillId="0" borderId="62" xfId="428" applyFont="1" applyFill="1" applyBorder="1" applyAlignment="1">
      <alignment horizontal="left"/>
      <protection/>
    </xf>
    <xf numFmtId="49" fontId="0" fillId="0" borderId="60" xfId="428" applyFont="1" applyFill="1" applyBorder="1" applyAlignment="1">
      <alignment horizontal="left"/>
      <protection/>
    </xf>
    <xf numFmtId="49" fontId="0" fillId="0" borderId="63" xfId="428" applyFont="1" applyFill="1" applyBorder="1" applyAlignment="1">
      <alignment horizontal="left"/>
      <protection/>
    </xf>
    <xf numFmtId="49" fontId="0" fillId="30" borderId="0" xfId="428" applyFont="1" applyFill="1" applyBorder="1" applyAlignment="1">
      <alignment horizontal="left"/>
      <protection/>
    </xf>
    <xf numFmtId="0" fontId="0" fillId="0" borderId="62" xfId="354" applyFont="1" applyFill="1" applyBorder="1" applyAlignment="1">
      <alignment horizontal="left"/>
      <protection/>
    </xf>
    <xf numFmtId="0" fontId="0" fillId="0" borderId="63" xfId="354" applyFont="1" applyFill="1" applyBorder="1" applyAlignment="1">
      <alignment horizontal="left"/>
      <protection/>
    </xf>
    <xf numFmtId="0" fontId="82" fillId="30" borderId="26" xfId="354" applyFont="1" applyFill="1" applyBorder="1" applyAlignment="1">
      <alignment horizontal="center"/>
      <protection/>
    </xf>
    <xf numFmtId="0" fontId="74" fillId="30" borderId="26" xfId="372" applyNumberFormat="1" applyFont="1" applyFill="1" applyBorder="1" applyAlignment="1">
      <alignment horizontal="left" wrapText="1"/>
    </xf>
    <xf numFmtId="175" fontId="72" fillId="31" borderId="21" xfId="352" applyNumberFormat="1" applyBorder="1" applyAlignment="1">
      <alignment horizontal="center"/>
      <protection locked="0"/>
    </xf>
    <xf numFmtId="175" fontId="72" fillId="31" borderId="22" xfId="352" applyNumberFormat="1" applyBorder="1" applyAlignment="1">
      <alignment horizontal="center"/>
      <protection locked="0"/>
    </xf>
    <xf numFmtId="175" fontId="72" fillId="31" borderId="23" xfId="352" applyNumberFormat="1" applyBorder="1" applyAlignment="1">
      <alignment horizontal="center"/>
      <protection locked="0"/>
    </xf>
    <xf numFmtId="175" fontId="72" fillId="31" borderId="32" xfId="352" applyNumberFormat="1" applyBorder="1" applyAlignment="1">
      <alignment horizontal="center"/>
      <protection locked="0"/>
    </xf>
    <xf numFmtId="175" fontId="72" fillId="31" borderId="0" xfId="352" applyNumberFormat="1" applyBorder="1" applyAlignment="1">
      <alignment horizontal="center"/>
      <protection locked="0"/>
    </xf>
    <xf numFmtId="175" fontId="72" fillId="31" borderId="24" xfId="352" applyNumberFormat="1" applyBorder="1" applyAlignment="1">
      <alignment horizontal="center"/>
      <protection locked="0"/>
    </xf>
    <xf numFmtId="175" fontId="72" fillId="31" borderId="25" xfId="352" applyNumberFormat="1" applyBorder="1" applyAlignment="1">
      <alignment horizontal="center"/>
      <protection locked="0"/>
    </xf>
    <xf numFmtId="175" fontId="72" fillId="31" borderId="26" xfId="352" applyNumberFormat="1" applyBorder="1" applyAlignment="1">
      <alignment horizontal="center"/>
      <protection locked="0"/>
    </xf>
    <xf numFmtId="175" fontId="72" fillId="31" borderId="27" xfId="352" applyNumberFormat="1" applyBorder="1" applyAlignment="1">
      <alignment horizontal="center"/>
      <protection locked="0"/>
    </xf>
    <xf numFmtId="0" fontId="73" fillId="27" borderId="1" xfId="365" applyFont="1" applyFill="1" applyBorder="1" applyAlignment="1">
      <alignment horizontal="center"/>
      <protection/>
    </xf>
    <xf numFmtId="168" fontId="73" fillId="27" borderId="1" xfId="369" applyFont="1" applyFill="1" applyBorder="1" applyAlignment="1">
      <alignment horizontal="center" vertical="center"/>
      <protection/>
    </xf>
    <xf numFmtId="164" fontId="9" fillId="0" borderId="62" xfId="544" applyBorder="1" applyAlignment="1">
      <alignment horizontal="left"/>
    </xf>
    <xf numFmtId="0" fontId="1" fillId="0" borderId="60" xfId="477" applyBorder="1" applyAlignment="1">
      <alignment horizontal="left"/>
      <protection/>
    </xf>
    <xf numFmtId="0" fontId="1" fillId="0" borderId="63" xfId="477" applyBorder="1" applyAlignment="1">
      <alignment horizontal="left"/>
      <protection/>
    </xf>
    <xf numFmtId="164" fontId="9" fillId="0" borderId="63" xfId="544" applyBorder="1" applyAlignment="1">
      <alignment horizontal="left"/>
    </xf>
    <xf numFmtId="0" fontId="82" fillId="30" borderId="0" xfId="0" applyFont="1" applyFill="1" applyBorder="1" applyAlignment="1">
      <alignment horizontal="left" vertical="center" wrapText="1"/>
    </xf>
    <xf numFmtId="0" fontId="82" fillId="30" borderId="24" xfId="0" applyFont="1" applyFill="1" applyBorder="1" applyAlignment="1">
      <alignment horizontal="left" vertical="center" wrapText="1"/>
    </xf>
    <xf numFmtId="0" fontId="0" fillId="30" borderId="21"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27" xfId="0" applyFont="1" applyFill="1" applyBorder="1" applyAlignment="1">
      <alignment horizontal="center" vertical="center" wrapText="1"/>
    </xf>
    <xf numFmtId="49" fontId="0" fillId="31" borderId="62" xfId="428" applyFont="1" applyFill="1" applyBorder="1" applyAlignment="1">
      <alignment horizontal="center"/>
      <protection/>
    </xf>
    <xf numFmtId="49" fontId="0" fillId="31" borderId="63" xfId="428" applyFont="1" applyFill="1" applyBorder="1" applyAlignment="1">
      <alignment horizontal="center"/>
      <protection/>
    </xf>
    <xf numFmtId="49" fontId="0" fillId="31" borderId="21" xfId="428" applyFont="1" applyFill="1" applyBorder="1" applyAlignment="1">
      <alignment horizontal="center"/>
      <protection/>
    </xf>
    <xf numFmtId="49" fontId="0" fillId="31" borderId="22" xfId="428" applyFont="1" applyFill="1" applyBorder="1" applyAlignment="1">
      <alignment horizontal="center"/>
      <protection/>
    </xf>
    <xf numFmtId="49" fontId="0" fillId="31" borderId="23" xfId="428" applyFont="1" applyFill="1" applyBorder="1" applyAlignment="1">
      <alignment horizontal="center"/>
      <protection/>
    </xf>
    <xf numFmtId="49" fontId="0" fillId="31" borderId="25" xfId="428" applyFont="1" applyFill="1" applyBorder="1" applyAlignment="1">
      <alignment horizontal="center"/>
      <protection/>
    </xf>
    <xf numFmtId="49" fontId="0" fillId="31" borderId="26" xfId="428" applyFont="1" applyFill="1" applyBorder="1" applyAlignment="1">
      <alignment horizontal="center"/>
      <protection/>
    </xf>
    <xf numFmtId="49" fontId="0" fillId="31" borderId="27" xfId="428" applyFont="1" applyFill="1" applyBorder="1" applyAlignment="1">
      <alignment horizontal="center"/>
      <protection/>
    </xf>
    <xf numFmtId="49" fontId="0" fillId="30" borderId="0" xfId="428" applyFont="1" applyFill="1" applyBorder="1" applyAlignment="1">
      <alignment horizontal="left" wrapText="1" indent="2"/>
      <protection/>
    </xf>
    <xf numFmtId="0" fontId="0" fillId="0" borderId="0" xfId="0" applyBorder="1" applyAlignment="1">
      <alignment horizontal="left" wrapText="1"/>
    </xf>
    <xf numFmtId="0" fontId="82" fillId="30" borderId="0" xfId="424" applyFont="1" applyFill="1" applyBorder="1" applyAlignment="1">
      <alignment horizontal="center"/>
      <protection/>
    </xf>
    <xf numFmtId="0" fontId="0" fillId="30" borderId="62" xfId="0" applyFont="1" applyFill="1" applyBorder="1" applyAlignment="1">
      <alignment horizontal="center" vertical="center" wrapText="1"/>
    </xf>
    <xf numFmtId="0" fontId="0" fillId="30" borderId="63" xfId="0" applyFont="1" applyFill="1" applyBorder="1" applyAlignment="1">
      <alignment horizontal="center" vertical="center" wrapText="1"/>
    </xf>
    <xf numFmtId="0" fontId="0" fillId="30" borderId="79" xfId="0" applyFont="1" applyFill="1" applyBorder="1" applyAlignment="1">
      <alignment horizontal="center" vertical="center" wrapText="1"/>
    </xf>
    <xf numFmtId="0" fontId="0" fillId="30" borderId="36" xfId="0" applyFont="1" applyFill="1" applyBorder="1" applyAlignment="1">
      <alignment horizontal="center" vertical="center" wrapText="1"/>
    </xf>
    <xf numFmtId="0" fontId="0" fillId="30" borderId="31" xfId="0" applyFont="1" applyFill="1" applyBorder="1" applyAlignment="1">
      <alignment horizontal="center" vertical="center" wrapText="1"/>
    </xf>
    <xf numFmtId="0" fontId="0" fillId="30" borderId="30" xfId="0" applyFont="1" applyFill="1" applyBorder="1" applyAlignment="1">
      <alignment horizontal="center" vertical="center" wrapText="1"/>
    </xf>
    <xf numFmtId="206" fontId="18" fillId="31" borderId="21" xfId="356" applyFont="1" applyFill="1" applyBorder="1" applyAlignment="1">
      <alignment horizontal="center" wrapText="1"/>
      <protection/>
    </xf>
    <xf numFmtId="206" fontId="18" fillId="31" borderId="22" xfId="356" applyFont="1" applyFill="1" applyBorder="1" applyAlignment="1">
      <alignment horizontal="center" wrapText="1"/>
      <protection/>
    </xf>
    <xf numFmtId="206" fontId="18" fillId="31" borderId="23" xfId="356" applyFont="1" applyFill="1" applyBorder="1" applyAlignment="1">
      <alignment horizontal="center" wrapText="1"/>
      <protection/>
    </xf>
    <xf numFmtId="206" fontId="18" fillId="31" borderId="32" xfId="356" applyFont="1" applyFill="1" applyBorder="1" applyAlignment="1">
      <alignment horizontal="center" wrapText="1"/>
      <protection/>
    </xf>
    <xf numFmtId="206" fontId="18" fillId="31" borderId="0" xfId="356" applyFont="1" applyFill="1" applyBorder="1" applyAlignment="1">
      <alignment horizontal="center" wrapText="1"/>
      <protection/>
    </xf>
    <xf numFmtId="206" fontId="18" fillId="31" borderId="24" xfId="356" applyFont="1" applyFill="1" applyBorder="1" applyAlignment="1">
      <alignment horizontal="center" wrapText="1"/>
      <protection/>
    </xf>
    <xf numFmtId="206" fontId="18" fillId="31" borderId="25" xfId="356" applyFont="1" applyFill="1" applyBorder="1" applyAlignment="1">
      <alignment horizontal="center" wrapText="1"/>
      <protection/>
    </xf>
    <xf numFmtId="206" fontId="18" fillId="31" borderId="26" xfId="356" applyFont="1" applyFill="1" applyBorder="1" applyAlignment="1">
      <alignment horizontal="center" wrapText="1"/>
      <protection/>
    </xf>
    <xf numFmtId="206" fontId="18" fillId="31" borderId="27" xfId="356" applyFont="1" applyFill="1" applyBorder="1" applyAlignment="1">
      <alignment horizontal="center" wrapText="1"/>
      <protection/>
    </xf>
    <xf numFmtId="0" fontId="107" fillId="27" borderId="4" xfId="367" applyFont="1" applyFill="1" applyBorder="1">
      <alignment horizontal="center"/>
      <protection/>
    </xf>
    <xf numFmtId="0" fontId="21" fillId="27" borderId="0" xfId="367" applyFont="1" applyFill="1" applyBorder="1">
      <alignment horizontal="center"/>
      <protection/>
    </xf>
    <xf numFmtId="168" fontId="107" fillId="27" borderId="4" xfId="371" applyFont="1" applyFill="1" applyBorder="1">
      <alignment horizontal="center" vertical="center"/>
      <protection/>
    </xf>
    <xf numFmtId="168" fontId="21" fillId="27" borderId="0" xfId="371" applyFont="1" applyFill="1" applyBorder="1">
      <alignment horizontal="center" vertical="center"/>
      <protection/>
    </xf>
    <xf numFmtId="0" fontId="107" fillId="0" borderId="4" xfId="367" applyFont="1" applyFill="1" applyBorder="1">
      <alignment horizontal="center"/>
      <protection/>
    </xf>
    <xf numFmtId="0" fontId="21" fillId="0" borderId="0" xfId="367" applyFont="1" applyFill="1" applyBorder="1">
      <alignment horizontal="center"/>
      <protection/>
    </xf>
    <xf numFmtId="168" fontId="73" fillId="27" borderId="33" xfId="369" applyFont="1" applyFill="1" applyBorder="1">
      <alignment horizontal="center" vertical="center"/>
      <protection/>
    </xf>
    <xf numFmtId="168" fontId="73" fillId="27" borderId="36" xfId="369" applyFont="1" applyFill="1" applyBorder="1">
      <alignment horizontal="center" vertical="center"/>
      <protection/>
    </xf>
    <xf numFmtId="168" fontId="73" fillId="27" borderId="34" xfId="369" applyFont="1" applyFill="1" applyBorder="1">
      <alignment horizontal="center" vertical="center"/>
      <protection/>
    </xf>
    <xf numFmtId="0" fontId="0" fillId="31" borderId="4" xfId="348" applyBorder="1">
      <alignment horizontal="left" vertical="top" wrapText="1" indent="1"/>
      <protection locked="0"/>
    </xf>
    <xf numFmtId="0" fontId="73" fillId="27" borderId="52" xfId="365" applyFont="1" applyFill="1" applyBorder="1">
      <alignment horizontal="center"/>
      <protection/>
    </xf>
    <xf numFmtId="0" fontId="73" fillId="0" borderId="4" xfId="365" applyFill="1" applyBorder="1">
      <alignment horizontal="center"/>
      <protection/>
    </xf>
    <xf numFmtId="164" fontId="72" fillId="31" borderId="4" xfId="352" applyNumberFormat="1" applyBorder="1">
      <alignment/>
      <protection locked="0"/>
    </xf>
    <xf numFmtId="0" fontId="74" fillId="30" borderId="32" xfId="372" applyNumberFormat="1" applyFont="1" applyFill="1" applyBorder="1" applyAlignment="1">
      <alignment horizontal="left" wrapText="1" indent="1"/>
    </xf>
    <xf numFmtId="0" fontId="74" fillId="30" borderId="0" xfId="372" applyNumberFormat="1" applyFont="1" applyFill="1" applyBorder="1" applyAlignment="1">
      <alignment horizontal="left" wrapText="1" indent="1"/>
    </xf>
    <xf numFmtId="49" fontId="74" fillId="30" borderId="26" xfId="372" applyFont="1" applyFill="1" applyBorder="1" applyAlignment="1">
      <alignment horizontal="left" wrapText="1"/>
    </xf>
    <xf numFmtId="0" fontId="0" fillId="31" borderId="21" xfId="349" applyNumberFormat="1" applyFont="1" applyFill="1" applyBorder="1" applyAlignment="1" applyProtection="1">
      <alignment horizontal="center" vertical="top" wrapText="1"/>
      <protection locked="0"/>
    </xf>
    <xf numFmtId="0" fontId="0" fillId="31" borderId="22" xfId="349" applyNumberFormat="1" applyFont="1" applyFill="1" applyBorder="1" applyAlignment="1" applyProtection="1">
      <alignment horizontal="center" vertical="top" wrapText="1"/>
      <protection locked="0"/>
    </xf>
    <xf numFmtId="0" fontId="0" fillId="31" borderId="23" xfId="349" applyNumberFormat="1" applyFont="1" applyFill="1" applyBorder="1" applyAlignment="1" applyProtection="1">
      <alignment horizontal="center" vertical="top" wrapText="1"/>
      <protection locked="0"/>
    </xf>
    <xf numFmtId="0" fontId="0" fillId="31" borderId="32" xfId="349" applyNumberFormat="1" applyFont="1" applyFill="1" applyBorder="1" applyAlignment="1" applyProtection="1">
      <alignment horizontal="center" vertical="top" wrapText="1"/>
      <protection locked="0"/>
    </xf>
    <xf numFmtId="0" fontId="0" fillId="31" borderId="0" xfId="349" applyNumberFormat="1" applyFont="1" applyFill="1" applyBorder="1" applyAlignment="1" applyProtection="1">
      <alignment horizontal="center" vertical="top" wrapText="1"/>
      <protection locked="0"/>
    </xf>
    <xf numFmtId="0" fontId="0" fillId="31" borderId="24" xfId="349" applyNumberFormat="1" applyFont="1" applyFill="1" applyBorder="1" applyAlignment="1" applyProtection="1">
      <alignment horizontal="center" vertical="top" wrapText="1"/>
      <protection locked="0"/>
    </xf>
    <xf numFmtId="0" fontId="0" fillId="31" borderId="25" xfId="349" applyNumberFormat="1" applyFont="1" applyFill="1" applyBorder="1" applyAlignment="1" applyProtection="1">
      <alignment horizontal="center" vertical="top" wrapText="1"/>
      <protection locked="0"/>
    </xf>
    <xf numFmtId="0" fontId="0" fillId="31" borderId="26" xfId="349" applyNumberFormat="1" applyFont="1" applyFill="1" applyBorder="1" applyAlignment="1" applyProtection="1">
      <alignment horizontal="center" vertical="top" wrapText="1"/>
      <protection locked="0"/>
    </xf>
    <xf numFmtId="0" fontId="0" fillId="31" borderId="27" xfId="349" applyNumberFormat="1" applyFont="1" applyFill="1" applyBorder="1" applyAlignment="1" applyProtection="1">
      <alignment horizontal="center" vertical="top" wrapText="1"/>
      <protection locked="0"/>
    </xf>
  </cellXfs>
  <cellStyles count="563">
    <cellStyle name="Normal" xfId="0"/>
    <cellStyle name="_x0013_" xfId="15"/>
    <cellStyle name="20% - Accent1 2" xfId="16"/>
    <cellStyle name="20% - Accent1 2 2" xfId="17"/>
    <cellStyle name="20% - Accent1 3" xfId="18"/>
    <cellStyle name="20% - Accent1 3 4" xfId="19"/>
    <cellStyle name="20% - Accent1 4" xfId="20"/>
    <cellStyle name="20% - Accent1 4 4" xfId="21"/>
    <cellStyle name="20% - Accent1 5" xfId="22"/>
    <cellStyle name="20% - Accent1 5 2" xfId="23"/>
    <cellStyle name="20% - Accent1 6" xfId="24"/>
    <cellStyle name="20% - Accent1 6 2" xfId="25"/>
    <cellStyle name="20% - Accent1 7" xfId="26"/>
    <cellStyle name="20% - Accent1 7 2" xfId="27"/>
    <cellStyle name="20% - Accent1 8" xfId="28"/>
    <cellStyle name="20% - Accent1 8 2" xfId="29"/>
    <cellStyle name="20% - Accent1 9" xfId="30"/>
    <cellStyle name="20% - Accent2 2" xfId="31"/>
    <cellStyle name="20% - Accent2 2 2" xfId="32"/>
    <cellStyle name="20% - Accent2 3" xfId="33"/>
    <cellStyle name="20% - Accent2 3 4" xfId="34"/>
    <cellStyle name="20% - Accent2 4" xfId="35"/>
    <cellStyle name="20% - Accent2 4 4" xfId="36"/>
    <cellStyle name="20% - Accent2 5" xfId="37"/>
    <cellStyle name="20% - Accent2 5 2" xfId="38"/>
    <cellStyle name="20% - Accent2 6" xfId="39"/>
    <cellStyle name="20% - Accent2 6 2" xfId="40"/>
    <cellStyle name="20% - Accent2 7" xfId="41"/>
    <cellStyle name="20% - Accent2 7 2" xfId="42"/>
    <cellStyle name="20% - Accent2 8" xfId="43"/>
    <cellStyle name="20% - Accent2 8 2" xfId="44"/>
    <cellStyle name="20% - Accent2 9" xfId="45"/>
    <cellStyle name="20% - Accent3 2" xfId="46"/>
    <cellStyle name="20% - Accent3 2 2" xfId="47"/>
    <cellStyle name="20% - Accent3 3" xfId="48"/>
    <cellStyle name="20% - Accent3 3 4" xfId="49"/>
    <cellStyle name="20% - Accent3 4" xfId="50"/>
    <cellStyle name="20% - Accent3 4 4" xfId="51"/>
    <cellStyle name="20% - Accent3 5" xfId="52"/>
    <cellStyle name="20% - Accent3 5 2" xfId="53"/>
    <cellStyle name="20% - Accent3 6" xfId="54"/>
    <cellStyle name="20% - Accent3 6 2" xfId="55"/>
    <cellStyle name="20% - Accent3 7" xfId="56"/>
    <cellStyle name="20% - Accent3 7 2" xfId="57"/>
    <cellStyle name="20% - Accent3 8" xfId="58"/>
    <cellStyle name="20% - Accent3 8 2" xfId="59"/>
    <cellStyle name="20% - Accent3 9" xfId="60"/>
    <cellStyle name="20% - Accent4 2" xfId="61"/>
    <cellStyle name="20% - Accent4 2 2" xfId="62"/>
    <cellStyle name="20% - Accent4 3" xfId="63"/>
    <cellStyle name="20% - Accent4 3 4" xfId="64"/>
    <cellStyle name="20% - Accent4 4" xfId="65"/>
    <cellStyle name="20% - Accent4 4 4" xfId="66"/>
    <cellStyle name="20% - Accent4 5" xfId="67"/>
    <cellStyle name="20% - Accent4 5 2" xfId="68"/>
    <cellStyle name="20% - Accent4 6" xfId="69"/>
    <cellStyle name="20% - Accent4 6 2" xfId="70"/>
    <cellStyle name="20% - Accent4 7" xfId="71"/>
    <cellStyle name="20% - Accent4 7 2" xfId="72"/>
    <cellStyle name="20% - Accent4 8" xfId="73"/>
    <cellStyle name="20% - Accent4 8 2" xfId="74"/>
    <cellStyle name="20% - Accent4 9" xfId="75"/>
    <cellStyle name="20% - Accent5 2" xfId="76"/>
    <cellStyle name="20% - Accent5 2 2" xfId="77"/>
    <cellStyle name="20% - Accent5 3" xfId="78"/>
    <cellStyle name="20% - Accent5 3 4" xfId="79"/>
    <cellStyle name="20% - Accent5 4" xfId="80"/>
    <cellStyle name="20% - Accent5 4 4" xfId="81"/>
    <cellStyle name="20% - Accent5 5" xfId="82"/>
    <cellStyle name="20% - Accent5 5 2" xfId="83"/>
    <cellStyle name="20% - Accent5 6" xfId="84"/>
    <cellStyle name="20% - Accent5 6 2" xfId="85"/>
    <cellStyle name="20% - Accent5 7" xfId="86"/>
    <cellStyle name="20% - Accent5 7 2" xfId="87"/>
    <cellStyle name="20% - Accent5 8" xfId="88"/>
    <cellStyle name="20% - Accent5 8 2" xfId="89"/>
    <cellStyle name="20% - Accent5 9" xfId="90"/>
    <cellStyle name="20% - Accent6 2" xfId="91"/>
    <cellStyle name="20% - Accent6 2 2" xfId="92"/>
    <cellStyle name="20% - Accent6 3" xfId="93"/>
    <cellStyle name="20% - Accent6 3 4" xfId="94"/>
    <cellStyle name="20% - Accent6 4" xfId="95"/>
    <cellStyle name="20% - Accent6 4 4" xfId="96"/>
    <cellStyle name="20% - Accent6 5" xfId="97"/>
    <cellStyle name="20% - Accent6 5 2" xfId="98"/>
    <cellStyle name="20% - Accent6 6" xfId="99"/>
    <cellStyle name="20% - Accent6 6 2" xfId="100"/>
    <cellStyle name="20% - Accent6 7" xfId="101"/>
    <cellStyle name="20% - Accent6 7 2" xfId="102"/>
    <cellStyle name="20% - Accent6 8" xfId="103"/>
    <cellStyle name="20% - Accent6 8 2" xfId="104"/>
    <cellStyle name="20% - Accent6 9" xfId="105"/>
    <cellStyle name="40% - Accent1 2" xfId="106"/>
    <cellStyle name="40% - Accent1 2 2" xfId="107"/>
    <cellStyle name="40% - Accent1 3" xfId="108"/>
    <cellStyle name="40% - Accent1 3 4" xfId="109"/>
    <cellStyle name="40% - Accent1 4" xfId="110"/>
    <cellStyle name="40% - Accent1 4 4" xfId="111"/>
    <cellStyle name="40% - Accent1 5" xfId="112"/>
    <cellStyle name="40% - Accent1 5 2" xfId="113"/>
    <cellStyle name="40% - Accent1 6" xfId="114"/>
    <cellStyle name="40% - Accent1 6 2" xfId="115"/>
    <cellStyle name="40% - Accent1 7" xfId="116"/>
    <cellStyle name="40% - Accent1 7 2" xfId="117"/>
    <cellStyle name="40% - Accent1 8" xfId="118"/>
    <cellStyle name="40% - Accent1 8 2" xfId="119"/>
    <cellStyle name="40% - Accent1 9" xfId="120"/>
    <cellStyle name="40% - Accent2 2" xfId="121"/>
    <cellStyle name="40% - Accent2 2 2" xfId="122"/>
    <cellStyle name="40% - Accent2 3" xfId="123"/>
    <cellStyle name="40% - Accent2 3 4" xfId="124"/>
    <cellStyle name="40% - Accent2 4" xfId="125"/>
    <cellStyle name="40% - Accent2 4 4" xfId="126"/>
    <cellStyle name="40% - Accent2 5" xfId="127"/>
    <cellStyle name="40% - Accent2 5 2" xfId="128"/>
    <cellStyle name="40% - Accent2 6" xfId="129"/>
    <cellStyle name="40% - Accent2 6 2" xfId="130"/>
    <cellStyle name="40% - Accent2 7" xfId="131"/>
    <cellStyle name="40% - Accent2 7 2" xfId="132"/>
    <cellStyle name="40% - Accent2 8" xfId="133"/>
    <cellStyle name="40% - Accent2 8 2" xfId="134"/>
    <cellStyle name="40% - Accent2 9" xfId="135"/>
    <cellStyle name="40% - Accent3 2" xfId="136"/>
    <cellStyle name="40% - Accent3 2 2" xfId="137"/>
    <cellStyle name="40% - Accent3 3" xfId="138"/>
    <cellStyle name="40% - Accent3 3 4" xfId="139"/>
    <cellStyle name="40% - Accent3 4" xfId="140"/>
    <cellStyle name="40% - Accent3 4 4" xfId="141"/>
    <cellStyle name="40% - Accent3 5" xfId="142"/>
    <cellStyle name="40% - Accent3 5 2" xfId="143"/>
    <cellStyle name="40% - Accent3 6" xfId="144"/>
    <cellStyle name="40% - Accent3 6 2" xfId="145"/>
    <cellStyle name="40% - Accent3 7" xfId="146"/>
    <cellStyle name="40% - Accent3 7 2" xfId="147"/>
    <cellStyle name="40% - Accent3 8" xfId="148"/>
    <cellStyle name="40% - Accent3 8 2" xfId="149"/>
    <cellStyle name="40% - Accent3 9" xfId="150"/>
    <cellStyle name="40% - Accent4 2" xfId="151"/>
    <cellStyle name="40% - Accent4 2 2" xfId="152"/>
    <cellStyle name="40% - Accent4 3" xfId="153"/>
    <cellStyle name="40% - Accent4 3 4" xfId="154"/>
    <cellStyle name="40% - Accent4 4" xfId="155"/>
    <cellStyle name="40% - Accent4 4 4" xfId="156"/>
    <cellStyle name="40% - Accent4 5" xfId="157"/>
    <cellStyle name="40% - Accent4 5 2" xfId="158"/>
    <cellStyle name="40% - Accent4 6" xfId="159"/>
    <cellStyle name="40% - Accent4 6 2" xfId="160"/>
    <cellStyle name="40% - Accent4 7" xfId="161"/>
    <cellStyle name="40% - Accent4 7 2" xfId="162"/>
    <cellStyle name="40% - Accent4 8" xfId="163"/>
    <cellStyle name="40% - Accent4 8 2" xfId="164"/>
    <cellStyle name="40% - Accent4 9" xfId="165"/>
    <cellStyle name="40% - Accent5 2" xfId="166"/>
    <cellStyle name="40% - Accent5 2 2" xfId="167"/>
    <cellStyle name="40% - Accent5 3" xfId="168"/>
    <cellStyle name="40% - Accent5 3 4" xfId="169"/>
    <cellStyle name="40% - Accent5 4" xfId="170"/>
    <cellStyle name="40% - Accent5 4 4" xfId="171"/>
    <cellStyle name="40% - Accent5 5" xfId="172"/>
    <cellStyle name="40% - Accent5 5 2" xfId="173"/>
    <cellStyle name="40% - Accent5 6" xfId="174"/>
    <cellStyle name="40% - Accent5 6 2" xfId="175"/>
    <cellStyle name="40% - Accent5 7" xfId="176"/>
    <cellStyle name="40% - Accent5 7 2" xfId="177"/>
    <cellStyle name="40% - Accent5 8" xfId="178"/>
    <cellStyle name="40% - Accent5 8 2" xfId="179"/>
    <cellStyle name="40% - Accent5 9" xfId="180"/>
    <cellStyle name="40% - Accent6 2" xfId="181"/>
    <cellStyle name="40% - Accent6 2 2" xfId="182"/>
    <cellStyle name="40% - Accent6 3" xfId="183"/>
    <cellStyle name="40% - Accent6 3 4" xfId="184"/>
    <cellStyle name="40% - Accent6 4" xfId="185"/>
    <cellStyle name="40% - Accent6 4 4" xfId="186"/>
    <cellStyle name="40% - Accent6 5" xfId="187"/>
    <cellStyle name="40% - Accent6 5 2" xfId="188"/>
    <cellStyle name="40% - Accent6 6" xfId="189"/>
    <cellStyle name="40% - Accent6 6 2" xfId="190"/>
    <cellStyle name="40% - Accent6 7" xfId="191"/>
    <cellStyle name="40% - Accent6 7 2" xfId="192"/>
    <cellStyle name="40% - Accent6 8" xfId="193"/>
    <cellStyle name="40% - Accent6 8 2" xfId="194"/>
    <cellStyle name="40% - Accent6 9" xfId="195"/>
    <cellStyle name="60% - Accent1 2" xfId="196"/>
    <cellStyle name="60% - Accent1 3" xfId="197"/>
    <cellStyle name="60% - Accent1 4" xfId="198"/>
    <cellStyle name="60% - Accent1 5" xfId="199"/>
    <cellStyle name="60% - Accent1 6" xfId="200"/>
    <cellStyle name="60% - Accent1 7" xfId="201"/>
    <cellStyle name="60% - Accent1 8" xfId="202"/>
    <cellStyle name="60% - Accent2 2" xfId="203"/>
    <cellStyle name="60% - Accent2 3" xfId="204"/>
    <cellStyle name="60% - Accent2 4" xfId="205"/>
    <cellStyle name="60% - Accent2 5" xfId="206"/>
    <cellStyle name="60% - Accent2 6" xfId="207"/>
    <cellStyle name="60% - Accent2 7" xfId="208"/>
    <cellStyle name="60% - Accent2 8" xfId="209"/>
    <cellStyle name="60% - Accent3 2" xfId="210"/>
    <cellStyle name="60% - Accent3 3" xfId="211"/>
    <cellStyle name="60% - Accent3 4" xfId="212"/>
    <cellStyle name="60% - Accent3 5" xfId="213"/>
    <cellStyle name="60% - Accent3 6" xfId="214"/>
    <cellStyle name="60% - Accent3 7" xfId="215"/>
    <cellStyle name="60% - Accent3 8" xfId="216"/>
    <cellStyle name="60% - Accent4 2" xfId="217"/>
    <cellStyle name="60% - Accent4 3" xfId="218"/>
    <cellStyle name="60% - Accent4 4" xfId="219"/>
    <cellStyle name="60% - Accent4 5" xfId="220"/>
    <cellStyle name="60% - Accent4 6" xfId="221"/>
    <cellStyle name="60% - Accent4 7" xfId="222"/>
    <cellStyle name="60% - Accent4 8" xfId="223"/>
    <cellStyle name="60% - Accent5 2" xfId="224"/>
    <cellStyle name="60% - Accent5 3" xfId="225"/>
    <cellStyle name="60% - Accent5 4" xfId="226"/>
    <cellStyle name="60% - Accent5 5" xfId="227"/>
    <cellStyle name="60% - Accent5 6" xfId="228"/>
    <cellStyle name="60% - Accent5 7" xfId="229"/>
    <cellStyle name="60% - Accent5 8" xfId="230"/>
    <cellStyle name="60% - Accent6 2" xfId="231"/>
    <cellStyle name="60% - Accent6 3" xfId="232"/>
    <cellStyle name="60% - Accent6 4" xfId="233"/>
    <cellStyle name="60% - Accent6 5" xfId="234"/>
    <cellStyle name="60% - Accent6 6" xfId="235"/>
    <cellStyle name="60% - Accent6 7" xfId="236"/>
    <cellStyle name="60% - Accent6 8" xfId="237"/>
    <cellStyle name="Accent1 2" xfId="238"/>
    <cellStyle name="Accent1 3" xfId="239"/>
    <cellStyle name="Accent1 4" xfId="240"/>
    <cellStyle name="Accent1 5" xfId="241"/>
    <cellStyle name="Accent1 6" xfId="242"/>
    <cellStyle name="Accent1 7" xfId="243"/>
    <cellStyle name="Accent1 8" xfId="244"/>
    <cellStyle name="Accent2 2" xfId="245"/>
    <cellStyle name="Accent2 3" xfId="246"/>
    <cellStyle name="Accent2 4" xfId="247"/>
    <cellStyle name="Accent2 5" xfId="248"/>
    <cellStyle name="Accent2 6" xfId="249"/>
    <cellStyle name="Accent2 7" xfId="250"/>
    <cellStyle name="Accent2 8" xfId="251"/>
    <cellStyle name="Accent3 2" xfId="252"/>
    <cellStyle name="Accent3 3" xfId="253"/>
    <cellStyle name="Accent3 4" xfId="254"/>
    <cellStyle name="Accent3 5" xfId="255"/>
    <cellStyle name="Accent3 6" xfId="256"/>
    <cellStyle name="Accent3 7" xfId="257"/>
    <cellStyle name="Accent3 8" xfId="258"/>
    <cellStyle name="Accent4 2" xfId="259"/>
    <cellStyle name="Accent4 3" xfId="260"/>
    <cellStyle name="Accent4 4" xfId="261"/>
    <cellStyle name="Accent4 5" xfId="262"/>
    <cellStyle name="Accent4 6" xfId="263"/>
    <cellStyle name="Accent4 7" xfId="264"/>
    <cellStyle name="Accent4 8" xfId="265"/>
    <cellStyle name="Accent5 2" xfId="266"/>
    <cellStyle name="Accent5 3" xfId="267"/>
    <cellStyle name="Accent5 4" xfId="268"/>
    <cellStyle name="Accent5 5" xfId="269"/>
    <cellStyle name="Accent5 6" xfId="270"/>
    <cellStyle name="Accent5 7" xfId="271"/>
    <cellStyle name="Accent5 8" xfId="272"/>
    <cellStyle name="Accent6 2" xfId="273"/>
    <cellStyle name="Accent6 3" xfId="274"/>
    <cellStyle name="Accent6 4" xfId="275"/>
    <cellStyle name="Accent6 5" xfId="276"/>
    <cellStyle name="Accent6 6" xfId="277"/>
    <cellStyle name="Accent6 7" xfId="278"/>
    <cellStyle name="Accent6 8" xfId="279"/>
    <cellStyle name="Bad 2" xfId="280"/>
    <cellStyle name="Bad 3" xfId="281"/>
    <cellStyle name="Bad 4" xfId="282"/>
    <cellStyle name="Bad 5" xfId="283"/>
    <cellStyle name="Bad 6" xfId="284"/>
    <cellStyle name="Bad 7" xfId="285"/>
    <cellStyle name="Bad 8" xfId="286"/>
    <cellStyle name="Calculated" xfId="287"/>
    <cellStyle name="Calculation 2" xfId="288"/>
    <cellStyle name="Calculation 3" xfId="289"/>
    <cellStyle name="Calculation 4" xfId="290"/>
    <cellStyle name="Calculation 5" xfId="291"/>
    <cellStyle name="Calculation 6" xfId="292"/>
    <cellStyle name="Calculation 7" xfId="293"/>
    <cellStyle name="Calculation 8" xfId="294"/>
    <cellStyle name="Check Cell 2" xfId="295"/>
    <cellStyle name="Check Cell 3" xfId="296"/>
    <cellStyle name="Check Cell 4" xfId="297"/>
    <cellStyle name="Check Cell 5" xfId="298"/>
    <cellStyle name="Check Cell 6" xfId="299"/>
    <cellStyle name="Check Cell 7" xfId="300"/>
    <cellStyle name="Check Cell 8" xfId="301"/>
    <cellStyle name="Comma [0]" xfId="302"/>
    <cellStyle name="Comma [0] 2" xfId="303"/>
    <cellStyle name="Comma [0] 2 2" xfId="304"/>
    <cellStyle name="Comma [0] 2 3" xfId="305"/>
    <cellStyle name="Comma [0] 2 4" xfId="306"/>
    <cellStyle name="Comma [0] 3" xfId="307"/>
    <cellStyle name="Comma [1]" xfId="308"/>
    <cellStyle name="Comma [2]" xfId="309"/>
    <cellStyle name="Comma [3]" xfId="310"/>
    <cellStyle name="Comma [4]" xfId="311"/>
    <cellStyle name="Comma 10" xfId="312"/>
    <cellStyle name="Comma 11" xfId="313"/>
    <cellStyle name="Comma 2" xfId="314"/>
    <cellStyle name="Comma 2 2" xfId="315"/>
    <cellStyle name="Comma 2 2 2" xfId="316"/>
    <cellStyle name="Comma 2 3" xfId="317"/>
    <cellStyle name="Comma 2 4" xfId="318"/>
    <cellStyle name="Comma 2 5" xfId="319"/>
    <cellStyle name="Comma 2 6" xfId="320"/>
    <cellStyle name="Comma 2_Menu" xfId="321"/>
    <cellStyle name="Comma 3" xfId="322"/>
    <cellStyle name="Comma 3 2" xfId="323"/>
    <cellStyle name="Comma 3 3" xfId="324"/>
    <cellStyle name="Comma 3 4" xfId="325"/>
    <cellStyle name="Comma 3 5" xfId="326"/>
    <cellStyle name="Comma 4" xfId="327"/>
    <cellStyle name="Comma 4 2" xfId="328"/>
    <cellStyle name="Comma 4 3" xfId="329"/>
    <cellStyle name="Comma 4 4" xfId="330"/>
    <cellStyle name="Comma 4 5" xfId="331"/>
    <cellStyle name="Comma 4 6" xfId="332"/>
    <cellStyle name="Comma 4 7" xfId="333"/>
    <cellStyle name="Comma 4 8" xfId="334"/>
    <cellStyle name="Comma 5" xfId="335"/>
    <cellStyle name="Comma 5 2" xfId="336"/>
    <cellStyle name="Comma 5 3" xfId="337"/>
    <cellStyle name="Comma 6" xfId="338"/>
    <cellStyle name="Comma 6 2" xfId="339"/>
    <cellStyle name="Comma 6 3" xfId="340"/>
    <cellStyle name="Comma 7" xfId="341"/>
    <cellStyle name="Comma 7 2" xfId="342"/>
    <cellStyle name="Comma 7 3" xfId="343"/>
    <cellStyle name="Comma 8" xfId="344"/>
    <cellStyle name="Comma 8 2" xfId="345"/>
    <cellStyle name="Comma 9" xfId="346"/>
    <cellStyle name="Comma 9 2" xfId="347"/>
    <cellStyle name="Comment Box" xfId="348"/>
    <cellStyle name="Comment Box 2" xfId="349"/>
    <cellStyle name="Comment Box 3" xfId="350"/>
    <cellStyle name="Currency 2" xfId="351"/>
    <cellStyle name="Data Input" xfId="352"/>
    <cellStyle name="Data Input 2" xfId="353"/>
    <cellStyle name="Data Rows" xfId="354"/>
    <cellStyle name="Data Rows 2" xfId="355"/>
    <cellStyle name="Data Rows 3" xfId="356"/>
    <cellStyle name="Date" xfId="357"/>
    <cellStyle name="Date (short)" xfId="358"/>
    <cellStyle name="Date (short) 2" xfId="359"/>
    <cellStyle name="Date 2" xfId="360"/>
    <cellStyle name="Date 3" xfId="361"/>
    <cellStyle name="Date and Time" xfId="362"/>
    <cellStyle name="Date and Time 2" xfId="363"/>
    <cellStyle name="Date and Time 3" xfId="364"/>
    <cellStyle name="Entry 1A" xfId="365"/>
    <cellStyle name="Entry 1A 2" xfId="366"/>
    <cellStyle name="Entry 1A 2 2" xfId="367"/>
    <cellStyle name="Entry 1A 3" xfId="368"/>
    <cellStyle name="Entry 1B" xfId="369"/>
    <cellStyle name="Entry 1B 2" xfId="370"/>
    <cellStyle name="Entry 1B 2 2" xfId="371"/>
    <cellStyle name="Explanatory text" xfId="372"/>
    <cellStyle name="Explanatory Text 2" xfId="373"/>
    <cellStyle name="Explanatory Text 2 2" xfId="374"/>
    <cellStyle name="Explanatory text 3" xfId="375"/>
    <cellStyle name="Followed Hyperlink" xfId="376"/>
    <cellStyle name="Followed Hyperlink 2" xfId="377"/>
    <cellStyle name="Good 2" xfId="378"/>
    <cellStyle name="Good 3" xfId="379"/>
    <cellStyle name="Good 4" xfId="380"/>
    <cellStyle name="Good 5" xfId="381"/>
    <cellStyle name="Good 6" xfId="382"/>
    <cellStyle name="Good 7" xfId="383"/>
    <cellStyle name="Good 8" xfId="384"/>
    <cellStyle name="Heading 1" xfId="385"/>
    <cellStyle name="Heading 1 2" xfId="386"/>
    <cellStyle name="Heading 1 2 2" xfId="387"/>
    <cellStyle name="Heading 1 3" xfId="388"/>
    <cellStyle name="Heading 1 4" xfId="389"/>
    <cellStyle name="Heading 1 5" xfId="390"/>
    <cellStyle name="Heading 1-noindex" xfId="391"/>
    <cellStyle name="Heading 1-noindex 2" xfId="392"/>
    <cellStyle name="Heading 1-noindex 3" xfId="393"/>
    <cellStyle name="Heading 2" xfId="394"/>
    <cellStyle name="Heading 2 2" xfId="395"/>
    <cellStyle name="Heading 2 3" xfId="396"/>
    <cellStyle name="Heading 3" xfId="397"/>
    <cellStyle name="Heading 3 2" xfId="398"/>
    <cellStyle name="Heading 3 3" xfId="399"/>
    <cellStyle name="Heading 3 4" xfId="400"/>
    <cellStyle name="Heading 4" xfId="401"/>
    <cellStyle name="Heading 4 2" xfId="402"/>
    <cellStyle name="Heading 4 2 2" xfId="403"/>
    <cellStyle name="Heading 4 3" xfId="404"/>
    <cellStyle name="Heavy Box" xfId="405"/>
    <cellStyle name="Heavy Box 2" xfId="406"/>
    <cellStyle name="Heavy Box 3" xfId="407"/>
    <cellStyle name="Hyperlink" xfId="408"/>
    <cellStyle name="Hyperlink 2" xfId="409"/>
    <cellStyle name="Hyperlink 2 2" xfId="410"/>
    <cellStyle name="Hyperlink 3" xfId="411"/>
    <cellStyle name="Hyperlink 4" xfId="412"/>
    <cellStyle name="Input 2" xfId="413"/>
    <cellStyle name="Input 3" xfId="414"/>
    <cellStyle name="Input 4" xfId="415"/>
    <cellStyle name="Input 5" xfId="416"/>
    <cellStyle name="Input 6" xfId="417"/>
    <cellStyle name="Input 7" xfId="418"/>
    <cellStyle name="Input 8" xfId="419"/>
    <cellStyle name="Label 1" xfId="420"/>
    <cellStyle name="Label 1 2" xfId="421"/>
    <cellStyle name="Label 2a" xfId="422"/>
    <cellStyle name="Label 2a 2" xfId="423"/>
    <cellStyle name="Label 2a centre" xfId="424"/>
    <cellStyle name="Label 2a centre 2" xfId="425"/>
    <cellStyle name="Label 2a merge" xfId="426"/>
    <cellStyle name="Label 2a merge 2" xfId="427"/>
    <cellStyle name="Label 2b" xfId="428"/>
    <cellStyle name="Label 2b merged" xfId="429"/>
    <cellStyle name="Link" xfId="430"/>
    <cellStyle name="Link 2" xfId="431"/>
    <cellStyle name="Linked Cell 2" xfId="432"/>
    <cellStyle name="Linked Cell 3" xfId="433"/>
    <cellStyle name="Linked Cell 4" xfId="434"/>
    <cellStyle name="Linked Cell 5" xfId="435"/>
    <cellStyle name="Linked Cell 6" xfId="436"/>
    <cellStyle name="Linked Cell 7" xfId="437"/>
    <cellStyle name="Linked Cell 8" xfId="438"/>
    <cellStyle name="Neutral 2" xfId="439"/>
    <cellStyle name="Neutral 3" xfId="440"/>
    <cellStyle name="Neutral 4" xfId="441"/>
    <cellStyle name="Neutral 5" xfId="442"/>
    <cellStyle name="Neutral 6" xfId="443"/>
    <cellStyle name="Neutral 7" xfId="444"/>
    <cellStyle name="Neutral 8" xfId="445"/>
    <cellStyle name="Normal 10" xfId="446"/>
    <cellStyle name="Normal 10 2" xfId="447"/>
    <cellStyle name="Normal 11" xfId="448"/>
    <cellStyle name="Normal 12" xfId="449"/>
    <cellStyle name="Normal 13" xfId="450"/>
    <cellStyle name="Normal 2" xfId="451"/>
    <cellStyle name="Normal 2 2" xfId="452"/>
    <cellStyle name="Normal 2 2 2" xfId="453"/>
    <cellStyle name="Normal 2 2 3" xfId="454"/>
    <cellStyle name="Normal 2 2 4" xfId="455"/>
    <cellStyle name="Normal 2 2_EDB010" xfId="456"/>
    <cellStyle name="Normal 2 3" xfId="457"/>
    <cellStyle name="Normal 2 4" xfId="458"/>
    <cellStyle name="Normal 2 5" xfId="459"/>
    <cellStyle name="Normal 2 6" xfId="460"/>
    <cellStyle name="Normal 2_Menu" xfId="461"/>
    <cellStyle name="Normal 3" xfId="462"/>
    <cellStyle name="Normal 3 2" xfId="463"/>
    <cellStyle name="Normal 3 3" xfId="464"/>
    <cellStyle name="Normal 3 4" xfId="465"/>
    <cellStyle name="Normal 4" xfId="466"/>
    <cellStyle name="Normal 4 2" xfId="467"/>
    <cellStyle name="Normal 4 2 2" xfId="468"/>
    <cellStyle name="Normal 4 3" xfId="469"/>
    <cellStyle name="Normal 4 4" xfId="470"/>
    <cellStyle name="Normal 5" xfId="471"/>
    <cellStyle name="Normal 5 2" xfId="472"/>
    <cellStyle name="Normal 6" xfId="473"/>
    <cellStyle name="Normal 6 2" xfId="474"/>
    <cellStyle name="Normal 6 3" xfId="475"/>
    <cellStyle name="Normal 6 4" xfId="476"/>
    <cellStyle name="Normal 7" xfId="477"/>
    <cellStyle name="Normal 7 2" xfId="478"/>
    <cellStyle name="Normal 7 3" xfId="479"/>
    <cellStyle name="Normal 7 4" xfId="480"/>
    <cellStyle name="Normal 8" xfId="481"/>
    <cellStyle name="Normal 8 2" xfId="482"/>
    <cellStyle name="Normal 9" xfId="483"/>
    <cellStyle name="Note 2" xfId="484"/>
    <cellStyle name="Note 3" xfId="485"/>
    <cellStyle name="Note 4" xfId="486"/>
    <cellStyle name="Note 5" xfId="487"/>
    <cellStyle name="Note 6" xfId="488"/>
    <cellStyle name="Note 7" xfId="489"/>
    <cellStyle name="Note 8" xfId="490"/>
    <cellStyle name="Output 2" xfId="491"/>
    <cellStyle name="Output 3" xfId="492"/>
    <cellStyle name="Output 4" xfId="493"/>
    <cellStyle name="Output 5" xfId="494"/>
    <cellStyle name="Output 6" xfId="495"/>
    <cellStyle name="Output 7" xfId="496"/>
    <cellStyle name="Output 8" xfId="497"/>
    <cellStyle name="Page Number" xfId="498"/>
    <cellStyle name="Page Number 2" xfId="499"/>
    <cellStyle name="Page Number 2 2" xfId="500"/>
    <cellStyle name="Page Number 3" xfId="501"/>
    <cellStyle name="Percent [0]" xfId="502"/>
    <cellStyle name="Percent [1]" xfId="503"/>
    <cellStyle name="Percent [1] 2" xfId="504"/>
    <cellStyle name="Percent [1] 3" xfId="505"/>
    <cellStyle name="Percent [2]" xfId="506"/>
    <cellStyle name="Percent 10" xfId="507"/>
    <cellStyle name="Percent 11" xfId="508"/>
    <cellStyle name="Percent 12" xfId="509"/>
    <cellStyle name="Percent 13" xfId="510"/>
    <cellStyle name="Percent 14" xfId="511"/>
    <cellStyle name="Percent 15" xfId="512"/>
    <cellStyle name="Percent 16" xfId="513"/>
    <cellStyle name="Percent 17" xfId="514"/>
    <cellStyle name="Percent 18" xfId="515"/>
    <cellStyle name="Percent 19" xfId="516"/>
    <cellStyle name="Percent 2" xfId="517"/>
    <cellStyle name="Percent 2 2" xfId="518"/>
    <cellStyle name="Percent 2 3" xfId="519"/>
    <cellStyle name="Percent 2 4" xfId="520"/>
    <cellStyle name="Percent 2 5" xfId="521"/>
    <cellStyle name="Percent 2 6" xfId="522"/>
    <cellStyle name="Percent 20" xfId="523"/>
    <cellStyle name="Percent 21" xfId="524"/>
    <cellStyle name="Percent 22" xfId="525"/>
    <cellStyle name="Percent 23" xfId="526"/>
    <cellStyle name="Percent 3" xfId="527"/>
    <cellStyle name="Percent 3 2" xfId="528"/>
    <cellStyle name="Percent 4" xfId="529"/>
    <cellStyle name="Percent 4 2" xfId="530"/>
    <cellStyle name="Percent 5" xfId="531"/>
    <cellStyle name="Percent 5 2" xfId="532"/>
    <cellStyle name="Percent 6" xfId="533"/>
    <cellStyle name="Percent 6 2" xfId="534"/>
    <cellStyle name="Percent 7" xfId="535"/>
    <cellStyle name="Percent 7 2" xfId="536"/>
    <cellStyle name="Percent 8" xfId="537"/>
    <cellStyle name="Percent 8 2" xfId="538"/>
    <cellStyle name="Percent 9" xfId="539"/>
    <cellStyle name="Style 1" xfId="540"/>
    <cellStyle name="Sum" xfId="541"/>
    <cellStyle name="Sum 2" xfId="542"/>
    <cellStyle name="Text" xfId="543"/>
    <cellStyle name="Text 2" xfId="544"/>
    <cellStyle name="Text rjustify" xfId="545"/>
    <cellStyle name="Text rjustify 2" xfId="546"/>
    <cellStyle name="Time" xfId="547"/>
    <cellStyle name="Time 2" xfId="548"/>
    <cellStyle name="Time 3" xfId="549"/>
    <cellStyle name="Title" xfId="550"/>
    <cellStyle name="Title 2" xfId="551"/>
    <cellStyle name="Title 3" xfId="552"/>
    <cellStyle name="Title 4" xfId="553"/>
    <cellStyle name="Title 5" xfId="554"/>
    <cellStyle name="Title 6" xfId="555"/>
    <cellStyle name="Title 7" xfId="556"/>
    <cellStyle name="Title 8" xfId="557"/>
    <cellStyle name="Title 9" xfId="558"/>
    <cellStyle name="Top rows" xfId="559"/>
    <cellStyle name="Top rows 2" xfId="560"/>
    <cellStyle name="Top rows 3" xfId="561"/>
    <cellStyle name="Total 2" xfId="562"/>
    <cellStyle name="Total 3" xfId="563"/>
    <cellStyle name="Total 4" xfId="564"/>
    <cellStyle name="Total 5" xfId="565"/>
    <cellStyle name="Total 6" xfId="566"/>
    <cellStyle name="Total 7" xfId="567"/>
    <cellStyle name="Total 8" xfId="568"/>
    <cellStyle name="Warning Text 2" xfId="569"/>
    <cellStyle name="Warning Text 3" xfId="570"/>
    <cellStyle name="Warning Text 4" xfId="571"/>
    <cellStyle name="Warning Text 5" xfId="572"/>
    <cellStyle name="Warning Text 6" xfId="573"/>
    <cellStyle name="Warning Text 7" xfId="574"/>
    <cellStyle name="Warning Text 8" xfId="575"/>
    <cellStyle name="Year" xfId="576"/>
  </cellStyles>
  <dxfs count="1">
    <dxf>
      <fill>
        <patternFill>
          <bgColor theme="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666750</xdr:colOff>
      <xdr:row>1</xdr:row>
      <xdr:rowOff>2609850</xdr:rowOff>
    </xdr:to>
    <xdr:pic>
      <xdr:nvPicPr>
        <xdr:cNvPr id="1" name="Picture 1"/>
        <xdr:cNvPicPr preferRelativeResize="1">
          <a:picLocks noChangeAspect="1"/>
        </xdr:cNvPicPr>
      </xdr:nvPicPr>
      <xdr:blipFill>
        <a:blip r:embed="rId1"/>
        <a:stretch>
          <a:fillRect/>
        </a:stretch>
      </xdr:blipFill>
      <xdr:spPr>
        <a:xfrm>
          <a:off x="3038475" y="1323975"/>
          <a:ext cx="2647950" cy="145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amishg\Application%20Data\Microsoft\Excel\75771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9231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rojects\Energy\MCE%20SMART%20METER%20AUS%20(M697)\Phase%202\Overview%20Model\Draft%20SMI%20Rollout%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Version Control"/>
      <sheetName val="TOC"/>
      <sheetName val="Definitions"/>
      <sheetName val="FS1.Regulatory Profit Statement"/>
      <sheetName val="FS2 Asset and Financing Statemt"/>
      <sheetName val="FS3 Reg Tax Allowance"/>
      <sheetName val="AV1 Reg val report"/>
      <sheetName val="AV2 Reg val by asset class"/>
      <sheetName val="AV3 RC roll-forward report"/>
      <sheetName val="AV4 M&amp;A RAB report"/>
      <sheetName val="AV4 M&amp;A RAB report (2)"/>
      <sheetName val="AV4 M&amp;A RAB report (3)"/>
      <sheetName val="MP1 Technical Information"/>
      <sheetName val="MP2 Performance Measures"/>
      <sheetName val="MP3 Price &amp; Quality"/>
      <sheetName val="AM1 AMP varia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Sheet"/>
      <sheetName val="TOC"/>
      <sheetName val="Guidelines"/>
      <sheetName val="S2.ROI Disclosure"/>
      <sheetName val="S3.Regulatory Profit Statement"/>
      <sheetName val="S4.Tax Allowance"/>
      <sheetName val="S5.RAB Roll-Forward"/>
      <sheetName val="S6.Related Party Transactions"/>
      <sheetName val="S7.Expenditure Statement"/>
      <sheetName val="S8.Segmented Information"/>
      <sheetName val="S9.Consolidation Statement"/>
      <sheetName val="S10.Asset Allocation"/>
      <sheetName val="S11.Cost Allocation"/>
      <sheetName val="S12.Reliability"/>
      <sheetName val="S13.Airfield Cap &amp; Utilisation"/>
      <sheetName val="S14.Terminal Cap &amp; Utilisation"/>
      <sheetName val="S15.Passenger Surveys"/>
      <sheetName val="S16.Statistics"/>
      <sheetName val="S17.Forum"/>
      <sheetName val="S18.Pricing Stats"/>
      <sheetName val="S19.Revenue Methodology"/>
      <sheetName val="S20.Demand Forecast"/>
      <sheetName val="S26.Initial RAB Val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s Sc 1"/>
      <sheetName val="Charts Sc 3"/>
      <sheetName val="Scen 1"/>
      <sheetName val="Scen 3"/>
      <sheetName val="Summary Tables"/>
      <sheetName val="15_16AB"/>
      <sheetName val="15_16AB IHD"/>
      <sheetName val="DLC Tables"/>
      <sheetName val="Charts DLC"/>
      <sheetName val="DLC Data"/>
      <sheetName val="Summary Tables (NMI)"/>
      <sheetName val="Nation (2)"/>
      <sheetName val="Nation"/>
      <sheetName val="NSW"/>
      <sheetName val="ACT"/>
      <sheetName val="SA"/>
      <sheetName val="QLD"/>
      <sheetName val="WA"/>
      <sheetName val="NT"/>
      <sheetName val="VIC"/>
      <sheetName val="TAS"/>
      <sheetName val="NSW 1"/>
      <sheetName val="16C"/>
      <sheetName val="ACT 1"/>
      <sheetName val="SA 1"/>
      <sheetName val="QLD 1"/>
      <sheetName val="WA 1"/>
      <sheetName val="NT 1"/>
      <sheetName val="VIC 1"/>
      <sheetName val="TAS 1"/>
      <sheetName val="NSW 2"/>
      <sheetName val="ACT 2"/>
      <sheetName val="SA 2"/>
      <sheetName val="QLD 2"/>
      <sheetName val="WA 2"/>
      <sheetName val="VIC 2"/>
      <sheetName val="NT 2"/>
      <sheetName val="TAS 2"/>
      <sheetName val="NSW 4"/>
      <sheetName val="ACT 4"/>
      <sheetName val="SA 4"/>
      <sheetName val="QLD 4"/>
      <sheetName val="WA 4"/>
      <sheetName val="NT 4"/>
      <sheetName val="VIC 4"/>
      <sheetName val="TAS 4"/>
      <sheetName val="NSW 3"/>
      <sheetName val="SA 3"/>
      <sheetName val="QLD 3"/>
      <sheetName val="WA 3"/>
      <sheetName val="NT 3"/>
      <sheetName val="VIC 3"/>
      <sheetName val="KPMG =&gt;"/>
      <sheetName val="Hedging"/>
      <sheetName val="CRA =&gt;"/>
      <sheetName val="Deferrals"/>
      <sheetName val="NEM"/>
      <sheetName val="State"/>
      <sheetName val="NERA =&gt;"/>
      <sheetName val="pool pumps"/>
      <sheetName val="Cost AC"/>
      <sheetName val="AC Takeup"/>
      <sheetName val="Meter costs"/>
      <sheetName val="Core CS"/>
      <sheetName val="15_16AB CS"/>
      <sheetName val="16C CS"/>
      <sheetName val="CS 3"/>
      <sheetName val="Phil =&gt;"/>
      <sheetName val="Sum Urb, Rural"/>
      <sheetName val="Instal Costs"/>
      <sheetName val="C-Factual Accum Low"/>
      <sheetName val="C-Factual Accum High"/>
      <sheetName val="C-Factual Interval Low"/>
      <sheetName val="C-Factual Interval High"/>
      <sheetName val="On going instal cost"/>
      <sheetName val="Assumpt &amp; inputs"/>
      <sheetName val="NERA manipulation"/>
      <sheetName val="NERA manipulation (Interval)"/>
      <sheetName val="EMCa =&gt;"/>
      <sheetName val="Trans Costs 1"/>
      <sheetName val="Oper Costs 1"/>
      <sheetName val="Refresh Costs 1"/>
      <sheetName val="Trans Costs 2a"/>
      <sheetName val="Oper Costs 2a"/>
      <sheetName val="Refresh Costs 2a"/>
      <sheetName val="Trans Costs 2b"/>
      <sheetName val="Oper Costs 2b"/>
      <sheetName val="Refresh Costs 2b"/>
      <sheetName val="Costs Sc 3"/>
      <sheetName val="Trans Costs 4"/>
      <sheetName val="Oper Costs 4"/>
      <sheetName val="Refresh Costs 4"/>
    </sheetNames>
  </externalBook>
</externalLink>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40"/>
  <sheetViews>
    <sheetView showGridLines="0" tabSelected="1" view="pageBreakPreview" zoomScaleSheetLayoutView="100" workbookViewId="0" topLeftCell="A1">
      <selection activeCell="A1" sqref="A1"/>
    </sheetView>
  </sheetViews>
  <sheetFormatPr defaultColWidth="9.140625" defaultRowHeight="12.75"/>
  <cols>
    <col min="1" max="1" width="26.57421875" style="5" customWidth="1"/>
    <col min="2" max="2" width="48.7109375" style="5" customWidth="1"/>
    <col min="3" max="3" width="32.7109375" style="5" customWidth="1"/>
    <col min="4" max="4" width="32.28125" style="5" customWidth="1"/>
    <col min="5" max="5" width="28.57421875" style="5" customWidth="1"/>
    <col min="6" max="6" width="9.28125" style="5" customWidth="1"/>
    <col min="7" max="16384" width="9.140625" style="5" customWidth="1"/>
  </cols>
  <sheetData>
    <row r="1" spans="1:7" ht="12.75">
      <c r="A1" s="26"/>
      <c r="B1" s="27"/>
      <c r="C1" s="27"/>
      <c r="D1" s="28"/>
      <c r="E1"/>
      <c r="F1"/>
      <c r="G1"/>
    </row>
    <row r="2" spans="1:7" ht="236.25" customHeight="1">
      <c r="A2" s="100"/>
      <c r="B2" s="11"/>
      <c r="C2" s="11"/>
      <c r="D2" s="29"/>
      <c r="E2"/>
      <c r="F2"/>
      <c r="G2"/>
    </row>
    <row r="3" spans="1:7" ht="23.25">
      <c r="A3" s="101" t="s">
        <v>14</v>
      </c>
      <c r="B3" s="18"/>
      <c r="C3" s="18"/>
      <c r="D3" s="30"/>
      <c r="E3"/>
      <c r="F3"/>
      <c r="G3"/>
    </row>
    <row r="4" spans="1:7" ht="27.75" customHeight="1">
      <c r="A4" s="101" t="s">
        <v>1281</v>
      </c>
      <c r="B4" s="18"/>
      <c r="C4" s="18"/>
      <c r="D4" s="30"/>
      <c r="E4"/>
      <c r="F4"/>
      <c r="G4"/>
    </row>
    <row r="5" spans="1:7" ht="27.75" customHeight="1">
      <c r="A5" s="101" t="s">
        <v>0</v>
      </c>
      <c r="B5" s="18"/>
      <c r="C5" s="18"/>
      <c r="D5" s="30"/>
      <c r="E5"/>
      <c r="F5"/>
      <c r="G5"/>
    </row>
    <row r="6" spans="1:7" ht="20.25">
      <c r="A6" s="102" t="s">
        <v>1227</v>
      </c>
      <c r="B6" s="18"/>
      <c r="C6" s="18"/>
      <c r="D6" s="30"/>
      <c r="E6"/>
      <c r="F6"/>
      <c r="G6"/>
    </row>
    <row r="7" spans="1:7" ht="60" customHeight="1">
      <c r="A7" s="620" t="s">
        <v>1284</v>
      </c>
      <c r="B7" s="18"/>
      <c r="C7" s="18"/>
      <c r="D7" s="30"/>
      <c r="E7"/>
      <c r="F7"/>
      <c r="G7"/>
    </row>
    <row r="8" spans="1:7" ht="15" customHeight="1">
      <c r="A8" s="100"/>
      <c r="B8" s="39" t="s">
        <v>10</v>
      </c>
      <c r="C8" s="128"/>
      <c r="D8" s="31"/>
      <c r="E8"/>
      <c r="F8"/>
      <c r="G8"/>
    </row>
    <row r="9" spans="1:7" ht="3" customHeight="1">
      <c r="A9" s="100"/>
      <c r="B9" s="11"/>
      <c r="C9" s="11"/>
      <c r="D9" s="29"/>
      <c r="E9"/>
      <c r="F9"/>
      <c r="G9"/>
    </row>
    <row r="10" spans="1:7" ht="15" customHeight="1">
      <c r="A10" s="100"/>
      <c r="B10" s="39" t="s">
        <v>12</v>
      </c>
      <c r="C10" s="129"/>
      <c r="D10" s="29"/>
      <c r="E10"/>
      <c r="F10"/>
      <c r="G10"/>
    </row>
    <row r="11" spans="1:7" ht="3" customHeight="1">
      <c r="A11" s="100"/>
      <c r="B11" s="11"/>
      <c r="C11" s="11"/>
      <c r="D11" s="29"/>
      <c r="E11"/>
      <c r="F11"/>
      <c r="G11"/>
    </row>
    <row r="12" spans="1:7" ht="15" customHeight="1">
      <c r="A12" s="100"/>
      <c r="B12" s="39" t="s">
        <v>13</v>
      </c>
      <c r="C12" s="129"/>
      <c r="D12" s="31"/>
      <c r="E12"/>
      <c r="F12"/>
      <c r="G12"/>
    </row>
    <row r="13" spans="1:7" ht="3" customHeight="1">
      <c r="A13" s="100"/>
      <c r="B13" s="11"/>
      <c r="C13" s="11"/>
      <c r="D13" s="29"/>
      <c r="E13"/>
      <c r="F13"/>
      <c r="G13"/>
    </row>
    <row r="14" spans="1:7" ht="15" customHeight="1">
      <c r="A14" s="100"/>
      <c r="B14" s="39" t="s">
        <v>426</v>
      </c>
      <c r="C14" s="129"/>
      <c r="D14" s="29"/>
      <c r="E14"/>
      <c r="F14"/>
      <c r="G14"/>
    </row>
    <row r="15" spans="1:7" ht="15" customHeight="1">
      <c r="A15" s="100"/>
      <c r="B15" s="68"/>
      <c r="C15" s="68"/>
      <c r="D15" s="29"/>
      <c r="E15"/>
      <c r="F15"/>
      <c r="G15"/>
    </row>
    <row r="16" spans="1:7" ht="15" customHeight="1">
      <c r="A16" s="100"/>
      <c r="B16" s="68"/>
      <c r="C16" s="68"/>
      <c r="D16" s="30"/>
      <c r="E16"/>
      <c r="F16"/>
      <c r="G16"/>
    </row>
    <row r="17" spans="1:7" ht="12.75">
      <c r="A17" s="103" t="s">
        <v>1283</v>
      </c>
      <c r="B17" s="18"/>
      <c r="C17" s="18"/>
      <c r="D17" s="30"/>
      <c r="E17"/>
      <c r="F17"/>
      <c r="G17"/>
    </row>
    <row r="18" spans="1:7" ht="39.75" customHeight="1">
      <c r="A18" s="32"/>
      <c r="B18" s="33"/>
      <c r="C18" s="33"/>
      <c r="D18" s="34"/>
      <c r="E18"/>
      <c r="F18"/>
      <c r="G18"/>
    </row>
    <row r="19" spans="1:7" ht="12.75">
      <c r="A19"/>
      <c r="B19"/>
      <c r="C19"/>
      <c r="D19"/>
      <c r="E19"/>
      <c r="F19"/>
      <c r="G19"/>
    </row>
    <row r="20" spans="1:7" ht="12.75">
      <c r="A20"/>
      <c r="B20"/>
      <c r="C20"/>
      <c r="D20"/>
      <c r="E20"/>
      <c r="F20"/>
      <c r="G20"/>
    </row>
    <row r="21" spans="1:7" ht="12.75">
      <c r="A21"/>
      <c r="B21"/>
      <c r="C21"/>
      <c r="D21"/>
      <c r="E21"/>
      <c r="F21"/>
      <c r="G21"/>
    </row>
    <row r="22" spans="1:7" ht="12.75">
      <c r="A22"/>
      <c r="B22"/>
      <c r="C22"/>
      <c r="D22"/>
      <c r="E22"/>
      <c r="F22"/>
      <c r="G22"/>
    </row>
    <row r="23" spans="1:7" ht="12.75">
      <c r="A23"/>
      <c r="B23"/>
      <c r="C23"/>
      <c r="D23"/>
      <c r="E23"/>
      <c r="F23"/>
      <c r="G23"/>
    </row>
    <row r="24" spans="1:7" ht="12.75">
      <c r="A24"/>
      <c r="B24"/>
      <c r="C24"/>
      <c r="D24"/>
      <c r="E24"/>
      <c r="F24"/>
      <c r="G24"/>
    </row>
    <row r="25" spans="1:7" ht="12.75">
      <c r="A25"/>
      <c r="B25"/>
      <c r="C25"/>
      <c r="D25"/>
      <c r="E25"/>
      <c r="F25"/>
      <c r="G25"/>
    </row>
    <row r="26" spans="1:7" ht="12.75">
      <c r="A26"/>
      <c r="B26"/>
      <c r="C26"/>
      <c r="D26"/>
      <c r="E26"/>
      <c r="F26"/>
      <c r="G26"/>
    </row>
    <row r="27" spans="1:7" ht="12.75">
      <c r="A27"/>
      <c r="B27"/>
      <c r="C27"/>
      <c r="D27"/>
      <c r="E27"/>
      <c r="F27"/>
      <c r="G27"/>
    </row>
    <row r="28" spans="1:7" ht="12.75">
      <c r="A28"/>
      <c r="B28"/>
      <c r="C28"/>
      <c r="D28"/>
      <c r="E28"/>
      <c r="F28"/>
      <c r="G28"/>
    </row>
    <row r="29" spans="1:7" ht="12.75">
      <c r="A29"/>
      <c r="B29"/>
      <c r="C29"/>
      <c r="D29"/>
      <c r="E29"/>
      <c r="F29"/>
      <c r="G29"/>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sheetData>
  <sheetProtection formatColumns="0" formatRows="0"/>
  <dataValidations count="2">
    <dataValidation allowBlank="1" showInputMessage="1" promptTitle="Name of regulated entity" prompt=" " sqref="C8"/>
    <dataValidation type="date" operator="greaterThan" allowBlank="1" showInputMessage="1" showErrorMessage="1" promptTitle="Date entry" prompt=" " errorTitle="Date entry" error="Dates after 1 January 2011 accepted" sqref="C10 C12 C14">
      <formula1>40544</formula1>
    </dataValidation>
  </dataValidations>
  <printOptions/>
  <pageMargins left="0.7086614173228347" right="0.7086614173228347" top="0.7480314960629921" bottom="0.7480314960629921" header="0.3149606299212599" footer="0.3149606299212599"/>
  <pageSetup fitToHeight="10" fitToWidth="1" horizontalDpi="600" verticalDpi="600" orientation="portrait" paperSize="9" scale="63" r:id="rId2"/>
  <headerFooter alignWithMargins="0">
    <oddHeader>&amp;C&amp;"Arial"&amp;10 Commerce Commission Information Disclosure Template</oddHeader>
    <oddFooter>&amp;L&amp;"Arial"&amp;10 &amp;F&amp;C&amp;"Arial"&amp;10 &amp;A&amp;R&amp;"Arial"&amp;10 &amp;P</oddFooter>
  </headerFooter>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AB85"/>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9.7109375" style="117" customWidth="1"/>
    <col min="4" max="4" width="38.140625" style="117" customWidth="1"/>
    <col min="5" max="5" width="0.5625" style="117" customWidth="1"/>
    <col min="6" max="6" width="15.57421875" style="117" customWidth="1"/>
    <col min="7" max="7" width="0.5625" style="117" customWidth="1"/>
    <col min="8" max="8" width="14.8515625" style="117" customWidth="1"/>
    <col min="9" max="9" width="0.5625" style="117" customWidth="1"/>
    <col min="10" max="10" width="14.8515625" style="117" customWidth="1"/>
    <col min="11" max="11" width="3.28125" style="117" customWidth="1"/>
    <col min="12" max="12" width="14.8515625" style="117" customWidth="1"/>
    <col min="13" max="13" width="0.5625" style="117" customWidth="1"/>
    <col min="14" max="14" width="14.8515625" style="117" customWidth="1"/>
    <col min="15" max="15" width="0.5625" style="117" customWidth="1"/>
    <col min="16" max="16" width="14.8515625" style="117" customWidth="1"/>
    <col min="17" max="17" width="0.5625" style="117" customWidth="1"/>
    <col min="18" max="18" width="2.7109375" style="117" customWidth="1"/>
    <col min="19" max="16384" width="9.140625" style="117" customWidth="1"/>
  </cols>
  <sheetData>
    <row r="1" spans="1:28" s="51" customFormat="1" ht="12.75" customHeight="1">
      <c r="A1" s="157"/>
      <c r="B1" s="158"/>
      <c r="C1" s="158"/>
      <c r="D1" s="158"/>
      <c r="E1" s="158"/>
      <c r="F1" s="158"/>
      <c r="G1" s="158"/>
      <c r="H1" s="158"/>
      <c r="I1" s="158"/>
      <c r="J1" s="158"/>
      <c r="K1" s="158"/>
      <c r="L1" s="158"/>
      <c r="M1" s="158"/>
      <c r="N1" s="158"/>
      <c r="O1" s="158"/>
      <c r="P1" s="158"/>
      <c r="Q1" s="158"/>
      <c r="R1" s="159"/>
      <c r="S1" s="117"/>
      <c r="T1" s="117"/>
      <c r="U1" s="117"/>
      <c r="V1" s="117"/>
      <c r="W1" s="117"/>
      <c r="X1" s="117"/>
      <c r="Y1" s="117"/>
      <c r="Z1" s="117"/>
      <c r="AA1" s="117"/>
      <c r="AB1" s="117"/>
    </row>
    <row r="2" spans="1:28" s="51" customFormat="1" ht="16.5" customHeight="1">
      <c r="A2" s="160"/>
      <c r="B2" s="161"/>
      <c r="C2" s="161"/>
      <c r="D2" s="161"/>
      <c r="E2" s="161"/>
      <c r="F2" s="161"/>
      <c r="G2" s="161"/>
      <c r="H2" s="161"/>
      <c r="I2" s="161"/>
      <c r="J2" s="161"/>
      <c r="K2" s="55" t="s">
        <v>10</v>
      </c>
      <c r="L2" s="661">
        <f>IF(NOT(ISBLANK(CoverSheet!$C$8)),CoverSheet!$C$8,"")</f>
      </c>
      <c r="M2" s="662"/>
      <c r="N2" s="662"/>
      <c r="O2" s="662"/>
      <c r="P2" s="662"/>
      <c r="Q2" s="663"/>
      <c r="R2" s="162"/>
      <c r="S2" s="117"/>
      <c r="T2" s="117"/>
      <c r="U2" s="117"/>
      <c r="V2" s="117"/>
      <c r="W2" s="117"/>
      <c r="X2" s="117"/>
      <c r="Y2" s="117"/>
      <c r="Z2" s="117"/>
      <c r="AA2" s="117"/>
      <c r="AB2" s="117"/>
    </row>
    <row r="3" spans="1:28" s="51" customFormat="1" ht="16.5" customHeight="1">
      <c r="A3" s="160"/>
      <c r="B3" s="161"/>
      <c r="C3" s="161"/>
      <c r="D3" s="161"/>
      <c r="E3" s="161"/>
      <c r="F3" s="161"/>
      <c r="G3" s="161"/>
      <c r="H3" s="161"/>
      <c r="I3" s="161"/>
      <c r="J3" s="161"/>
      <c r="K3" s="55" t="s">
        <v>427</v>
      </c>
      <c r="L3" s="664">
        <f>IF(ISNUMBER(CoverSheet!$C$12),CoverSheet!$C$12,"")</f>
      </c>
      <c r="M3" s="665"/>
      <c r="N3" s="665"/>
      <c r="O3" s="665"/>
      <c r="P3" s="665"/>
      <c r="Q3" s="666"/>
      <c r="R3" s="162"/>
      <c r="S3" s="117"/>
      <c r="T3" s="117"/>
      <c r="U3" s="117"/>
      <c r="V3" s="117"/>
      <c r="W3" s="117"/>
      <c r="X3" s="117"/>
      <c r="Y3" s="117"/>
      <c r="Z3" s="117"/>
      <c r="AA3" s="117"/>
      <c r="AB3" s="117"/>
    </row>
    <row r="4" spans="1:28" s="51" customFormat="1" ht="20.25" customHeight="1">
      <c r="A4" s="323" t="s">
        <v>1039</v>
      </c>
      <c r="B4" s="161"/>
      <c r="C4" s="161"/>
      <c r="D4" s="161"/>
      <c r="E4" s="161"/>
      <c r="F4" s="161"/>
      <c r="G4" s="161"/>
      <c r="H4" s="161"/>
      <c r="I4" s="161"/>
      <c r="J4" s="161"/>
      <c r="K4" s="161"/>
      <c r="L4" s="161"/>
      <c r="M4" s="161"/>
      <c r="N4" s="161"/>
      <c r="O4" s="161"/>
      <c r="P4" s="161"/>
      <c r="Q4" s="161"/>
      <c r="R4" s="162"/>
      <c r="S4" s="117"/>
      <c r="T4" s="117"/>
      <c r="U4" s="117"/>
      <c r="V4" s="117"/>
      <c r="W4" s="117"/>
      <c r="X4" s="117"/>
      <c r="Y4" s="117"/>
      <c r="Z4" s="117"/>
      <c r="AA4" s="117"/>
      <c r="AB4" s="117"/>
    </row>
    <row r="5" spans="1:28" s="51" customFormat="1" ht="12.75">
      <c r="A5" s="57" t="s">
        <v>11</v>
      </c>
      <c r="B5" s="634" t="s">
        <v>1282</v>
      </c>
      <c r="C5" s="164"/>
      <c r="D5" s="161"/>
      <c r="E5" s="161"/>
      <c r="F5" s="161"/>
      <c r="G5" s="161"/>
      <c r="H5" s="161"/>
      <c r="I5" s="161"/>
      <c r="J5" s="161"/>
      <c r="K5" s="161"/>
      <c r="L5" s="161"/>
      <c r="M5" s="161"/>
      <c r="N5" s="161"/>
      <c r="O5" s="161"/>
      <c r="P5" s="161"/>
      <c r="Q5" s="161"/>
      <c r="R5" s="162"/>
      <c r="S5" s="117"/>
      <c r="T5" s="117"/>
      <c r="U5" s="117"/>
      <c r="V5" s="117"/>
      <c r="W5" s="117"/>
      <c r="X5" s="117"/>
      <c r="Y5" s="117"/>
      <c r="Z5" s="117"/>
      <c r="AA5" s="117"/>
      <c r="AB5" s="117"/>
    </row>
    <row r="6" spans="1:18" ht="30" customHeight="1">
      <c r="A6" s="24">
        <f>ROW()</f>
        <v>6</v>
      </c>
      <c r="B6" s="190"/>
      <c r="C6" s="166" t="s">
        <v>1040</v>
      </c>
      <c r="D6" s="9"/>
      <c r="E6" s="9"/>
      <c r="F6" s="167"/>
      <c r="G6" s="167"/>
      <c r="H6" s="9"/>
      <c r="I6" s="167"/>
      <c r="J6" s="9"/>
      <c r="K6" s="167"/>
      <c r="L6" s="9"/>
      <c r="M6" s="9"/>
      <c r="N6" s="292" t="s">
        <v>338</v>
      </c>
      <c r="O6" s="9"/>
      <c r="P6" s="9"/>
      <c r="Q6" s="9"/>
      <c r="R6" s="168"/>
    </row>
    <row r="7" spans="1:18" ht="15" customHeight="1">
      <c r="A7" s="24">
        <f>ROW()</f>
        <v>7</v>
      </c>
      <c r="B7" s="190"/>
      <c r="C7" s="402"/>
      <c r="D7" s="402"/>
      <c r="E7" s="9"/>
      <c r="F7" s="722" t="s">
        <v>1041</v>
      </c>
      <c r="G7" s="722"/>
      <c r="H7" s="722"/>
      <c r="I7" s="722"/>
      <c r="J7" s="722"/>
      <c r="K7" s="167"/>
      <c r="L7" s="722" t="s">
        <v>1042</v>
      </c>
      <c r="M7" s="722"/>
      <c r="N7" s="722"/>
      <c r="O7" s="722"/>
      <c r="P7" s="722"/>
      <c r="Q7" s="9"/>
      <c r="R7" s="168"/>
    </row>
    <row r="8" spans="1:18" ht="32.25" customHeight="1">
      <c r="A8" s="24">
        <f>ROW()</f>
        <v>8</v>
      </c>
      <c r="B8" s="9"/>
      <c r="C8" s="199" t="s">
        <v>1043</v>
      </c>
      <c r="D8" s="292"/>
      <c r="E8" s="9"/>
      <c r="F8" s="209" t="s">
        <v>1044</v>
      </c>
      <c r="G8" s="210"/>
      <c r="H8" s="209" t="s">
        <v>1045</v>
      </c>
      <c r="I8" s="167"/>
      <c r="J8" s="626" t="s">
        <v>1046</v>
      </c>
      <c r="K8" s="167"/>
      <c r="L8" s="403" t="s">
        <v>1044</v>
      </c>
      <c r="M8" s="210"/>
      <c r="N8" s="209" t="s">
        <v>1047</v>
      </c>
      <c r="O8" s="210"/>
      <c r="P8" s="626" t="s">
        <v>1046</v>
      </c>
      <c r="Q8" s="167"/>
      <c r="R8" s="168"/>
    </row>
    <row r="9" spans="1:18" ht="15" customHeight="1">
      <c r="A9" s="24">
        <f>ROW()</f>
        <v>9</v>
      </c>
      <c r="B9" s="9"/>
      <c r="C9" s="13" t="s">
        <v>446</v>
      </c>
      <c r="D9" s="9"/>
      <c r="E9" s="9"/>
      <c r="F9" s="213"/>
      <c r="G9" s="167"/>
      <c r="H9" s="213"/>
      <c r="I9" s="167"/>
      <c r="J9" s="241">
        <f aca="true" t="shared" si="0" ref="J9:J15">IF(F9=0,0,(H9-F9)/F9)</f>
        <v>0</v>
      </c>
      <c r="K9" s="167"/>
      <c r="L9" s="213"/>
      <c r="M9" s="167"/>
      <c r="N9" s="213"/>
      <c r="O9" s="167"/>
      <c r="P9" s="241">
        <f aca="true" t="shared" si="1" ref="P9:P15">IF(L9=0,0,(N9-L9)/L9)</f>
        <v>0</v>
      </c>
      <c r="Q9" s="167"/>
      <c r="R9" s="204"/>
    </row>
    <row r="10" spans="1:18" ht="15" customHeight="1">
      <c r="A10" s="24">
        <f>ROW()</f>
        <v>10</v>
      </c>
      <c r="B10" s="9"/>
      <c r="C10" s="13" t="s">
        <v>447</v>
      </c>
      <c r="D10" s="13"/>
      <c r="E10" s="13"/>
      <c r="F10" s="213"/>
      <c r="G10" s="167"/>
      <c r="H10" s="213"/>
      <c r="I10" s="167"/>
      <c r="J10" s="241">
        <f t="shared" si="0"/>
        <v>0</v>
      </c>
      <c r="K10" s="167"/>
      <c r="L10" s="213"/>
      <c r="M10" s="167"/>
      <c r="N10" s="213"/>
      <c r="O10" s="167"/>
      <c r="P10" s="241">
        <f t="shared" si="1"/>
        <v>0</v>
      </c>
      <c r="Q10" s="167"/>
      <c r="R10" s="204"/>
    </row>
    <row r="11" spans="1:18" ht="15" customHeight="1">
      <c r="A11" s="24">
        <f>ROW()</f>
        <v>11</v>
      </c>
      <c r="B11" s="9"/>
      <c r="C11" s="13" t="s">
        <v>112</v>
      </c>
      <c r="D11" s="13"/>
      <c r="E11" s="13"/>
      <c r="F11" s="213"/>
      <c r="G11" s="167"/>
      <c r="H11" s="213"/>
      <c r="I11" s="167"/>
      <c r="J11" s="241">
        <f t="shared" si="0"/>
        <v>0</v>
      </c>
      <c r="K11" s="167"/>
      <c r="L11" s="213"/>
      <c r="M11" s="167"/>
      <c r="N11" s="213"/>
      <c r="O11" s="167"/>
      <c r="P11" s="241">
        <f t="shared" si="1"/>
        <v>0</v>
      </c>
      <c r="Q11" s="167"/>
      <c r="R11" s="204"/>
    </row>
    <row r="12" spans="1:18" ht="15" customHeight="1">
      <c r="A12" s="24">
        <f>ROW()</f>
        <v>12</v>
      </c>
      <c r="B12" s="9"/>
      <c r="C12" s="13" t="s">
        <v>448</v>
      </c>
      <c r="D12" s="13"/>
      <c r="E12" s="13"/>
      <c r="F12" s="213"/>
      <c r="G12" s="167"/>
      <c r="H12" s="213"/>
      <c r="I12" s="167"/>
      <c r="J12" s="241">
        <f t="shared" si="0"/>
        <v>0</v>
      </c>
      <c r="K12" s="167"/>
      <c r="L12" s="213"/>
      <c r="M12" s="167"/>
      <c r="N12" s="213"/>
      <c r="O12" s="167"/>
      <c r="P12" s="241">
        <f t="shared" si="1"/>
        <v>0</v>
      </c>
      <c r="Q12" s="167"/>
      <c r="R12" s="204"/>
    </row>
    <row r="13" spans="1:18" ht="15" customHeight="1">
      <c r="A13" s="24">
        <f>ROW()</f>
        <v>13</v>
      </c>
      <c r="B13" s="9"/>
      <c r="C13" s="13" t="s">
        <v>449</v>
      </c>
      <c r="D13" s="13"/>
      <c r="E13" s="13"/>
      <c r="F13" s="213"/>
      <c r="G13" s="167"/>
      <c r="H13" s="213"/>
      <c r="I13" s="167"/>
      <c r="J13" s="241">
        <f t="shared" si="0"/>
        <v>0</v>
      </c>
      <c r="K13" s="167"/>
      <c r="L13" s="213"/>
      <c r="M13" s="167"/>
      <c r="N13" s="213"/>
      <c r="O13" s="167"/>
      <c r="P13" s="241">
        <f t="shared" si="1"/>
        <v>0</v>
      </c>
      <c r="Q13" s="167"/>
      <c r="R13" s="204"/>
    </row>
    <row r="14" spans="1:18" ht="15" customHeight="1" thickBot="1">
      <c r="A14" s="24">
        <f>ROW()</f>
        <v>14</v>
      </c>
      <c r="B14" s="9"/>
      <c r="C14" s="13" t="s">
        <v>450</v>
      </c>
      <c r="D14" s="13"/>
      <c r="E14" s="13"/>
      <c r="F14" s="213"/>
      <c r="G14" s="167"/>
      <c r="H14" s="213"/>
      <c r="I14" s="167"/>
      <c r="J14" s="241">
        <f t="shared" si="0"/>
        <v>0</v>
      </c>
      <c r="K14" s="167"/>
      <c r="L14" s="213"/>
      <c r="M14" s="167"/>
      <c r="N14" s="213"/>
      <c r="O14" s="167"/>
      <c r="P14" s="241">
        <f t="shared" si="1"/>
        <v>0</v>
      </c>
      <c r="Q14" s="167"/>
      <c r="R14" s="204"/>
    </row>
    <row r="15" spans="1:18" ht="15" customHeight="1" thickBot="1">
      <c r="A15" s="24">
        <f>ROW()</f>
        <v>15</v>
      </c>
      <c r="B15" s="9"/>
      <c r="C15" s="199" t="s">
        <v>1048</v>
      </c>
      <c r="D15" s="13"/>
      <c r="E15" s="13"/>
      <c r="F15" s="360">
        <f>SUM(F9:F14)</f>
        <v>0</v>
      </c>
      <c r="G15" s="167"/>
      <c r="H15" s="360">
        <f>SUM(H9:H14)</f>
        <v>0</v>
      </c>
      <c r="I15" s="167"/>
      <c r="J15" s="360">
        <f t="shared" si="0"/>
        <v>0</v>
      </c>
      <c r="K15" s="167"/>
      <c r="L15" s="360">
        <f>SUM(L9:L14)</f>
        <v>0</v>
      </c>
      <c r="M15" s="167"/>
      <c r="N15" s="360">
        <f>SUM(N9:N14)</f>
        <v>0</v>
      </c>
      <c r="O15" s="167"/>
      <c r="P15" s="360">
        <f t="shared" si="1"/>
        <v>0</v>
      </c>
      <c r="Q15" s="167"/>
      <c r="R15" s="204"/>
    </row>
    <row r="16" spans="1:18" ht="15" customHeight="1">
      <c r="A16" s="24">
        <f>ROW()</f>
        <v>16</v>
      </c>
      <c r="B16" s="9"/>
      <c r="C16" s="198"/>
      <c r="D16" s="13"/>
      <c r="E16" s="13"/>
      <c r="F16" s="13"/>
      <c r="G16" s="167"/>
      <c r="H16" s="13"/>
      <c r="I16" s="167"/>
      <c r="J16" s="13"/>
      <c r="K16" s="167"/>
      <c r="L16" s="13"/>
      <c r="M16" s="167"/>
      <c r="N16" s="13"/>
      <c r="O16" s="167"/>
      <c r="P16" s="13"/>
      <c r="Q16" s="167"/>
      <c r="R16" s="204"/>
    </row>
    <row r="17" spans="1:18" ht="15" customHeight="1">
      <c r="A17" s="24">
        <f>ROW()</f>
        <v>17</v>
      </c>
      <c r="B17" s="9"/>
      <c r="C17" s="199" t="s">
        <v>1049</v>
      </c>
      <c r="D17" s="13"/>
      <c r="E17" s="13"/>
      <c r="F17" s="13"/>
      <c r="G17" s="167"/>
      <c r="H17" s="13"/>
      <c r="I17" s="167"/>
      <c r="J17" s="13"/>
      <c r="K17" s="167"/>
      <c r="L17" s="13"/>
      <c r="M17" s="167"/>
      <c r="N17" s="13"/>
      <c r="O17" s="167"/>
      <c r="P17" s="13"/>
      <c r="Q17" s="167"/>
      <c r="R17" s="204"/>
    </row>
    <row r="18" spans="1:18" ht="15" customHeight="1">
      <c r="A18" s="24">
        <f>ROW()</f>
        <v>18</v>
      </c>
      <c r="B18" s="9"/>
      <c r="C18" s="13" t="s">
        <v>1036</v>
      </c>
      <c r="D18" s="13"/>
      <c r="E18" s="13"/>
      <c r="F18" s="213"/>
      <c r="G18" s="215"/>
      <c r="H18" s="213"/>
      <c r="I18" s="215"/>
      <c r="J18" s="241">
        <f>IF(F18=0,0,(H18-F18)/F18)</f>
        <v>0</v>
      </c>
      <c r="K18" s="215"/>
      <c r="L18" s="213"/>
      <c r="M18" s="215"/>
      <c r="N18" s="213"/>
      <c r="O18" s="215"/>
      <c r="P18" s="241">
        <f>IF(L18=0,0,(N18-L18)/L18)</f>
        <v>0</v>
      </c>
      <c r="Q18" s="167"/>
      <c r="R18" s="204"/>
    </row>
    <row r="19" spans="1:18" ht="15" customHeight="1">
      <c r="A19" s="24">
        <f>ROW()</f>
        <v>19</v>
      </c>
      <c r="B19" s="9"/>
      <c r="C19" s="13" t="s">
        <v>125</v>
      </c>
      <c r="D19" s="13"/>
      <c r="E19" s="13"/>
      <c r="F19" s="213"/>
      <c r="G19" s="215"/>
      <c r="H19" s="213"/>
      <c r="I19" s="215"/>
      <c r="J19" s="241">
        <f>IF(F19=0,0,(H19-F19)/F19)</f>
        <v>0</v>
      </c>
      <c r="K19" s="215"/>
      <c r="L19" s="213"/>
      <c r="M19" s="215"/>
      <c r="N19" s="213"/>
      <c r="O19" s="215"/>
      <c r="P19" s="241">
        <f>IF(L19=0,0,(N19-L19)/L19)</f>
        <v>0</v>
      </c>
      <c r="Q19" s="167"/>
      <c r="R19" s="204"/>
    </row>
    <row r="20" spans="1:18" ht="15" customHeight="1">
      <c r="A20" s="24">
        <f>ROW()</f>
        <v>20</v>
      </c>
      <c r="B20" s="9"/>
      <c r="C20" s="13" t="s">
        <v>457</v>
      </c>
      <c r="D20" s="13"/>
      <c r="E20" s="13"/>
      <c r="F20" s="213"/>
      <c r="G20" s="167"/>
      <c r="H20" s="213"/>
      <c r="I20" s="167"/>
      <c r="J20" s="241"/>
      <c r="K20" s="167"/>
      <c r="L20" s="213"/>
      <c r="M20" s="167"/>
      <c r="N20" s="213"/>
      <c r="O20" s="167"/>
      <c r="P20" s="241"/>
      <c r="Q20" s="167"/>
      <c r="R20" s="204"/>
    </row>
    <row r="21" spans="1:18" ht="15" customHeight="1">
      <c r="A21" s="24">
        <f>ROW()</f>
        <v>21</v>
      </c>
      <c r="B21" s="9"/>
      <c r="C21" s="13" t="s">
        <v>122</v>
      </c>
      <c r="D21" s="13"/>
      <c r="E21" s="13"/>
      <c r="F21" s="213"/>
      <c r="G21" s="167"/>
      <c r="H21" s="213"/>
      <c r="I21" s="167"/>
      <c r="J21" s="241"/>
      <c r="K21" s="167"/>
      <c r="L21" s="213"/>
      <c r="M21" s="167"/>
      <c r="N21" s="213"/>
      <c r="O21" s="167"/>
      <c r="P21" s="241"/>
      <c r="Q21" s="167"/>
      <c r="R21" s="204"/>
    </row>
    <row r="22" spans="1:18" ht="15" customHeight="1" thickBot="1">
      <c r="A22" s="24">
        <f>ROW()</f>
        <v>22</v>
      </c>
      <c r="B22" s="9"/>
      <c r="C22" s="13" t="s">
        <v>1037</v>
      </c>
      <c r="D22" s="13"/>
      <c r="E22" s="13"/>
      <c r="F22" s="217"/>
      <c r="G22" s="167"/>
      <c r="H22" s="217"/>
      <c r="I22" s="167"/>
      <c r="J22" s="241">
        <f>IF(F22=0,0,(H22-F22)/F22)</f>
        <v>0</v>
      </c>
      <c r="K22" s="167"/>
      <c r="L22" s="217"/>
      <c r="M22" s="167"/>
      <c r="N22" s="217"/>
      <c r="O22" s="167"/>
      <c r="P22" s="241">
        <f>IF(L22=0,0,(N22-L22)/L22)</f>
        <v>0</v>
      </c>
      <c r="Q22" s="167"/>
      <c r="R22" s="204"/>
    </row>
    <row r="23" spans="1:18" ht="15" customHeight="1" thickBot="1">
      <c r="A23" s="24">
        <f>ROW()</f>
        <v>23</v>
      </c>
      <c r="B23" s="9"/>
      <c r="C23" s="199" t="s">
        <v>1050</v>
      </c>
      <c r="D23" s="9"/>
      <c r="E23" s="9"/>
      <c r="F23" s="360">
        <f>SUM(F18:F22)</f>
        <v>0</v>
      </c>
      <c r="G23" s="167"/>
      <c r="H23" s="360">
        <f>SUM(H18:H22)</f>
        <v>0</v>
      </c>
      <c r="I23" s="167"/>
      <c r="J23" s="360">
        <f>IF(F23=0,0,(H23-F23)/F23)</f>
        <v>0</v>
      </c>
      <c r="K23" s="167"/>
      <c r="L23" s="360">
        <f>SUM(L18:L22)</f>
        <v>0</v>
      </c>
      <c r="M23" s="167"/>
      <c r="N23" s="360">
        <f>SUM(N18:N22)</f>
        <v>0</v>
      </c>
      <c r="O23" s="167"/>
      <c r="P23" s="360">
        <f>IF(L23=0,0,(N23-L23)/L23)</f>
        <v>0</v>
      </c>
      <c r="Q23" s="167"/>
      <c r="R23" s="204"/>
    </row>
    <row r="24" spans="1:18" ht="15" customHeight="1" thickBot="1">
      <c r="A24" s="24">
        <f>ROW()</f>
        <v>24</v>
      </c>
      <c r="B24" s="190"/>
      <c r="C24" s="9"/>
      <c r="D24" s="9"/>
      <c r="E24" s="9"/>
      <c r="F24" s="167"/>
      <c r="G24" s="167"/>
      <c r="H24" s="9"/>
      <c r="I24" s="167"/>
      <c r="J24" s="9"/>
      <c r="K24" s="167"/>
      <c r="L24" s="9"/>
      <c r="M24" s="9"/>
      <c r="N24" s="9"/>
      <c r="O24" s="9"/>
      <c r="P24" s="9"/>
      <c r="Q24" s="9"/>
      <c r="R24" s="168"/>
    </row>
    <row r="25" spans="1:18" ht="15" customHeight="1" thickBot="1">
      <c r="A25" s="24">
        <f>ROW()</f>
        <v>25</v>
      </c>
      <c r="B25" s="190"/>
      <c r="C25" s="199" t="s">
        <v>1051</v>
      </c>
      <c r="D25" s="9"/>
      <c r="E25" s="9"/>
      <c r="F25" s="360">
        <f>F15+F23</f>
        <v>0</v>
      </c>
      <c r="G25" s="167"/>
      <c r="H25" s="360">
        <f>H15+H23</f>
        <v>0</v>
      </c>
      <c r="I25" s="167"/>
      <c r="J25" s="360">
        <f>IF(F25=0,0,(H25-F25)/F25)</f>
        <v>0</v>
      </c>
      <c r="K25" s="167"/>
      <c r="L25" s="360">
        <f>L15+L23</f>
        <v>0</v>
      </c>
      <c r="M25" s="9"/>
      <c r="N25" s="360">
        <f>N15+N23</f>
        <v>0</v>
      </c>
      <c r="O25" s="9"/>
      <c r="P25" s="360">
        <f>IF(L25=0,0,(N25-L25)/L25)</f>
        <v>0</v>
      </c>
      <c r="Q25" s="9"/>
      <c r="R25" s="168"/>
    </row>
    <row r="26" spans="1:18" ht="15" customHeight="1">
      <c r="A26" s="24">
        <f>ROW()</f>
        <v>26</v>
      </c>
      <c r="B26" s="190"/>
      <c r="C26" s="199"/>
      <c r="D26" s="9"/>
      <c r="E26" s="9"/>
      <c r="F26" s="218"/>
      <c r="G26" s="167"/>
      <c r="H26" s="218"/>
      <c r="I26" s="167"/>
      <c r="J26" s="218"/>
      <c r="K26" s="167"/>
      <c r="L26" s="218"/>
      <c r="M26" s="9"/>
      <c r="N26" s="218"/>
      <c r="O26" s="9"/>
      <c r="P26" s="218"/>
      <c r="Q26" s="9"/>
      <c r="R26" s="168"/>
    </row>
    <row r="27" spans="1:18" ht="15" customHeight="1">
      <c r="A27" s="24">
        <f>ROW()</f>
        <v>27</v>
      </c>
      <c r="B27" s="9"/>
      <c r="C27" s="13" t="s">
        <v>1052</v>
      </c>
      <c r="D27" s="13"/>
      <c r="E27" s="13"/>
      <c r="F27" s="213"/>
      <c r="G27" s="167"/>
      <c r="H27" s="213"/>
      <c r="I27" s="167"/>
      <c r="J27" s="241">
        <f>IF(F27=0,0,(H27-F27)/F27)</f>
        <v>0</v>
      </c>
      <c r="K27" s="167"/>
      <c r="L27" s="213"/>
      <c r="M27" s="167"/>
      <c r="N27" s="213"/>
      <c r="O27" s="167"/>
      <c r="P27" s="241">
        <f>IF(L27=0,0,(N27-L27)/L27)</f>
        <v>0</v>
      </c>
      <c r="Q27" s="167"/>
      <c r="R27" s="204"/>
    </row>
    <row r="28" spans="1:18" ht="15" customHeight="1">
      <c r="A28" s="24">
        <f>ROW()</f>
        <v>28</v>
      </c>
      <c r="B28" s="9"/>
      <c r="C28" s="13" t="s">
        <v>123</v>
      </c>
      <c r="D28" s="13"/>
      <c r="E28" s="13"/>
      <c r="F28" s="213"/>
      <c r="G28" s="215"/>
      <c r="H28" s="213"/>
      <c r="I28" s="215"/>
      <c r="J28" s="241">
        <f>IF(F28=0,0,(H28-F28)/F28)</f>
        <v>0</v>
      </c>
      <c r="K28" s="215"/>
      <c r="L28" s="213"/>
      <c r="M28" s="215"/>
      <c r="N28" s="213"/>
      <c r="O28" s="215"/>
      <c r="P28" s="241">
        <f>IF(L28=0,0,(N28-L28)/L28)</f>
        <v>0</v>
      </c>
      <c r="Q28" s="167"/>
      <c r="R28" s="204"/>
    </row>
    <row r="29" spans="1:18" ht="15" customHeight="1" thickBot="1">
      <c r="A29" s="24">
        <f>ROW()</f>
        <v>29</v>
      </c>
      <c r="B29" s="9"/>
      <c r="C29" s="13" t="s">
        <v>124</v>
      </c>
      <c r="D29" s="13"/>
      <c r="E29" s="13"/>
      <c r="F29" s="213"/>
      <c r="G29" s="215"/>
      <c r="H29" s="213"/>
      <c r="I29" s="215"/>
      <c r="J29" s="241">
        <f>IF(F29=0,0,(H29-F29)/F29)</f>
        <v>0</v>
      </c>
      <c r="K29" s="215"/>
      <c r="L29" s="213"/>
      <c r="M29" s="215"/>
      <c r="N29" s="213"/>
      <c r="O29" s="215"/>
      <c r="P29" s="241">
        <f>IF(L29=0,0,(N29-L29)/L29)</f>
        <v>0</v>
      </c>
      <c r="Q29" s="167"/>
      <c r="R29" s="204"/>
    </row>
    <row r="30" spans="1:18" ht="15" customHeight="1" thickBot="1">
      <c r="A30" s="24">
        <f>ROW()</f>
        <v>30</v>
      </c>
      <c r="B30" s="9"/>
      <c r="C30" s="199" t="s">
        <v>1053</v>
      </c>
      <c r="D30" s="9"/>
      <c r="E30" s="9"/>
      <c r="F30" s="360">
        <f>SUM(F27:F29)</f>
        <v>0</v>
      </c>
      <c r="G30" s="215"/>
      <c r="H30" s="360">
        <f>SUM(H27:H29)</f>
        <v>0</v>
      </c>
      <c r="I30" s="167"/>
      <c r="J30" s="360">
        <f>IF(F30=0,0,(H30-F30)/F30)</f>
        <v>0</v>
      </c>
      <c r="K30" s="167"/>
      <c r="L30" s="360">
        <f>SUM(L27:L29)</f>
        <v>0</v>
      </c>
      <c r="M30" s="167"/>
      <c r="N30" s="360">
        <f>SUM(N27:N29)</f>
        <v>0</v>
      </c>
      <c r="O30" s="167"/>
      <c r="P30" s="360">
        <f>IF(L30=0,0,(N30-L30)/L30)</f>
        <v>0</v>
      </c>
      <c r="Q30" s="167"/>
      <c r="R30" s="204"/>
    </row>
    <row r="31" spans="1:18" ht="15" customHeight="1">
      <c r="A31" s="24">
        <f>ROW()</f>
        <v>31</v>
      </c>
      <c r="B31" s="190"/>
      <c r="C31" s="9"/>
      <c r="D31" s="9"/>
      <c r="E31" s="9"/>
      <c r="F31" s="167"/>
      <c r="G31" s="167"/>
      <c r="H31" s="9"/>
      <c r="I31" s="167"/>
      <c r="J31" s="9"/>
      <c r="K31" s="167"/>
      <c r="L31" s="9"/>
      <c r="M31" s="9"/>
      <c r="N31" s="9"/>
      <c r="O31" s="9"/>
      <c r="P31" s="9"/>
      <c r="Q31" s="9"/>
      <c r="R31" s="168"/>
    </row>
    <row r="32" spans="1:18" ht="15" customHeight="1">
      <c r="A32" s="24">
        <f>ROW()</f>
        <v>32</v>
      </c>
      <c r="B32" s="190"/>
      <c r="C32" s="173" t="s">
        <v>1054</v>
      </c>
      <c r="D32" s="9"/>
      <c r="E32" s="9"/>
      <c r="F32" s="213"/>
      <c r="G32" s="167"/>
      <c r="H32" s="213"/>
      <c r="I32" s="167"/>
      <c r="J32" s="241">
        <f>IF(F32=0,0,(H32-F32)/F32)</f>
        <v>0</v>
      </c>
      <c r="K32" s="167"/>
      <c r="L32" s="213"/>
      <c r="M32" s="9"/>
      <c r="N32" s="213"/>
      <c r="O32" s="9"/>
      <c r="P32" s="241">
        <f>IF(L32=0,0,(N32-L32)/L32)</f>
        <v>0</v>
      </c>
      <c r="Q32" s="9"/>
      <c r="R32" s="168"/>
    </row>
    <row r="33" spans="1:18" ht="15" customHeight="1">
      <c r="A33" s="24">
        <f>ROW()</f>
        <v>33</v>
      </c>
      <c r="B33" s="190"/>
      <c r="C33" s="173"/>
      <c r="D33" s="9"/>
      <c r="E33" s="9"/>
      <c r="F33" s="218"/>
      <c r="G33" s="167"/>
      <c r="H33" s="218"/>
      <c r="I33" s="167"/>
      <c r="J33" s="218"/>
      <c r="K33" s="167"/>
      <c r="L33" s="218"/>
      <c r="M33" s="9"/>
      <c r="N33" s="218"/>
      <c r="O33" s="9"/>
      <c r="P33" s="218"/>
      <c r="Q33" s="9"/>
      <c r="R33" s="168"/>
    </row>
    <row r="34" spans="1:18" ht="14.25" customHeight="1">
      <c r="A34" s="24">
        <f>ROW()</f>
        <v>34</v>
      </c>
      <c r="B34" s="190"/>
      <c r="C34" s="723" t="s">
        <v>1055</v>
      </c>
      <c r="D34" s="723"/>
      <c r="E34" s="723"/>
      <c r="F34" s="723"/>
      <c r="G34" s="723"/>
      <c r="H34" s="723"/>
      <c r="I34" s="723"/>
      <c r="J34" s="723"/>
      <c r="K34" s="723"/>
      <c r="L34" s="723"/>
      <c r="M34" s="723"/>
      <c r="N34" s="723"/>
      <c r="O34" s="723"/>
      <c r="P34" s="723"/>
      <c r="Q34" s="723"/>
      <c r="R34" s="168"/>
    </row>
    <row r="35" spans="1:18" ht="15" customHeight="1">
      <c r="A35" s="24">
        <f>ROW()</f>
        <v>35</v>
      </c>
      <c r="B35" s="190"/>
      <c r="C35" s="724"/>
      <c r="D35" s="725"/>
      <c r="E35" s="725"/>
      <c r="F35" s="725"/>
      <c r="G35" s="725"/>
      <c r="H35" s="725"/>
      <c r="I35" s="725"/>
      <c r="J35" s="725"/>
      <c r="K35" s="725"/>
      <c r="L35" s="725"/>
      <c r="M35" s="725"/>
      <c r="N35" s="725"/>
      <c r="O35" s="725"/>
      <c r="P35" s="725"/>
      <c r="Q35" s="726"/>
      <c r="R35" s="168"/>
    </row>
    <row r="36" spans="1:18" ht="15" customHeight="1">
      <c r="A36" s="24">
        <f>ROW()</f>
        <v>36</v>
      </c>
      <c r="B36" s="190"/>
      <c r="C36" s="727"/>
      <c r="D36" s="728"/>
      <c r="E36" s="728"/>
      <c r="F36" s="728"/>
      <c r="G36" s="728"/>
      <c r="H36" s="728"/>
      <c r="I36" s="728"/>
      <c r="J36" s="728"/>
      <c r="K36" s="728"/>
      <c r="L36" s="728"/>
      <c r="M36" s="728"/>
      <c r="N36" s="728"/>
      <c r="O36" s="728"/>
      <c r="P36" s="728"/>
      <c r="Q36" s="729"/>
      <c r="R36" s="168"/>
    </row>
    <row r="37" spans="1:18" ht="15" customHeight="1">
      <c r="A37" s="24">
        <f>ROW()</f>
        <v>37</v>
      </c>
      <c r="B37" s="190"/>
      <c r="C37" s="727"/>
      <c r="D37" s="728"/>
      <c r="E37" s="728"/>
      <c r="F37" s="728"/>
      <c r="G37" s="728"/>
      <c r="H37" s="728"/>
      <c r="I37" s="728"/>
      <c r="J37" s="728"/>
      <c r="K37" s="728"/>
      <c r="L37" s="728"/>
      <c r="M37" s="728"/>
      <c r="N37" s="728"/>
      <c r="O37" s="728"/>
      <c r="P37" s="728"/>
      <c r="Q37" s="729"/>
      <c r="R37" s="168"/>
    </row>
    <row r="38" spans="1:18" ht="15" customHeight="1">
      <c r="A38" s="24">
        <f>ROW()</f>
        <v>38</v>
      </c>
      <c r="B38" s="190"/>
      <c r="C38" s="727"/>
      <c r="D38" s="728"/>
      <c r="E38" s="728"/>
      <c r="F38" s="728"/>
      <c r="G38" s="728"/>
      <c r="H38" s="728"/>
      <c r="I38" s="728"/>
      <c r="J38" s="728"/>
      <c r="K38" s="728"/>
      <c r="L38" s="728"/>
      <c r="M38" s="728"/>
      <c r="N38" s="728"/>
      <c r="O38" s="728"/>
      <c r="P38" s="728"/>
      <c r="Q38" s="729"/>
      <c r="R38" s="168"/>
    </row>
    <row r="39" spans="1:18" ht="15" customHeight="1">
      <c r="A39" s="24">
        <f>ROW()</f>
        <v>39</v>
      </c>
      <c r="B39" s="190"/>
      <c r="C39" s="727"/>
      <c r="D39" s="728"/>
      <c r="E39" s="728"/>
      <c r="F39" s="728"/>
      <c r="G39" s="728"/>
      <c r="H39" s="728"/>
      <c r="I39" s="728"/>
      <c r="J39" s="728"/>
      <c r="K39" s="728"/>
      <c r="L39" s="728"/>
      <c r="M39" s="728"/>
      <c r="N39" s="728"/>
      <c r="O39" s="728"/>
      <c r="P39" s="728"/>
      <c r="Q39" s="729"/>
      <c r="R39" s="168"/>
    </row>
    <row r="40" spans="1:18" ht="15" customHeight="1">
      <c r="A40" s="24">
        <f>ROW()</f>
        <v>40</v>
      </c>
      <c r="B40" s="190"/>
      <c r="C40" s="727"/>
      <c r="D40" s="728"/>
      <c r="E40" s="728"/>
      <c r="F40" s="728"/>
      <c r="G40" s="728"/>
      <c r="H40" s="728"/>
      <c r="I40" s="728"/>
      <c r="J40" s="728"/>
      <c r="K40" s="728"/>
      <c r="L40" s="728"/>
      <c r="M40" s="728"/>
      <c r="N40" s="728"/>
      <c r="O40" s="728"/>
      <c r="P40" s="728"/>
      <c r="Q40" s="729"/>
      <c r="R40" s="168"/>
    </row>
    <row r="41" spans="1:18" ht="15" customHeight="1">
      <c r="A41" s="24">
        <f>ROW()</f>
        <v>41</v>
      </c>
      <c r="B41" s="190"/>
      <c r="C41" s="727"/>
      <c r="D41" s="728"/>
      <c r="E41" s="728"/>
      <c r="F41" s="728"/>
      <c r="G41" s="728"/>
      <c r="H41" s="728"/>
      <c r="I41" s="728"/>
      <c r="J41" s="728"/>
      <c r="K41" s="728"/>
      <c r="L41" s="728"/>
      <c r="M41" s="728"/>
      <c r="N41" s="728"/>
      <c r="O41" s="728"/>
      <c r="P41" s="728"/>
      <c r="Q41" s="729"/>
      <c r="R41" s="168"/>
    </row>
    <row r="42" spans="1:18" ht="15" customHeight="1">
      <c r="A42" s="24">
        <f>ROW()</f>
        <v>42</v>
      </c>
      <c r="B42" s="190"/>
      <c r="C42" s="727"/>
      <c r="D42" s="728"/>
      <c r="E42" s="728"/>
      <c r="F42" s="728"/>
      <c r="G42" s="728"/>
      <c r="H42" s="728"/>
      <c r="I42" s="728"/>
      <c r="J42" s="728"/>
      <c r="K42" s="728"/>
      <c r="L42" s="728"/>
      <c r="M42" s="728"/>
      <c r="N42" s="728"/>
      <c r="O42" s="728"/>
      <c r="P42" s="728"/>
      <c r="Q42" s="729"/>
      <c r="R42" s="168"/>
    </row>
    <row r="43" spans="1:18" ht="15" customHeight="1">
      <c r="A43" s="24">
        <f>ROW()</f>
        <v>43</v>
      </c>
      <c r="B43" s="190"/>
      <c r="C43" s="727"/>
      <c r="D43" s="728"/>
      <c r="E43" s="728"/>
      <c r="F43" s="728"/>
      <c r="G43" s="728"/>
      <c r="H43" s="728"/>
      <c r="I43" s="728"/>
      <c r="J43" s="728"/>
      <c r="K43" s="728"/>
      <c r="L43" s="728"/>
      <c r="M43" s="728"/>
      <c r="N43" s="728"/>
      <c r="O43" s="728"/>
      <c r="P43" s="728"/>
      <c r="Q43" s="729"/>
      <c r="R43" s="168"/>
    </row>
    <row r="44" spans="1:18" ht="15" customHeight="1">
      <c r="A44" s="24">
        <f>ROW()</f>
        <v>44</v>
      </c>
      <c r="B44" s="190"/>
      <c r="C44" s="727"/>
      <c r="D44" s="728"/>
      <c r="E44" s="728"/>
      <c r="F44" s="728"/>
      <c r="G44" s="728"/>
      <c r="H44" s="728"/>
      <c r="I44" s="728"/>
      <c r="J44" s="728"/>
      <c r="K44" s="728"/>
      <c r="L44" s="728"/>
      <c r="M44" s="728"/>
      <c r="N44" s="728"/>
      <c r="O44" s="728"/>
      <c r="P44" s="728"/>
      <c r="Q44" s="729"/>
      <c r="R44" s="168"/>
    </row>
    <row r="45" spans="1:18" ht="15" customHeight="1">
      <c r="A45" s="24">
        <f>ROW()</f>
        <v>45</v>
      </c>
      <c r="B45" s="190"/>
      <c r="C45" s="727"/>
      <c r="D45" s="728"/>
      <c r="E45" s="728"/>
      <c r="F45" s="728"/>
      <c r="G45" s="728"/>
      <c r="H45" s="728"/>
      <c r="I45" s="728"/>
      <c r="J45" s="728"/>
      <c r="K45" s="728"/>
      <c r="L45" s="728"/>
      <c r="M45" s="728"/>
      <c r="N45" s="728"/>
      <c r="O45" s="728"/>
      <c r="P45" s="728"/>
      <c r="Q45" s="729"/>
      <c r="R45" s="168"/>
    </row>
    <row r="46" spans="1:18" ht="15" customHeight="1">
      <c r="A46" s="24">
        <f>ROW()</f>
        <v>46</v>
      </c>
      <c r="B46" s="190"/>
      <c r="C46" s="727"/>
      <c r="D46" s="728"/>
      <c r="E46" s="728"/>
      <c r="F46" s="728"/>
      <c r="G46" s="728"/>
      <c r="H46" s="728"/>
      <c r="I46" s="728"/>
      <c r="J46" s="728"/>
      <c r="K46" s="728"/>
      <c r="L46" s="728"/>
      <c r="M46" s="728"/>
      <c r="N46" s="728"/>
      <c r="O46" s="728"/>
      <c r="P46" s="728"/>
      <c r="Q46" s="729"/>
      <c r="R46" s="168"/>
    </row>
    <row r="47" spans="1:18" ht="15" customHeight="1">
      <c r="A47" s="24">
        <f>ROW()</f>
        <v>47</v>
      </c>
      <c r="B47" s="190"/>
      <c r="C47" s="727"/>
      <c r="D47" s="728"/>
      <c r="E47" s="728"/>
      <c r="F47" s="728"/>
      <c r="G47" s="728"/>
      <c r="H47" s="728"/>
      <c r="I47" s="728"/>
      <c r="J47" s="728"/>
      <c r="K47" s="728"/>
      <c r="L47" s="728"/>
      <c r="M47" s="728"/>
      <c r="N47" s="728"/>
      <c r="O47" s="728"/>
      <c r="P47" s="728"/>
      <c r="Q47" s="729"/>
      <c r="R47" s="168"/>
    </row>
    <row r="48" spans="1:18" ht="15" customHeight="1">
      <c r="A48" s="24">
        <f>ROW()</f>
        <v>48</v>
      </c>
      <c r="B48" s="190"/>
      <c r="C48" s="727"/>
      <c r="D48" s="728"/>
      <c r="E48" s="728"/>
      <c r="F48" s="728"/>
      <c r="G48" s="728"/>
      <c r="H48" s="728"/>
      <c r="I48" s="728"/>
      <c r="J48" s="728"/>
      <c r="K48" s="728"/>
      <c r="L48" s="728"/>
      <c r="M48" s="728"/>
      <c r="N48" s="728"/>
      <c r="O48" s="728"/>
      <c r="P48" s="728"/>
      <c r="Q48" s="729"/>
      <c r="R48" s="168"/>
    </row>
    <row r="49" spans="1:18" ht="15" customHeight="1">
      <c r="A49" s="24">
        <f>ROW()</f>
        <v>49</v>
      </c>
      <c r="B49" s="190"/>
      <c r="C49" s="727"/>
      <c r="D49" s="728"/>
      <c r="E49" s="728"/>
      <c r="F49" s="728"/>
      <c r="G49" s="728"/>
      <c r="H49" s="728"/>
      <c r="I49" s="728"/>
      <c r="J49" s="728"/>
      <c r="K49" s="728"/>
      <c r="L49" s="728"/>
      <c r="M49" s="728"/>
      <c r="N49" s="728"/>
      <c r="O49" s="728"/>
      <c r="P49" s="728"/>
      <c r="Q49" s="729"/>
      <c r="R49" s="168"/>
    </row>
    <row r="50" spans="1:18" ht="15" customHeight="1">
      <c r="A50" s="24">
        <f>ROW()</f>
        <v>50</v>
      </c>
      <c r="B50" s="190"/>
      <c r="C50" s="727"/>
      <c r="D50" s="728"/>
      <c r="E50" s="728"/>
      <c r="F50" s="728"/>
      <c r="G50" s="728"/>
      <c r="H50" s="728"/>
      <c r="I50" s="728"/>
      <c r="J50" s="728"/>
      <c r="K50" s="728"/>
      <c r="L50" s="728"/>
      <c r="M50" s="728"/>
      <c r="N50" s="728"/>
      <c r="O50" s="728"/>
      <c r="P50" s="728"/>
      <c r="Q50" s="729"/>
      <c r="R50" s="168"/>
    </row>
    <row r="51" spans="1:18" ht="15" customHeight="1">
      <c r="A51" s="24">
        <f>ROW()</f>
        <v>51</v>
      </c>
      <c r="B51" s="190"/>
      <c r="C51" s="727"/>
      <c r="D51" s="728"/>
      <c r="E51" s="728"/>
      <c r="F51" s="728"/>
      <c r="G51" s="728"/>
      <c r="H51" s="728"/>
      <c r="I51" s="728"/>
      <c r="J51" s="728"/>
      <c r="K51" s="728"/>
      <c r="L51" s="728"/>
      <c r="M51" s="728"/>
      <c r="N51" s="728"/>
      <c r="O51" s="728"/>
      <c r="P51" s="728"/>
      <c r="Q51" s="729"/>
      <c r="R51" s="168"/>
    </row>
    <row r="52" spans="1:18" ht="15" customHeight="1">
      <c r="A52" s="24">
        <f>ROW()</f>
        <v>52</v>
      </c>
      <c r="B52" s="190"/>
      <c r="C52" s="727"/>
      <c r="D52" s="728"/>
      <c r="E52" s="728"/>
      <c r="F52" s="728"/>
      <c r="G52" s="728"/>
      <c r="H52" s="728"/>
      <c r="I52" s="728"/>
      <c r="J52" s="728"/>
      <c r="K52" s="728"/>
      <c r="L52" s="728"/>
      <c r="M52" s="728"/>
      <c r="N52" s="728"/>
      <c r="O52" s="728"/>
      <c r="P52" s="728"/>
      <c r="Q52" s="729"/>
      <c r="R52" s="168"/>
    </row>
    <row r="53" spans="1:18" ht="15" customHeight="1">
      <c r="A53" s="24">
        <f>ROW()</f>
        <v>53</v>
      </c>
      <c r="B53" s="190"/>
      <c r="C53" s="727"/>
      <c r="D53" s="728"/>
      <c r="E53" s="728"/>
      <c r="F53" s="728"/>
      <c r="G53" s="728"/>
      <c r="H53" s="728"/>
      <c r="I53" s="728"/>
      <c r="J53" s="728"/>
      <c r="K53" s="728"/>
      <c r="L53" s="728"/>
      <c r="M53" s="728"/>
      <c r="N53" s="728"/>
      <c r="O53" s="728"/>
      <c r="P53" s="728"/>
      <c r="Q53" s="729"/>
      <c r="R53" s="168"/>
    </row>
    <row r="54" spans="1:18" ht="15" customHeight="1">
      <c r="A54" s="24">
        <f>ROW()</f>
        <v>54</v>
      </c>
      <c r="B54" s="190"/>
      <c r="C54" s="727"/>
      <c r="D54" s="728"/>
      <c r="E54" s="728"/>
      <c r="F54" s="728"/>
      <c r="G54" s="728"/>
      <c r="H54" s="728"/>
      <c r="I54" s="728"/>
      <c r="J54" s="728"/>
      <c r="K54" s="728"/>
      <c r="L54" s="728"/>
      <c r="M54" s="728"/>
      <c r="N54" s="728"/>
      <c r="O54" s="728"/>
      <c r="P54" s="728"/>
      <c r="Q54" s="729"/>
      <c r="R54" s="168"/>
    </row>
    <row r="55" spans="1:18" ht="15" customHeight="1">
      <c r="A55" s="24">
        <f>ROW()</f>
        <v>55</v>
      </c>
      <c r="B55" s="190"/>
      <c r="C55" s="727"/>
      <c r="D55" s="728"/>
      <c r="E55" s="728"/>
      <c r="F55" s="728"/>
      <c r="G55" s="728"/>
      <c r="H55" s="728"/>
      <c r="I55" s="728"/>
      <c r="J55" s="728"/>
      <c r="K55" s="728"/>
      <c r="L55" s="728"/>
      <c r="M55" s="728"/>
      <c r="N55" s="728"/>
      <c r="O55" s="728"/>
      <c r="P55" s="728"/>
      <c r="Q55" s="729"/>
      <c r="R55" s="168"/>
    </row>
    <row r="56" spans="1:18" ht="15" customHeight="1">
      <c r="A56" s="24">
        <f>ROW()</f>
        <v>56</v>
      </c>
      <c r="B56" s="190"/>
      <c r="C56" s="727"/>
      <c r="D56" s="728"/>
      <c r="E56" s="728"/>
      <c r="F56" s="728"/>
      <c r="G56" s="728"/>
      <c r="H56" s="728"/>
      <c r="I56" s="728"/>
      <c r="J56" s="728"/>
      <c r="K56" s="728"/>
      <c r="L56" s="728"/>
      <c r="M56" s="728"/>
      <c r="N56" s="728"/>
      <c r="O56" s="728"/>
      <c r="P56" s="728"/>
      <c r="Q56" s="729"/>
      <c r="R56" s="168"/>
    </row>
    <row r="57" spans="1:18" ht="15" customHeight="1">
      <c r="A57" s="24">
        <f>ROW()</f>
        <v>57</v>
      </c>
      <c r="B57" s="190"/>
      <c r="C57" s="727"/>
      <c r="D57" s="728"/>
      <c r="E57" s="728"/>
      <c r="F57" s="728"/>
      <c r="G57" s="728"/>
      <c r="H57" s="728"/>
      <c r="I57" s="728"/>
      <c r="J57" s="728"/>
      <c r="K57" s="728"/>
      <c r="L57" s="728"/>
      <c r="M57" s="728"/>
      <c r="N57" s="728"/>
      <c r="O57" s="728"/>
      <c r="P57" s="728"/>
      <c r="Q57" s="729"/>
      <c r="R57" s="168"/>
    </row>
    <row r="58" spans="1:18" ht="15" customHeight="1">
      <c r="A58" s="24">
        <f>ROW()</f>
        <v>58</v>
      </c>
      <c r="B58" s="190"/>
      <c r="C58" s="727"/>
      <c r="D58" s="728"/>
      <c r="E58" s="728"/>
      <c r="F58" s="728"/>
      <c r="G58" s="728"/>
      <c r="H58" s="728"/>
      <c r="I58" s="728"/>
      <c r="J58" s="728"/>
      <c r="K58" s="728"/>
      <c r="L58" s="728"/>
      <c r="M58" s="728"/>
      <c r="N58" s="728"/>
      <c r="O58" s="728"/>
      <c r="P58" s="728"/>
      <c r="Q58" s="729"/>
      <c r="R58" s="168"/>
    </row>
    <row r="59" spans="1:18" ht="15" customHeight="1">
      <c r="A59" s="24">
        <f>ROW()</f>
        <v>59</v>
      </c>
      <c r="B59" s="190"/>
      <c r="C59" s="727"/>
      <c r="D59" s="728"/>
      <c r="E59" s="728"/>
      <c r="F59" s="728"/>
      <c r="G59" s="728"/>
      <c r="H59" s="728"/>
      <c r="I59" s="728"/>
      <c r="J59" s="728"/>
      <c r="K59" s="728"/>
      <c r="L59" s="728"/>
      <c r="M59" s="728"/>
      <c r="N59" s="728"/>
      <c r="O59" s="728"/>
      <c r="P59" s="728"/>
      <c r="Q59" s="729"/>
      <c r="R59" s="168"/>
    </row>
    <row r="60" spans="1:18" ht="15" customHeight="1">
      <c r="A60" s="24">
        <f>ROW()</f>
        <v>60</v>
      </c>
      <c r="B60" s="190"/>
      <c r="C60" s="727"/>
      <c r="D60" s="728"/>
      <c r="E60" s="728"/>
      <c r="F60" s="728"/>
      <c r="G60" s="728"/>
      <c r="H60" s="728"/>
      <c r="I60" s="728"/>
      <c r="J60" s="728"/>
      <c r="K60" s="728"/>
      <c r="L60" s="728"/>
      <c r="M60" s="728"/>
      <c r="N60" s="728"/>
      <c r="O60" s="728"/>
      <c r="P60" s="728"/>
      <c r="Q60" s="729"/>
      <c r="R60" s="168"/>
    </row>
    <row r="61" spans="1:18" ht="15" customHeight="1">
      <c r="A61" s="24">
        <f>ROW()</f>
        <v>61</v>
      </c>
      <c r="B61" s="190"/>
      <c r="C61" s="727"/>
      <c r="D61" s="728"/>
      <c r="E61" s="728"/>
      <c r="F61" s="728"/>
      <c r="G61" s="728"/>
      <c r="H61" s="728"/>
      <c r="I61" s="728"/>
      <c r="J61" s="728"/>
      <c r="K61" s="728"/>
      <c r="L61" s="728"/>
      <c r="M61" s="728"/>
      <c r="N61" s="728"/>
      <c r="O61" s="728"/>
      <c r="P61" s="728"/>
      <c r="Q61" s="729"/>
      <c r="R61" s="168"/>
    </row>
    <row r="62" spans="1:18" ht="15" customHeight="1">
      <c r="A62" s="24">
        <f>ROW()</f>
        <v>62</v>
      </c>
      <c r="B62" s="190"/>
      <c r="C62" s="727"/>
      <c r="D62" s="728"/>
      <c r="E62" s="728"/>
      <c r="F62" s="728"/>
      <c r="G62" s="728"/>
      <c r="H62" s="728"/>
      <c r="I62" s="728"/>
      <c r="J62" s="728"/>
      <c r="K62" s="728"/>
      <c r="L62" s="728"/>
      <c r="M62" s="728"/>
      <c r="N62" s="728"/>
      <c r="O62" s="728"/>
      <c r="P62" s="728"/>
      <c r="Q62" s="729"/>
      <c r="R62" s="168"/>
    </row>
    <row r="63" spans="1:18" ht="15" customHeight="1">
      <c r="A63" s="24">
        <f>ROW()</f>
        <v>63</v>
      </c>
      <c r="B63" s="190"/>
      <c r="C63" s="727"/>
      <c r="D63" s="728"/>
      <c r="E63" s="728"/>
      <c r="F63" s="728"/>
      <c r="G63" s="728"/>
      <c r="H63" s="728"/>
      <c r="I63" s="728"/>
      <c r="J63" s="728"/>
      <c r="K63" s="728"/>
      <c r="L63" s="728"/>
      <c r="M63" s="728"/>
      <c r="N63" s="728"/>
      <c r="O63" s="728"/>
      <c r="P63" s="728"/>
      <c r="Q63" s="729"/>
      <c r="R63" s="168"/>
    </row>
    <row r="64" spans="1:18" ht="15" customHeight="1">
      <c r="A64" s="24">
        <f>ROW()</f>
        <v>64</v>
      </c>
      <c r="B64" s="190"/>
      <c r="C64" s="727"/>
      <c r="D64" s="728"/>
      <c r="E64" s="728"/>
      <c r="F64" s="728"/>
      <c r="G64" s="728"/>
      <c r="H64" s="728"/>
      <c r="I64" s="728"/>
      <c r="J64" s="728"/>
      <c r="K64" s="728"/>
      <c r="L64" s="728"/>
      <c r="M64" s="728"/>
      <c r="N64" s="728"/>
      <c r="O64" s="728"/>
      <c r="P64" s="728"/>
      <c r="Q64" s="729"/>
      <c r="R64" s="168"/>
    </row>
    <row r="65" spans="1:18" ht="15" customHeight="1">
      <c r="A65" s="24">
        <f>ROW()</f>
        <v>65</v>
      </c>
      <c r="B65" s="190"/>
      <c r="C65" s="727"/>
      <c r="D65" s="728"/>
      <c r="E65" s="728"/>
      <c r="F65" s="728"/>
      <c r="G65" s="728"/>
      <c r="H65" s="728"/>
      <c r="I65" s="728"/>
      <c r="J65" s="728"/>
      <c r="K65" s="728"/>
      <c r="L65" s="728"/>
      <c r="M65" s="728"/>
      <c r="N65" s="728"/>
      <c r="O65" s="728"/>
      <c r="P65" s="728"/>
      <c r="Q65" s="729"/>
      <c r="R65" s="168"/>
    </row>
    <row r="66" spans="1:18" ht="15" customHeight="1">
      <c r="A66" s="24">
        <f>ROW()</f>
        <v>66</v>
      </c>
      <c r="B66" s="190"/>
      <c r="C66" s="727"/>
      <c r="D66" s="728"/>
      <c r="E66" s="728"/>
      <c r="F66" s="728"/>
      <c r="G66" s="728"/>
      <c r="H66" s="728"/>
      <c r="I66" s="728"/>
      <c r="J66" s="728"/>
      <c r="K66" s="728"/>
      <c r="L66" s="728"/>
      <c r="M66" s="728"/>
      <c r="N66" s="728"/>
      <c r="O66" s="728"/>
      <c r="P66" s="728"/>
      <c r="Q66" s="729"/>
      <c r="R66" s="168"/>
    </row>
    <row r="67" spans="1:18" ht="15" customHeight="1">
      <c r="A67" s="24">
        <f>ROW()</f>
        <v>67</v>
      </c>
      <c r="B67" s="190"/>
      <c r="C67" s="727"/>
      <c r="D67" s="728"/>
      <c r="E67" s="728"/>
      <c r="F67" s="728"/>
      <c r="G67" s="728"/>
      <c r="H67" s="728"/>
      <c r="I67" s="728"/>
      <c r="J67" s="728"/>
      <c r="K67" s="728"/>
      <c r="L67" s="728"/>
      <c r="M67" s="728"/>
      <c r="N67" s="728"/>
      <c r="O67" s="728"/>
      <c r="P67" s="728"/>
      <c r="Q67" s="729"/>
      <c r="R67" s="168"/>
    </row>
    <row r="68" spans="1:18" ht="15" customHeight="1">
      <c r="A68" s="24">
        <f>ROW()</f>
        <v>68</v>
      </c>
      <c r="B68" s="190"/>
      <c r="C68" s="727"/>
      <c r="D68" s="728"/>
      <c r="E68" s="728"/>
      <c r="F68" s="728"/>
      <c r="G68" s="728"/>
      <c r="H68" s="728"/>
      <c r="I68" s="728"/>
      <c r="J68" s="728"/>
      <c r="K68" s="728"/>
      <c r="L68" s="728"/>
      <c r="M68" s="728"/>
      <c r="N68" s="728"/>
      <c r="O68" s="728"/>
      <c r="P68" s="728"/>
      <c r="Q68" s="729"/>
      <c r="R68" s="168"/>
    </row>
    <row r="69" spans="1:18" ht="15" customHeight="1">
      <c r="A69" s="24">
        <f>ROW()</f>
        <v>69</v>
      </c>
      <c r="B69" s="190"/>
      <c r="C69" s="727"/>
      <c r="D69" s="728"/>
      <c r="E69" s="728"/>
      <c r="F69" s="728"/>
      <c r="G69" s="728"/>
      <c r="H69" s="728"/>
      <c r="I69" s="728"/>
      <c r="J69" s="728"/>
      <c r="K69" s="728"/>
      <c r="L69" s="728"/>
      <c r="M69" s="728"/>
      <c r="N69" s="728"/>
      <c r="O69" s="728"/>
      <c r="P69" s="728"/>
      <c r="Q69" s="729"/>
      <c r="R69" s="168"/>
    </row>
    <row r="70" spans="1:18" ht="15" customHeight="1">
      <c r="A70" s="24">
        <f>ROW()</f>
        <v>70</v>
      </c>
      <c r="B70" s="190"/>
      <c r="C70" s="727"/>
      <c r="D70" s="728"/>
      <c r="E70" s="728"/>
      <c r="F70" s="728"/>
      <c r="G70" s="728"/>
      <c r="H70" s="728"/>
      <c r="I70" s="728"/>
      <c r="J70" s="728"/>
      <c r="K70" s="728"/>
      <c r="L70" s="728"/>
      <c r="M70" s="728"/>
      <c r="N70" s="728"/>
      <c r="O70" s="728"/>
      <c r="P70" s="728"/>
      <c r="Q70" s="729"/>
      <c r="R70" s="168"/>
    </row>
    <row r="71" spans="1:28" s="5" customFormat="1" ht="15.75">
      <c r="A71" s="24">
        <f>ROW()</f>
        <v>71</v>
      </c>
      <c r="B71" s="190"/>
      <c r="C71" s="727"/>
      <c r="D71" s="728"/>
      <c r="E71" s="728"/>
      <c r="F71" s="728"/>
      <c r="G71" s="728"/>
      <c r="H71" s="728"/>
      <c r="I71" s="728"/>
      <c r="J71" s="728"/>
      <c r="K71" s="728"/>
      <c r="L71" s="728"/>
      <c r="M71" s="728"/>
      <c r="N71" s="728"/>
      <c r="O71" s="728"/>
      <c r="P71" s="728"/>
      <c r="Q71" s="729"/>
      <c r="R71" s="168"/>
      <c r="S71" s="117"/>
      <c r="T71" s="117"/>
      <c r="U71" s="117"/>
      <c r="V71" s="117"/>
      <c r="W71" s="117"/>
      <c r="X71" s="117"/>
      <c r="Y71" s="117"/>
      <c r="Z71" s="117"/>
      <c r="AA71" s="117"/>
      <c r="AB71" s="117"/>
    </row>
    <row r="72" spans="1:28" s="5" customFormat="1" ht="15.75">
      <c r="A72" s="24">
        <f>ROW()</f>
        <v>72</v>
      </c>
      <c r="B72" s="190"/>
      <c r="C72" s="730"/>
      <c r="D72" s="731"/>
      <c r="E72" s="731"/>
      <c r="F72" s="731"/>
      <c r="G72" s="731"/>
      <c r="H72" s="731"/>
      <c r="I72" s="731"/>
      <c r="J72" s="731"/>
      <c r="K72" s="731"/>
      <c r="L72" s="731"/>
      <c r="M72" s="731"/>
      <c r="N72" s="731"/>
      <c r="O72" s="731"/>
      <c r="P72" s="731"/>
      <c r="Q72" s="732"/>
      <c r="R72" s="168"/>
      <c r="S72" s="117"/>
      <c r="T72" s="117"/>
      <c r="U72" s="117"/>
      <c r="V72" s="117"/>
      <c r="W72" s="117"/>
      <c r="X72" s="117"/>
      <c r="Y72" s="117"/>
      <c r="Z72" s="117"/>
      <c r="AA72" s="117"/>
      <c r="AB72" s="117"/>
    </row>
    <row r="73" spans="1:28" s="234" customFormat="1" ht="12.75">
      <c r="A73" s="40">
        <f>ROW()</f>
        <v>73</v>
      </c>
      <c r="B73" s="183"/>
      <c r="C73" s="404"/>
      <c r="D73" s="405"/>
      <c r="E73" s="405"/>
      <c r="F73" s="406"/>
      <c r="G73" s="407"/>
      <c r="H73" s="406"/>
      <c r="I73" s="407"/>
      <c r="J73" s="406"/>
      <c r="K73" s="405"/>
      <c r="L73" s="405"/>
      <c r="M73" s="408"/>
      <c r="N73" s="405"/>
      <c r="O73" s="408"/>
      <c r="P73" s="408"/>
      <c r="Q73" s="409"/>
      <c r="R73" s="184"/>
      <c r="S73" s="116"/>
      <c r="T73" s="117"/>
      <c r="U73" s="117"/>
      <c r="V73" s="117"/>
      <c r="W73" s="117"/>
      <c r="X73" s="117"/>
      <c r="Y73" s="117"/>
      <c r="Z73" s="117"/>
      <c r="AA73" s="117"/>
      <c r="AB73" s="117"/>
    </row>
    <row r="74" spans="1:28" s="5" customFormat="1" ht="12.7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row>
    <row r="75" spans="1:28" s="5" customFormat="1" ht="12.7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row>
    <row r="76" spans="1:28" s="5" customFormat="1" ht="12.7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row>
    <row r="77" spans="1:28" s="5" customFormat="1" ht="12.75">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row>
    <row r="78" spans="1:28" s="5" customFormat="1" ht="12.7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row>
    <row r="79" spans="1:28" s="5" customFormat="1" ht="12.75">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row>
    <row r="80" spans="1:28" s="5" customFormat="1" ht="12.75">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row>
    <row r="81" spans="1:28" s="5" customFormat="1" ht="12.7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row>
    <row r="82" spans="1:28" s="5" customFormat="1" ht="12.7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row>
    <row r="83" spans="1:28" s="5" customFormat="1" ht="12.7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row>
    <row r="84" spans="1:28" s="5" customFormat="1" ht="12.75">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row>
    <row r="85" spans="1:28" s="5" customFormat="1" ht="12.75">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row>
  </sheetData>
  <sheetProtection formatColumns="0" formatRows="0"/>
  <mergeCells count="6">
    <mergeCell ref="L2:Q2"/>
    <mergeCell ref="L3:Q3"/>
    <mergeCell ref="F7:J7"/>
    <mergeCell ref="L7:P7"/>
    <mergeCell ref="C34:Q34"/>
    <mergeCell ref="C35:Q72"/>
  </mergeCells>
  <printOptions/>
  <pageMargins left="0.7086614173228347" right="0.7086614173228347" top="0.7480314960629921" bottom="0.7480314960629921" header="0.3149606299212599" footer="0.3149606299212599"/>
  <pageSetup fitToHeight="10" fitToWidth="1" horizontalDpi="600" verticalDpi="600" orientation="portrait" paperSize="9" scale="57" r:id="rId1"/>
  <headerFooter alignWithMargins="0">
    <oddHeader>&amp;C&amp;"Arial"&amp;10 Commerce Commission Information Disclosure Template</oddHeader>
    <oddFooter>&amp;L&amp;"Arial"&amp;10 &amp;F&amp;C&amp;"Arial"&amp;10 &amp;A&amp;R&amp;"Arial"&amp;10 &amp;P</oddFooter>
  </headerFooter>
</worksheet>
</file>

<file path=xl/worksheets/sheet11.xml><?xml version="1.0" encoding="utf-8"?>
<worksheet xmlns="http://schemas.openxmlformats.org/spreadsheetml/2006/main" xmlns:r="http://schemas.openxmlformats.org/officeDocument/2006/relationships">
  <sheetPr>
    <tabColor indexed="45"/>
    <pageSetUpPr fitToPage="1"/>
  </sheetPr>
  <dimension ref="A1:K40"/>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413" customWidth="1"/>
    <col min="2" max="2" width="2.8515625" style="413" customWidth="1"/>
    <col min="3" max="3" width="30.421875" style="413" customWidth="1"/>
    <col min="4" max="4" width="20.7109375" style="413" customWidth="1"/>
    <col min="5" max="5" width="16.7109375" style="413" customWidth="1"/>
    <col min="6" max="6" width="17.57421875" style="413" customWidth="1"/>
    <col min="7" max="7" width="24.00390625" style="413" customWidth="1"/>
    <col min="8" max="8" width="2.7109375" style="413" customWidth="1"/>
    <col min="9" max="16384" width="9.140625" style="413" customWidth="1"/>
  </cols>
  <sheetData>
    <row r="1" spans="1:11" s="414" customFormat="1" ht="12.75" customHeight="1">
      <c r="A1" s="410"/>
      <c r="B1" s="411"/>
      <c r="C1" s="411"/>
      <c r="D1" s="411"/>
      <c r="E1" s="411"/>
      <c r="F1" s="411"/>
      <c r="G1" s="411"/>
      <c r="H1" s="412"/>
      <c r="I1" s="413"/>
      <c r="J1" s="413"/>
      <c r="K1" s="413"/>
    </row>
    <row r="2" spans="1:11" s="414" customFormat="1" ht="16.5" customHeight="1">
      <c r="A2" s="415"/>
      <c r="B2" s="416"/>
      <c r="C2" s="416"/>
      <c r="D2" s="55" t="s">
        <v>10</v>
      </c>
      <c r="E2" s="733">
        <f>IF(NOT(ISBLANK(CoverSheet!$C$8)),CoverSheet!$C$8,"")</f>
      </c>
      <c r="F2" s="733"/>
      <c r="G2" s="733"/>
      <c r="H2" s="644"/>
      <c r="I2" s="417"/>
      <c r="J2" s="417"/>
      <c r="K2" s="413"/>
    </row>
    <row r="3" spans="1:11" s="414" customFormat="1" ht="16.5" customHeight="1">
      <c r="A3" s="415"/>
      <c r="B3" s="416"/>
      <c r="C3" s="416"/>
      <c r="D3" s="55" t="s">
        <v>427</v>
      </c>
      <c r="E3" s="734">
        <f>IF(ISNUMBER(CoverSheet!$C$12),CoverSheet!$C$12,"")</f>
      </c>
      <c r="F3" s="734"/>
      <c r="G3" s="734"/>
      <c r="H3" s="645"/>
      <c r="I3" s="418"/>
      <c r="J3" s="418"/>
      <c r="K3" s="413"/>
    </row>
    <row r="4" spans="1:11" s="414" customFormat="1" ht="20.25" customHeight="1">
      <c r="A4" s="622" t="s">
        <v>1056</v>
      </c>
      <c r="B4" s="416"/>
      <c r="C4" s="416"/>
      <c r="D4" s="416"/>
      <c r="E4" s="416"/>
      <c r="F4" s="416"/>
      <c r="G4" s="416"/>
      <c r="H4" s="419"/>
      <c r="I4" s="413"/>
      <c r="J4" s="413"/>
      <c r="K4" s="413"/>
    </row>
    <row r="5" spans="1:11" s="414" customFormat="1" ht="12.75">
      <c r="A5" s="420" t="s">
        <v>11</v>
      </c>
      <c r="B5" s="634" t="s">
        <v>1282</v>
      </c>
      <c r="C5" s="164"/>
      <c r="D5" s="416"/>
      <c r="E5" s="416"/>
      <c r="F5" s="416"/>
      <c r="G5" s="416"/>
      <c r="H5" s="419"/>
      <c r="I5" s="413"/>
      <c r="J5" s="413"/>
      <c r="K5" s="413"/>
    </row>
    <row r="6" spans="1:8" ht="30" customHeight="1">
      <c r="A6" s="421">
        <f>ROW()</f>
        <v>6</v>
      </c>
      <c r="B6" s="422" t="s">
        <v>1057</v>
      </c>
      <c r="C6" s="423"/>
      <c r="D6" s="423"/>
      <c r="E6" s="423"/>
      <c r="F6" s="424" t="s">
        <v>771</v>
      </c>
      <c r="G6" s="425"/>
      <c r="H6" s="426"/>
    </row>
    <row r="7" spans="1:8" ht="12.75">
      <c r="A7" s="421">
        <f>ROW()</f>
        <v>7</v>
      </c>
      <c r="B7" s="423"/>
      <c r="C7" s="423"/>
      <c r="D7" s="423"/>
      <c r="E7" s="423"/>
      <c r="F7" s="425"/>
      <c r="G7" s="425"/>
      <c r="H7" s="426"/>
    </row>
    <row r="8" spans="1:8" ht="15" customHeight="1">
      <c r="A8" s="421">
        <f>ROW()</f>
        <v>8</v>
      </c>
      <c r="B8" s="423"/>
      <c r="C8" s="427" t="s">
        <v>825</v>
      </c>
      <c r="D8" s="427"/>
      <c r="E8" s="428"/>
      <c r="F8" s="423"/>
      <c r="G8" s="425"/>
      <c r="H8" s="426"/>
    </row>
    <row r="9" spans="1:8" ht="15" customHeight="1">
      <c r="A9" s="421">
        <f>ROW()</f>
        <v>9</v>
      </c>
      <c r="B9" s="423"/>
      <c r="C9" s="429" t="s">
        <v>456</v>
      </c>
      <c r="D9" s="429"/>
      <c r="E9" s="428"/>
      <c r="F9" s="423"/>
      <c r="G9" s="425"/>
      <c r="H9" s="426"/>
    </row>
    <row r="10" spans="1:8" ht="15" customHeight="1">
      <c r="A10" s="421">
        <f>ROW()</f>
        <v>10</v>
      </c>
      <c r="B10" s="423"/>
      <c r="C10" s="427" t="s">
        <v>977</v>
      </c>
      <c r="D10" s="427"/>
      <c r="E10" s="428"/>
      <c r="F10" s="423"/>
      <c r="G10" s="425"/>
      <c r="H10" s="426"/>
    </row>
    <row r="11" spans="1:11" s="433" customFormat="1" ht="15" customHeight="1">
      <c r="A11" s="421">
        <f>ROW()</f>
        <v>11</v>
      </c>
      <c r="B11" s="430"/>
      <c r="C11" s="429" t="s">
        <v>1058</v>
      </c>
      <c r="D11" s="429"/>
      <c r="E11" s="431"/>
      <c r="F11" s="430"/>
      <c r="G11" s="425"/>
      <c r="H11" s="432"/>
      <c r="I11" s="413"/>
      <c r="J11" s="413"/>
      <c r="K11" s="413"/>
    </row>
    <row r="12" spans="1:8" ht="15" customHeight="1">
      <c r="A12" s="421">
        <f>ROW()</f>
        <v>12</v>
      </c>
      <c r="B12" s="423"/>
      <c r="C12" s="429" t="s">
        <v>1059</v>
      </c>
      <c r="D12" s="429"/>
      <c r="E12" s="431"/>
      <c r="F12" s="423"/>
      <c r="G12" s="425"/>
      <c r="H12" s="426"/>
    </row>
    <row r="13" spans="1:8" ht="30" customHeight="1">
      <c r="A13" s="421">
        <f>ROW()</f>
        <v>13</v>
      </c>
      <c r="B13" s="422" t="s">
        <v>1060</v>
      </c>
      <c r="C13" s="423"/>
      <c r="D13" s="423"/>
      <c r="E13" s="423"/>
      <c r="F13" s="423"/>
      <c r="G13" s="423"/>
      <c r="H13" s="426"/>
    </row>
    <row r="14" spans="1:8" ht="19.5" customHeight="1">
      <c r="A14" s="421">
        <f>ROW()</f>
        <v>14</v>
      </c>
      <c r="B14" s="423"/>
      <c r="C14" s="434" t="s">
        <v>1061</v>
      </c>
      <c r="D14" s="435" t="s">
        <v>1062</v>
      </c>
      <c r="E14" s="435"/>
      <c r="F14" s="435"/>
      <c r="G14" s="435"/>
      <c r="H14" s="426"/>
    </row>
    <row r="15" spans="1:8" ht="15" customHeight="1">
      <c r="A15" s="421">
        <f>ROW()</f>
        <v>15</v>
      </c>
      <c r="B15" s="423"/>
      <c r="C15" s="436"/>
      <c r="D15" s="735"/>
      <c r="E15" s="736"/>
      <c r="F15" s="736"/>
      <c r="G15" s="737"/>
      <c r="H15" s="426"/>
    </row>
    <row r="16" spans="1:8" ht="15" customHeight="1">
      <c r="A16" s="421">
        <f>ROW()</f>
        <v>16</v>
      </c>
      <c r="B16" s="423"/>
      <c r="C16" s="436"/>
      <c r="D16" s="735"/>
      <c r="E16" s="736"/>
      <c r="F16" s="736"/>
      <c r="G16" s="737"/>
      <c r="H16" s="426"/>
    </row>
    <row r="17" spans="1:8" ht="15" customHeight="1">
      <c r="A17" s="421">
        <f>ROW()</f>
        <v>17</v>
      </c>
      <c r="B17" s="423"/>
      <c r="C17" s="436"/>
      <c r="D17" s="735"/>
      <c r="E17" s="736"/>
      <c r="F17" s="736"/>
      <c r="G17" s="737"/>
      <c r="H17" s="426"/>
    </row>
    <row r="18" spans="1:8" ht="15" customHeight="1">
      <c r="A18" s="421">
        <f>ROW()</f>
        <v>18</v>
      </c>
      <c r="B18" s="423"/>
      <c r="C18" s="436"/>
      <c r="D18" s="735"/>
      <c r="E18" s="736"/>
      <c r="F18" s="736"/>
      <c r="G18" s="737"/>
      <c r="H18" s="426"/>
    </row>
    <row r="19" spans="1:8" ht="15" customHeight="1">
      <c r="A19" s="421">
        <f>ROW()</f>
        <v>19</v>
      </c>
      <c r="B19" s="423"/>
      <c r="C19" s="436"/>
      <c r="D19" s="735"/>
      <c r="E19" s="736"/>
      <c r="F19" s="736"/>
      <c r="G19" s="737"/>
      <c r="H19" s="426"/>
    </row>
    <row r="20" spans="1:8" ht="15" customHeight="1">
      <c r="A20" s="421">
        <f>ROW()</f>
        <v>20</v>
      </c>
      <c r="B20" s="423"/>
      <c r="C20" s="436"/>
      <c r="D20" s="735"/>
      <c r="E20" s="736"/>
      <c r="F20" s="736"/>
      <c r="G20" s="737"/>
      <c r="H20" s="426"/>
    </row>
    <row r="21" spans="1:8" ht="30" customHeight="1">
      <c r="A21" s="421">
        <f>ROW()</f>
        <v>21</v>
      </c>
      <c r="B21" s="422" t="s">
        <v>1063</v>
      </c>
      <c r="C21" s="423"/>
      <c r="D21" s="423"/>
      <c r="E21" s="423"/>
      <c r="F21" s="423"/>
      <c r="G21" s="423"/>
      <c r="H21" s="426"/>
    </row>
    <row r="22" spans="1:8" ht="25.5">
      <c r="A22" s="421">
        <f>ROW()</f>
        <v>22</v>
      </c>
      <c r="B22" s="423"/>
      <c r="C22" s="437" t="s">
        <v>1061</v>
      </c>
      <c r="D22" s="438" t="s">
        <v>1064</v>
      </c>
      <c r="E22" s="438"/>
      <c r="F22" s="439" t="s">
        <v>1065</v>
      </c>
      <c r="G22" s="437" t="s">
        <v>1066</v>
      </c>
      <c r="H22" s="426"/>
    </row>
    <row r="23" spans="1:8" ht="15" customHeight="1">
      <c r="A23" s="421">
        <f>ROW()</f>
        <v>23</v>
      </c>
      <c r="B23" s="423"/>
      <c r="C23" s="436"/>
      <c r="D23" s="735"/>
      <c r="E23" s="738"/>
      <c r="F23" s="428"/>
      <c r="G23" s="428"/>
      <c r="H23" s="426"/>
    </row>
    <row r="24" spans="1:8" ht="15" customHeight="1">
      <c r="A24" s="421">
        <f>ROW()</f>
        <v>24</v>
      </c>
      <c r="B24" s="423"/>
      <c r="C24" s="436"/>
      <c r="D24" s="735"/>
      <c r="E24" s="738"/>
      <c r="F24" s="428"/>
      <c r="G24" s="428"/>
      <c r="H24" s="426"/>
    </row>
    <row r="25" spans="1:8" ht="15" customHeight="1">
      <c r="A25" s="421">
        <f>ROW()</f>
        <v>25</v>
      </c>
      <c r="B25" s="423"/>
      <c r="C25" s="436"/>
      <c r="D25" s="735"/>
      <c r="E25" s="738"/>
      <c r="F25" s="428"/>
      <c r="G25" s="428"/>
      <c r="H25" s="426"/>
    </row>
    <row r="26" spans="1:8" ht="15" customHeight="1">
      <c r="A26" s="421">
        <f>ROW()</f>
        <v>26</v>
      </c>
      <c r="B26" s="423"/>
      <c r="C26" s="436"/>
      <c r="D26" s="735"/>
      <c r="E26" s="738"/>
      <c r="F26" s="428"/>
      <c r="G26" s="428"/>
      <c r="H26" s="426"/>
    </row>
    <row r="27" spans="1:8" ht="15" customHeight="1">
      <c r="A27" s="421">
        <f>ROW()</f>
        <v>27</v>
      </c>
      <c r="B27" s="423"/>
      <c r="C27" s="436"/>
      <c r="D27" s="735"/>
      <c r="E27" s="738"/>
      <c r="F27" s="428"/>
      <c r="G27" s="428"/>
      <c r="H27" s="426"/>
    </row>
    <row r="28" spans="1:8" ht="15" customHeight="1">
      <c r="A28" s="421">
        <f>ROW()</f>
        <v>28</v>
      </c>
      <c r="B28" s="423"/>
      <c r="C28" s="436"/>
      <c r="D28" s="735"/>
      <c r="E28" s="738"/>
      <c r="F28" s="428"/>
      <c r="G28" s="428"/>
      <c r="H28" s="426"/>
    </row>
    <row r="29" spans="1:8" ht="15" customHeight="1">
      <c r="A29" s="421">
        <f>ROW()</f>
        <v>29</v>
      </c>
      <c r="B29" s="423"/>
      <c r="C29" s="436"/>
      <c r="D29" s="735"/>
      <c r="E29" s="738"/>
      <c r="F29" s="428"/>
      <c r="G29" s="428"/>
      <c r="H29" s="426"/>
    </row>
    <row r="30" spans="1:8" ht="15" customHeight="1">
      <c r="A30" s="421">
        <f>ROW()</f>
        <v>30</v>
      </c>
      <c r="B30" s="423"/>
      <c r="C30" s="436"/>
      <c r="D30" s="735"/>
      <c r="E30" s="738"/>
      <c r="F30" s="428"/>
      <c r="G30" s="428"/>
      <c r="H30" s="426"/>
    </row>
    <row r="31" spans="1:8" ht="15" customHeight="1">
      <c r="A31" s="421">
        <f>ROW()</f>
        <v>31</v>
      </c>
      <c r="B31" s="423"/>
      <c r="C31" s="436"/>
      <c r="D31" s="735"/>
      <c r="E31" s="738"/>
      <c r="F31" s="428"/>
      <c r="G31" s="428"/>
      <c r="H31" s="426"/>
    </row>
    <row r="32" spans="1:8" ht="15" customHeight="1">
      <c r="A32" s="421">
        <f>ROW()</f>
        <v>32</v>
      </c>
      <c r="B32" s="423"/>
      <c r="C32" s="436"/>
      <c r="D32" s="735"/>
      <c r="E32" s="738"/>
      <c r="F32" s="428"/>
      <c r="G32" s="428"/>
      <c r="H32" s="426"/>
    </row>
    <row r="33" spans="1:8" ht="15" customHeight="1">
      <c r="A33" s="421">
        <f>ROW()</f>
        <v>33</v>
      </c>
      <c r="B33" s="423"/>
      <c r="C33" s="436"/>
      <c r="D33" s="735"/>
      <c r="E33" s="738"/>
      <c r="F33" s="428"/>
      <c r="G33" s="428"/>
      <c r="H33" s="426"/>
    </row>
    <row r="34" spans="1:8" ht="15" customHeight="1">
      <c r="A34" s="421">
        <f>ROW()</f>
        <v>34</v>
      </c>
      <c r="B34" s="423"/>
      <c r="C34" s="436"/>
      <c r="D34" s="735"/>
      <c r="E34" s="738"/>
      <c r="F34" s="428"/>
      <c r="G34" s="428"/>
      <c r="H34" s="426"/>
    </row>
    <row r="35" spans="1:8" ht="15" customHeight="1">
      <c r="A35" s="421">
        <f>ROW()</f>
        <v>35</v>
      </c>
      <c r="B35" s="423"/>
      <c r="C35" s="436"/>
      <c r="D35" s="735"/>
      <c r="E35" s="738"/>
      <c r="F35" s="428"/>
      <c r="G35" s="428"/>
      <c r="H35" s="426"/>
    </row>
    <row r="36" spans="1:8" ht="15" customHeight="1">
      <c r="A36" s="421">
        <f>ROW()</f>
        <v>36</v>
      </c>
      <c r="B36" s="423"/>
      <c r="C36" s="436"/>
      <c r="D36" s="735"/>
      <c r="E36" s="738"/>
      <c r="F36" s="428"/>
      <c r="G36" s="428"/>
      <c r="H36" s="426"/>
    </row>
    <row r="37" spans="1:8" ht="15" customHeight="1">
      <c r="A37" s="421">
        <f>ROW()</f>
        <v>37</v>
      </c>
      <c r="B37" s="423"/>
      <c r="C37" s="436"/>
      <c r="D37" s="735"/>
      <c r="E37" s="738"/>
      <c r="F37" s="428"/>
      <c r="G37" s="428"/>
      <c r="H37" s="426"/>
    </row>
    <row r="38" spans="1:8" ht="12.75">
      <c r="A38" s="440">
        <f>ROW()</f>
        <v>38</v>
      </c>
      <c r="B38" s="441"/>
      <c r="C38" s="441"/>
      <c r="D38" s="441"/>
      <c r="E38" s="441"/>
      <c r="F38" s="441"/>
      <c r="G38" s="441"/>
      <c r="H38" s="184"/>
    </row>
    <row r="40" spans="1:6" ht="12.75">
      <c r="A40" s="442"/>
      <c r="E40" s="443"/>
      <c r="F40" s="444"/>
    </row>
  </sheetData>
  <sheetProtection/>
  <mergeCells count="23">
    <mergeCell ref="D33:E33"/>
    <mergeCell ref="D34:E34"/>
    <mergeCell ref="D35:E35"/>
    <mergeCell ref="D36:E36"/>
    <mergeCell ref="D37:E37"/>
    <mergeCell ref="D27:E27"/>
    <mergeCell ref="D28:E28"/>
    <mergeCell ref="D29:E29"/>
    <mergeCell ref="D30:E30"/>
    <mergeCell ref="D31:E31"/>
    <mergeCell ref="D32:E32"/>
    <mergeCell ref="D19:G19"/>
    <mergeCell ref="D20:G20"/>
    <mergeCell ref="D23:E23"/>
    <mergeCell ref="D24:E24"/>
    <mergeCell ref="D25:E25"/>
    <mergeCell ref="D26:E26"/>
    <mergeCell ref="E2:G2"/>
    <mergeCell ref="E3:G3"/>
    <mergeCell ref="D15:G15"/>
    <mergeCell ref="D16:G16"/>
    <mergeCell ref="D17:G17"/>
    <mergeCell ref="D18:G18"/>
  </mergeCells>
  <printOptions/>
  <pageMargins left="0.7086614173228347" right="0.7086614173228347" top="0.7480314960629921" bottom="0.7480314960629921" header="0.3149606299212599" footer="0.3149606299212599"/>
  <pageSetup fitToHeight="10" fitToWidth="1" horizontalDpi="600" verticalDpi="600" orientation="portrait" paperSize="9" scale="75" r:id="rId1"/>
  <headerFooter alignWithMargins="0">
    <oddHeader>&amp;C&amp;"Arial"&amp;10 Commerce Commission Information Disclosure Template</oddHeader>
    <oddFooter>&amp;L&amp;"Arial"&amp;10 &amp;F&amp;C&amp;"Arial"&amp;10 &amp;A&amp;R&amp;"Arial"&amp;10 &amp;P</oddFooter>
  </headerFooter>
</worksheet>
</file>

<file path=xl/worksheets/sheet12.xml><?xml version="1.0" encoding="utf-8"?>
<worksheet xmlns="http://schemas.openxmlformats.org/spreadsheetml/2006/main" xmlns:r="http://schemas.openxmlformats.org/officeDocument/2006/relationships">
  <sheetPr>
    <tabColor indexed="45"/>
    <pageSetUpPr fitToPage="1"/>
  </sheetPr>
  <dimension ref="A1:Q160"/>
  <sheetViews>
    <sheetView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32.140625" style="117" customWidth="1"/>
    <col min="4" max="4" width="23.00390625" style="117" customWidth="1"/>
    <col min="5" max="5" width="15.57421875" style="117" customWidth="1"/>
    <col min="6" max="6" width="17.28125" style="117" customWidth="1"/>
    <col min="7" max="9" width="15.57421875" style="117" customWidth="1"/>
    <col min="10" max="10" width="2.7109375" style="117" customWidth="1"/>
    <col min="11" max="16384" width="9.140625" style="117" customWidth="1"/>
  </cols>
  <sheetData>
    <row r="1" spans="1:10" s="51" customFormat="1" ht="18">
      <c r="A1" s="157"/>
      <c r="B1" s="158"/>
      <c r="C1" s="158"/>
      <c r="D1" s="158"/>
      <c r="E1" s="158"/>
      <c r="F1" s="158"/>
      <c r="G1" s="158"/>
      <c r="H1" s="158"/>
      <c r="I1" s="158"/>
      <c r="J1" s="445"/>
    </row>
    <row r="2" spans="1:10" s="51" customFormat="1" ht="18">
      <c r="A2" s="160"/>
      <c r="B2" s="446"/>
      <c r="C2" s="161"/>
      <c r="D2" s="161"/>
      <c r="E2" s="161"/>
      <c r="F2" s="55" t="s">
        <v>10</v>
      </c>
      <c r="G2" s="733">
        <f>IF(NOT(ISBLANK(CoverSheet!$C$8)),CoverSheet!$C$8,"")</f>
      </c>
      <c r="H2" s="733"/>
      <c r="I2" s="733"/>
      <c r="J2" s="447"/>
    </row>
    <row r="3" spans="1:10" s="51" customFormat="1" ht="18">
      <c r="A3" s="160"/>
      <c r="B3" s="446"/>
      <c r="C3" s="161"/>
      <c r="D3" s="161"/>
      <c r="E3" s="161"/>
      <c r="F3" s="55" t="s">
        <v>427</v>
      </c>
      <c r="G3" s="734">
        <f>IF(ISNUMBER(CoverSheet!$C$12),CoverSheet!$C$12,"")</f>
      </c>
      <c r="H3" s="734"/>
      <c r="I3" s="734"/>
      <c r="J3" s="447"/>
    </row>
    <row r="4" spans="1:10" s="51" customFormat="1" ht="15.75">
      <c r="A4" s="323" t="s">
        <v>1067</v>
      </c>
      <c r="B4" s="161"/>
      <c r="C4" s="161"/>
      <c r="D4" s="161"/>
      <c r="E4" s="161"/>
      <c r="F4" s="161"/>
      <c r="G4" s="161"/>
      <c r="H4" s="161"/>
      <c r="I4" s="161"/>
      <c r="J4" s="162"/>
    </row>
    <row r="5" spans="1:10" s="51" customFormat="1" ht="12.75">
      <c r="A5" s="57" t="s">
        <v>11</v>
      </c>
      <c r="B5" s="634" t="s">
        <v>1282</v>
      </c>
      <c r="C5" s="164"/>
      <c r="D5" s="164"/>
      <c r="E5" s="161"/>
      <c r="F5" s="161"/>
      <c r="G5" s="161"/>
      <c r="H5" s="161"/>
      <c r="I5" s="161"/>
      <c r="J5" s="162"/>
    </row>
    <row r="6" spans="1:10" ht="24.75" customHeight="1">
      <c r="A6" s="448">
        <f aca="true" t="shared" si="0" ref="A6:A46">ROW(A6)</f>
        <v>6</v>
      </c>
      <c r="B6" s="190" t="s">
        <v>1068</v>
      </c>
      <c r="C6" s="166"/>
      <c r="D6" s="166"/>
      <c r="E6" s="23"/>
      <c r="F6" s="23"/>
      <c r="G6" s="23"/>
      <c r="H6" s="23"/>
      <c r="I6" s="23"/>
      <c r="J6" s="43"/>
    </row>
    <row r="7" spans="1:10" ht="12.75" customHeight="1">
      <c r="A7" s="448">
        <f t="shared" si="0"/>
        <v>7</v>
      </c>
      <c r="B7" s="23"/>
      <c r="C7" s="739"/>
      <c r="D7" s="740"/>
      <c r="E7" s="741" t="s">
        <v>1069</v>
      </c>
      <c r="F7" s="742"/>
      <c r="G7" s="742"/>
      <c r="H7" s="743"/>
      <c r="I7" s="743" t="s">
        <v>1070</v>
      </c>
      <c r="J7" s="43"/>
    </row>
    <row r="8" spans="1:10" ht="38.25">
      <c r="A8" s="448">
        <f t="shared" si="0"/>
        <v>8</v>
      </c>
      <c r="B8" s="23"/>
      <c r="C8" s="739"/>
      <c r="D8" s="740"/>
      <c r="E8" s="304" t="s">
        <v>1071</v>
      </c>
      <c r="F8" s="449" t="s">
        <v>1072</v>
      </c>
      <c r="G8" s="450" t="s">
        <v>1073</v>
      </c>
      <c r="H8" s="451" t="s">
        <v>4</v>
      </c>
      <c r="I8" s="744"/>
      <c r="J8" s="43"/>
    </row>
    <row r="9" spans="1:10" ht="19.5" customHeight="1">
      <c r="A9" s="448">
        <f t="shared" si="0"/>
        <v>9</v>
      </c>
      <c r="B9" s="23"/>
      <c r="C9" s="452" t="s">
        <v>982</v>
      </c>
      <c r="D9" s="452"/>
      <c r="E9" s="23"/>
      <c r="F9" s="23"/>
      <c r="G9" s="23"/>
      <c r="H9" s="23"/>
      <c r="I9" s="23"/>
      <c r="J9" s="43"/>
    </row>
    <row r="10" spans="1:10" ht="12.75">
      <c r="A10" s="448">
        <f t="shared" si="0"/>
        <v>10</v>
      </c>
      <c r="B10" s="23"/>
      <c r="C10" s="453" t="s">
        <v>1074</v>
      </c>
      <c r="D10" s="453"/>
      <c r="E10" s="23"/>
      <c r="F10" s="454"/>
      <c r="G10" s="23"/>
      <c r="H10" s="70"/>
      <c r="I10" s="70"/>
      <c r="J10" s="43"/>
    </row>
    <row r="11" spans="1:10" ht="12.75">
      <c r="A11" s="448">
        <f t="shared" si="0"/>
        <v>11</v>
      </c>
      <c r="B11" s="23"/>
      <c r="C11" s="453" t="s">
        <v>1075</v>
      </c>
      <c r="D11" s="453"/>
      <c r="E11" s="455"/>
      <c r="F11" s="454"/>
      <c r="G11" s="456"/>
      <c r="H11" s="457">
        <f>E11+F11+G11</f>
        <v>0</v>
      </c>
      <c r="I11" s="454"/>
      <c r="J11" s="43"/>
    </row>
    <row r="12" spans="1:10" ht="12.75">
      <c r="A12" s="448">
        <f t="shared" si="0"/>
        <v>12</v>
      </c>
      <c r="B12" s="23"/>
      <c r="C12" s="453" t="s">
        <v>1076</v>
      </c>
      <c r="D12" s="453"/>
      <c r="E12" s="70"/>
      <c r="F12" s="457">
        <f>SUM(F10:F11)</f>
        <v>0</v>
      </c>
      <c r="G12" s="70"/>
      <c r="H12" s="23"/>
      <c r="I12" s="70"/>
      <c r="J12" s="43"/>
    </row>
    <row r="13" spans="1:10" ht="19.5" customHeight="1">
      <c r="A13" s="448">
        <f t="shared" si="0"/>
        <v>13</v>
      </c>
      <c r="B13" s="23"/>
      <c r="C13" s="452" t="s">
        <v>370</v>
      </c>
      <c r="D13" s="452"/>
      <c r="E13" s="23"/>
      <c r="F13" s="23"/>
      <c r="G13" s="23"/>
      <c r="H13" s="23"/>
      <c r="I13" s="23"/>
      <c r="J13" s="43"/>
    </row>
    <row r="14" spans="1:10" ht="12.75">
      <c r="A14" s="448">
        <f t="shared" si="0"/>
        <v>14</v>
      </c>
      <c r="B14" s="23"/>
      <c r="C14" s="453" t="s">
        <v>1074</v>
      </c>
      <c r="D14" s="453"/>
      <c r="E14" s="23"/>
      <c r="F14" s="454"/>
      <c r="G14" s="23"/>
      <c r="H14" s="70"/>
      <c r="I14" s="70"/>
      <c r="J14" s="43"/>
    </row>
    <row r="15" spans="1:10" ht="12.75">
      <c r="A15" s="448">
        <f t="shared" si="0"/>
        <v>15</v>
      </c>
      <c r="B15" s="23"/>
      <c r="C15" s="453" t="s">
        <v>1075</v>
      </c>
      <c r="D15" s="453"/>
      <c r="E15" s="455"/>
      <c r="F15" s="454"/>
      <c r="G15" s="456"/>
      <c r="H15" s="457">
        <f>E15+F15+G15</f>
        <v>0</v>
      </c>
      <c r="I15" s="454"/>
      <c r="J15" s="43"/>
    </row>
    <row r="16" spans="1:10" ht="12.75">
      <c r="A16" s="448">
        <f t="shared" si="0"/>
        <v>16</v>
      </c>
      <c r="B16" s="23"/>
      <c r="C16" s="453" t="s">
        <v>1076</v>
      </c>
      <c r="D16" s="453"/>
      <c r="E16" s="70"/>
      <c r="F16" s="457">
        <f>SUM(F14:F15)</f>
        <v>0</v>
      </c>
      <c r="G16" s="70"/>
      <c r="H16" s="23"/>
      <c r="I16" s="70"/>
      <c r="J16" s="43"/>
    </row>
    <row r="17" spans="1:10" ht="19.5" customHeight="1">
      <c r="A17" s="448">
        <f t="shared" si="0"/>
        <v>17</v>
      </c>
      <c r="B17" s="23"/>
      <c r="C17" s="452" t="s">
        <v>983</v>
      </c>
      <c r="D17" s="452"/>
      <c r="E17" s="23"/>
      <c r="F17" s="23"/>
      <c r="G17" s="23"/>
      <c r="H17" s="23"/>
      <c r="I17" s="23"/>
      <c r="J17" s="43"/>
    </row>
    <row r="18" spans="1:10" ht="12.75">
      <c r="A18" s="448">
        <f t="shared" si="0"/>
        <v>18</v>
      </c>
      <c r="B18" s="23"/>
      <c r="C18" s="453" t="s">
        <v>1074</v>
      </c>
      <c r="D18" s="453"/>
      <c r="E18" s="23"/>
      <c r="F18" s="454"/>
      <c r="G18" s="23"/>
      <c r="H18" s="70"/>
      <c r="I18" s="70"/>
      <c r="J18" s="43"/>
    </row>
    <row r="19" spans="1:10" ht="12.75">
      <c r="A19" s="448">
        <f t="shared" si="0"/>
        <v>19</v>
      </c>
      <c r="B19" s="23"/>
      <c r="C19" s="453" t="s">
        <v>1075</v>
      </c>
      <c r="D19" s="453"/>
      <c r="E19" s="455"/>
      <c r="F19" s="454"/>
      <c r="G19" s="456"/>
      <c r="H19" s="457">
        <f>E19+F19+G19</f>
        <v>0</v>
      </c>
      <c r="I19" s="454"/>
      <c r="J19" s="43"/>
    </row>
    <row r="20" spans="1:10" ht="12.75">
      <c r="A20" s="448">
        <f t="shared" si="0"/>
        <v>20</v>
      </c>
      <c r="B20" s="23"/>
      <c r="C20" s="453" t="s">
        <v>1076</v>
      </c>
      <c r="D20" s="453"/>
      <c r="E20" s="70"/>
      <c r="F20" s="457">
        <f>SUM(F18:F19)</f>
        <v>0</v>
      </c>
      <c r="G20" s="70"/>
      <c r="H20" s="23"/>
      <c r="I20" s="70"/>
      <c r="J20" s="43"/>
    </row>
    <row r="21" spans="1:10" ht="19.5" customHeight="1">
      <c r="A21" s="448">
        <f t="shared" si="0"/>
        <v>21</v>
      </c>
      <c r="B21" s="23"/>
      <c r="C21" s="452" t="s">
        <v>984</v>
      </c>
      <c r="D21" s="452"/>
      <c r="E21" s="23"/>
      <c r="F21" s="23"/>
      <c r="G21" s="23"/>
      <c r="H21" s="23"/>
      <c r="I21" s="23"/>
      <c r="J21" s="43"/>
    </row>
    <row r="22" spans="1:10" ht="12.75">
      <c r="A22" s="448">
        <f t="shared" si="0"/>
        <v>22</v>
      </c>
      <c r="B22" s="23"/>
      <c r="C22" s="453" t="s">
        <v>1074</v>
      </c>
      <c r="D22" s="453"/>
      <c r="E22" s="23"/>
      <c r="F22" s="454"/>
      <c r="G22" s="23"/>
      <c r="H22" s="70"/>
      <c r="I22" s="70"/>
      <c r="J22" s="43"/>
    </row>
    <row r="23" spans="1:10" ht="12.75">
      <c r="A23" s="448">
        <f t="shared" si="0"/>
        <v>23</v>
      </c>
      <c r="B23" s="23"/>
      <c r="C23" s="453" t="s">
        <v>1075</v>
      </c>
      <c r="D23" s="453"/>
      <c r="E23" s="455"/>
      <c r="F23" s="454"/>
      <c r="G23" s="456"/>
      <c r="H23" s="457">
        <f>E23+F23+G23</f>
        <v>0</v>
      </c>
      <c r="I23" s="454"/>
      <c r="J23" s="43"/>
    </row>
    <row r="24" spans="1:10" ht="12.75">
      <c r="A24" s="448">
        <f t="shared" si="0"/>
        <v>24</v>
      </c>
      <c r="B24" s="23"/>
      <c r="C24" s="453" t="s">
        <v>1076</v>
      </c>
      <c r="D24" s="453"/>
      <c r="E24" s="70"/>
      <c r="F24" s="457">
        <f>SUM(F22:F23)</f>
        <v>0</v>
      </c>
      <c r="G24" s="70"/>
      <c r="H24" s="23"/>
      <c r="I24" s="70"/>
      <c r="J24" s="43"/>
    </row>
    <row r="25" spans="1:10" ht="19.5" customHeight="1">
      <c r="A25" s="448">
        <f t="shared" si="0"/>
        <v>25</v>
      </c>
      <c r="B25" s="23"/>
      <c r="C25" s="452" t="s">
        <v>985</v>
      </c>
      <c r="D25" s="452"/>
      <c r="E25" s="23"/>
      <c r="F25" s="23"/>
      <c r="G25" s="23"/>
      <c r="H25" s="23"/>
      <c r="I25" s="23"/>
      <c r="J25" s="43"/>
    </row>
    <row r="26" spans="1:10" ht="12.75">
      <c r="A26" s="448">
        <f t="shared" si="0"/>
        <v>26</v>
      </c>
      <c r="B26" s="23"/>
      <c r="C26" s="453" t="s">
        <v>1074</v>
      </c>
      <c r="D26" s="453"/>
      <c r="E26" s="23"/>
      <c r="F26" s="454"/>
      <c r="G26" s="23"/>
      <c r="H26" s="70"/>
      <c r="I26" s="70"/>
      <c r="J26" s="43"/>
    </row>
    <row r="27" spans="1:10" ht="12.75">
      <c r="A27" s="448">
        <f t="shared" si="0"/>
        <v>27</v>
      </c>
      <c r="B27" s="23"/>
      <c r="C27" s="453" t="s">
        <v>1075</v>
      </c>
      <c r="D27" s="453"/>
      <c r="E27" s="455"/>
      <c r="F27" s="454"/>
      <c r="G27" s="456"/>
      <c r="H27" s="457">
        <f>E27+F27+G27</f>
        <v>0</v>
      </c>
      <c r="I27" s="454"/>
      <c r="J27" s="43"/>
    </row>
    <row r="28" spans="1:10" ht="12.75">
      <c r="A28" s="448">
        <f t="shared" si="0"/>
        <v>28</v>
      </c>
      <c r="B28" s="23"/>
      <c r="C28" s="453" t="s">
        <v>1076</v>
      </c>
      <c r="D28" s="453"/>
      <c r="E28" s="70"/>
      <c r="F28" s="457">
        <f>SUM(F26:F27)</f>
        <v>0</v>
      </c>
      <c r="G28" s="70"/>
      <c r="H28" s="23"/>
      <c r="I28" s="70"/>
      <c r="J28" s="43"/>
    </row>
    <row r="29" spans="1:10" ht="19.5" customHeight="1">
      <c r="A29" s="448">
        <f t="shared" si="0"/>
        <v>29</v>
      </c>
      <c r="B29" s="23"/>
      <c r="C29" s="452" t="s">
        <v>373</v>
      </c>
      <c r="D29" s="452"/>
      <c r="E29" s="23"/>
      <c r="F29" s="23"/>
      <c r="G29" s="23"/>
      <c r="H29" s="23"/>
      <c r="I29" s="23"/>
      <c r="J29" s="43"/>
    </row>
    <row r="30" spans="1:10" ht="12.75">
      <c r="A30" s="448">
        <f t="shared" si="0"/>
        <v>30</v>
      </c>
      <c r="B30" s="23"/>
      <c r="C30" s="453" t="s">
        <v>1074</v>
      </c>
      <c r="D30" s="453"/>
      <c r="E30" s="23"/>
      <c r="F30" s="454"/>
      <c r="G30" s="23"/>
      <c r="H30" s="70"/>
      <c r="I30" s="70"/>
      <c r="J30" s="43"/>
    </row>
    <row r="31" spans="1:10" ht="12.75">
      <c r="A31" s="448">
        <f t="shared" si="0"/>
        <v>31</v>
      </c>
      <c r="B31" s="23"/>
      <c r="C31" s="453" t="s">
        <v>1075</v>
      </c>
      <c r="D31" s="453"/>
      <c r="E31" s="455"/>
      <c r="F31" s="454"/>
      <c r="G31" s="456"/>
      <c r="H31" s="457">
        <f>E31+F31+G31</f>
        <v>0</v>
      </c>
      <c r="I31" s="454"/>
      <c r="J31" s="43"/>
    </row>
    <row r="32" spans="1:10" ht="12.75">
      <c r="A32" s="448">
        <f t="shared" si="0"/>
        <v>32</v>
      </c>
      <c r="B32" s="23"/>
      <c r="C32" s="453" t="s">
        <v>1076</v>
      </c>
      <c r="D32" s="453"/>
      <c r="E32" s="70"/>
      <c r="F32" s="457">
        <f>SUM(F30:F31)</f>
        <v>0</v>
      </c>
      <c r="G32" s="70"/>
      <c r="H32" s="23"/>
      <c r="I32" s="70"/>
      <c r="J32" s="43"/>
    </row>
    <row r="33" spans="1:10" ht="19.5" customHeight="1">
      <c r="A33" s="448">
        <f t="shared" si="0"/>
        <v>33</v>
      </c>
      <c r="B33" s="23"/>
      <c r="C33" s="452" t="s">
        <v>986</v>
      </c>
      <c r="D33" s="452"/>
      <c r="E33" s="23"/>
      <c r="F33" s="23"/>
      <c r="G33" s="23"/>
      <c r="H33" s="23"/>
      <c r="I33" s="23"/>
      <c r="J33" s="43"/>
    </row>
    <row r="34" spans="1:10" ht="12.75">
      <c r="A34" s="448">
        <f t="shared" si="0"/>
        <v>34</v>
      </c>
      <c r="B34" s="23"/>
      <c r="C34" s="453" t="s">
        <v>1074</v>
      </c>
      <c r="D34" s="453"/>
      <c r="E34" s="23"/>
      <c r="F34" s="454"/>
      <c r="G34" s="23"/>
      <c r="H34" s="70"/>
      <c r="I34" s="70"/>
      <c r="J34" s="43"/>
    </row>
    <row r="35" spans="1:10" ht="12.75">
      <c r="A35" s="448">
        <f t="shared" si="0"/>
        <v>35</v>
      </c>
      <c r="B35" s="23"/>
      <c r="C35" s="453" t="s">
        <v>1075</v>
      </c>
      <c r="D35" s="453"/>
      <c r="E35" s="455"/>
      <c r="F35" s="454"/>
      <c r="G35" s="456"/>
      <c r="H35" s="457">
        <f>E35+F35+G35</f>
        <v>0</v>
      </c>
      <c r="I35" s="454"/>
      <c r="J35" s="43"/>
    </row>
    <row r="36" spans="1:10" ht="12.75">
      <c r="A36" s="448">
        <f t="shared" si="0"/>
        <v>36</v>
      </c>
      <c r="B36" s="23"/>
      <c r="C36" s="453" t="s">
        <v>1076</v>
      </c>
      <c r="D36" s="453"/>
      <c r="E36" s="70"/>
      <c r="F36" s="457">
        <f>SUM(F34:F35)</f>
        <v>0</v>
      </c>
      <c r="G36" s="70"/>
      <c r="H36" s="23"/>
      <c r="I36" s="70"/>
      <c r="J36" s="43"/>
    </row>
    <row r="37" spans="1:10" ht="19.5" customHeight="1">
      <c r="A37" s="448">
        <f t="shared" si="0"/>
        <v>37</v>
      </c>
      <c r="B37" s="23"/>
      <c r="C37" s="452" t="s">
        <v>206</v>
      </c>
      <c r="D37" s="452"/>
      <c r="E37" s="23"/>
      <c r="F37" s="23"/>
      <c r="G37" s="23"/>
      <c r="H37" s="23"/>
      <c r="I37" s="23"/>
      <c r="J37" s="43"/>
    </row>
    <row r="38" spans="1:10" ht="12.75">
      <c r="A38" s="448">
        <f t="shared" si="0"/>
        <v>38</v>
      </c>
      <c r="B38" s="23"/>
      <c r="C38" s="453" t="s">
        <v>1074</v>
      </c>
      <c r="D38" s="453"/>
      <c r="E38" s="23"/>
      <c r="F38" s="454"/>
      <c r="G38" s="23"/>
      <c r="H38" s="70"/>
      <c r="I38" s="70"/>
      <c r="J38" s="43"/>
    </row>
    <row r="39" spans="1:10" ht="12.75">
      <c r="A39" s="448">
        <f t="shared" si="0"/>
        <v>39</v>
      </c>
      <c r="B39" s="23"/>
      <c r="C39" s="453" t="s">
        <v>1075</v>
      </c>
      <c r="D39" s="453"/>
      <c r="E39" s="455"/>
      <c r="F39" s="454"/>
      <c r="G39" s="456"/>
      <c r="H39" s="457">
        <f>E39+F39+G39</f>
        <v>0</v>
      </c>
      <c r="I39" s="454"/>
      <c r="J39" s="43"/>
    </row>
    <row r="40" spans="1:10" ht="12.75">
      <c r="A40" s="448">
        <f t="shared" si="0"/>
        <v>40</v>
      </c>
      <c r="B40" s="23"/>
      <c r="C40" s="453" t="s">
        <v>1076</v>
      </c>
      <c r="D40" s="453"/>
      <c r="E40" s="70"/>
      <c r="F40" s="457">
        <f>SUM(F38:F39)</f>
        <v>0</v>
      </c>
      <c r="G40" s="70"/>
      <c r="H40" s="23"/>
      <c r="I40" s="70"/>
      <c r="J40" s="43"/>
    </row>
    <row r="41" spans="1:10" ht="13.5" thickBot="1">
      <c r="A41" s="448">
        <f t="shared" si="0"/>
        <v>41</v>
      </c>
      <c r="B41" s="23"/>
      <c r="C41" s="458"/>
      <c r="D41" s="458"/>
      <c r="E41" s="23"/>
      <c r="F41" s="23"/>
      <c r="G41" s="23"/>
      <c r="H41" s="23"/>
      <c r="I41" s="23"/>
      <c r="J41" s="43"/>
    </row>
    <row r="42" spans="1:10" ht="13.5" thickBot="1">
      <c r="A42" s="448">
        <f t="shared" si="0"/>
        <v>42</v>
      </c>
      <c r="B42" s="23"/>
      <c r="C42" s="458" t="s">
        <v>1077</v>
      </c>
      <c r="D42" s="458"/>
      <c r="E42" s="70"/>
      <c r="F42" s="459">
        <f>SUM(F10,F14,F18,F22,F26,F30,F34,F38)</f>
        <v>0</v>
      </c>
      <c r="G42" s="460"/>
      <c r="H42" s="70"/>
      <c r="I42" s="70"/>
      <c r="J42" s="43"/>
    </row>
    <row r="43" spans="1:10" ht="13.5" thickBot="1">
      <c r="A43" s="448">
        <f t="shared" si="0"/>
        <v>43</v>
      </c>
      <c r="B43" s="23"/>
      <c r="C43" s="458" t="s">
        <v>1078</v>
      </c>
      <c r="D43" s="458"/>
      <c r="E43" s="459">
        <f>SUM(E11,E15,E19,E23,E27,E31,E35,E39)</f>
        <v>0</v>
      </c>
      <c r="F43" s="461">
        <f>SUM(F11,F15,F19,F23,F27,F31,F35,F39)</f>
        <v>0</v>
      </c>
      <c r="G43" s="459">
        <f>SUM(G11,G15,G19,G23,G27,G31,G35,G39)</f>
        <v>0</v>
      </c>
      <c r="H43" s="459">
        <f>SUM(H11,H15,H19,H23,H27,H31,H35,H39)</f>
        <v>0</v>
      </c>
      <c r="I43" s="462">
        <f>SUM(I11,I15,I19,I23,I27,I31,I35,I39)</f>
        <v>0</v>
      </c>
      <c r="J43" s="43"/>
    </row>
    <row r="44" spans="1:10" ht="13.5" thickBot="1">
      <c r="A44" s="448">
        <f t="shared" si="0"/>
        <v>44</v>
      </c>
      <c r="B44" s="23"/>
      <c r="C44" s="458" t="s">
        <v>780</v>
      </c>
      <c r="D44" s="458"/>
      <c r="E44" s="70"/>
      <c r="F44" s="459">
        <f>F42+F43</f>
        <v>0</v>
      </c>
      <c r="G44" s="70"/>
      <c r="H44" s="23"/>
      <c r="I44" s="70"/>
      <c r="J44" s="43"/>
    </row>
    <row r="45" spans="1:10" ht="12.75">
      <c r="A45" s="448">
        <f t="shared" si="0"/>
        <v>45</v>
      </c>
      <c r="B45" s="23"/>
      <c r="C45" s="23"/>
      <c r="D45" s="23"/>
      <c r="E45" s="23"/>
      <c r="F45" s="23"/>
      <c r="G45" s="23"/>
      <c r="H45" s="23"/>
      <c r="I45" s="463"/>
      <c r="J45" s="43"/>
    </row>
    <row r="46" spans="1:10" ht="15.75">
      <c r="A46" s="448">
        <f t="shared" si="0"/>
        <v>46</v>
      </c>
      <c r="B46" s="190" t="s">
        <v>1079</v>
      </c>
      <c r="C46" s="23"/>
      <c r="D46" s="23"/>
      <c r="E46" s="23"/>
      <c r="F46" s="23"/>
      <c r="G46" s="23"/>
      <c r="H46" s="23"/>
      <c r="I46" s="463"/>
      <c r="J46" s="43"/>
    </row>
    <row r="47" spans="1:11" ht="22.5" customHeight="1">
      <c r="A47" s="24">
        <f>ROW()</f>
        <v>47</v>
      </c>
      <c r="B47" s="166"/>
      <c r="C47" s="166" t="s">
        <v>1080</v>
      </c>
      <c r="D47" s="166"/>
      <c r="E47" s="167"/>
      <c r="F47" s="9"/>
      <c r="G47" s="167"/>
      <c r="H47" s="9"/>
      <c r="I47" s="167"/>
      <c r="J47" s="204"/>
      <c r="K47" s="116"/>
    </row>
    <row r="48" spans="1:11" ht="34.5" customHeight="1">
      <c r="A48" s="24">
        <f>ROW()</f>
        <v>48</v>
      </c>
      <c r="B48" s="167"/>
      <c r="C48" s="9"/>
      <c r="D48" s="9"/>
      <c r="E48" s="9"/>
      <c r="F48" s="167"/>
      <c r="G48" s="281" t="s">
        <v>758</v>
      </c>
      <c r="H48" s="629" t="s">
        <v>1081</v>
      </c>
      <c r="I48" s="282" t="s">
        <v>1082</v>
      </c>
      <c r="J48" s="464"/>
      <c r="K48" s="116"/>
    </row>
    <row r="49" spans="1:11" ht="12.75">
      <c r="A49" s="24">
        <f>ROW()</f>
        <v>49</v>
      </c>
      <c r="B49" s="167"/>
      <c r="C49" s="465" t="s">
        <v>1083</v>
      </c>
      <c r="D49" s="9"/>
      <c r="E49" s="9"/>
      <c r="F49" s="167"/>
      <c r="G49" s="170">
        <f>IF(ISNUMBER(CoverSheet!$C$12),DATE(YEAR(CoverSheet!$C$12)-1,MONTH(CoverSheet!$C$12),DAY(CoverSheet!$C$12)),"")</f>
      </c>
      <c r="H49" s="170">
        <f>IF(ISNUMBER(CoverSheet!$C$12),DATE(YEAR(CoverSheet!$C$12),MONTH(CoverSheet!$C$12),DAY(CoverSheet!$C$12)),"")</f>
      </c>
      <c r="I49" s="170">
        <f>IF(ISNUMBER(CoverSheet!$C$12),DATE(YEAR(CoverSheet!$C$12)+1,MONTH(CoverSheet!$C$12),DAY(CoverSheet!$C$12)),"")</f>
      </c>
      <c r="J49" s="204"/>
      <c r="K49" s="116"/>
    </row>
    <row r="50" spans="1:11" ht="15" customHeight="1">
      <c r="A50" s="24">
        <f>ROW()</f>
        <v>50</v>
      </c>
      <c r="B50" s="167"/>
      <c r="C50" s="466" t="s">
        <v>2</v>
      </c>
      <c r="D50" s="745"/>
      <c r="E50" s="746"/>
      <c r="F50" s="13" t="s">
        <v>1084</v>
      </c>
      <c r="G50" s="467"/>
      <c r="H50" s="230"/>
      <c r="I50" s="230"/>
      <c r="J50" s="204"/>
      <c r="K50" s="116"/>
    </row>
    <row r="51" spans="1:11" ht="15" customHeight="1" thickBot="1">
      <c r="A51" s="24">
        <f>ROW()</f>
        <v>51</v>
      </c>
      <c r="B51" s="167"/>
      <c r="C51" s="466" t="s">
        <v>1085</v>
      </c>
      <c r="D51" s="745"/>
      <c r="E51" s="746"/>
      <c r="F51" s="13" t="s">
        <v>1086</v>
      </c>
      <c r="G51" s="468"/>
      <c r="H51" s="469"/>
      <c r="I51" s="470"/>
      <c r="J51" s="204"/>
      <c r="K51" s="116"/>
    </row>
    <row r="52" spans="1:11" ht="15" customHeight="1" thickBot="1">
      <c r="A52" s="24">
        <f>ROW()</f>
        <v>52</v>
      </c>
      <c r="B52" s="167"/>
      <c r="C52" s="466" t="s">
        <v>1087</v>
      </c>
      <c r="D52" s="745"/>
      <c r="E52" s="746"/>
      <c r="F52" s="13" t="s">
        <v>1088</v>
      </c>
      <c r="G52" s="471">
        <f>G50-G51</f>
        <v>0</v>
      </c>
      <c r="H52" s="472">
        <f>H50-H51</f>
        <v>0</v>
      </c>
      <c r="I52" s="472"/>
      <c r="J52" s="204"/>
      <c r="K52" s="116"/>
    </row>
    <row r="53" spans="1:11" ht="15" customHeight="1">
      <c r="A53" s="24">
        <f>ROW()</f>
        <v>53</v>
      </c>
      <c r="B53" s="167"/>
      <c r="C53" s="466"/>
      <c r="D53" s="466"/>
      <c r="E53" s="466"/>
      <c r="F53" s="13"/>
      <c r="G53" s="218"/>
      <c r="H53" s="218"/>
      <c r="I53" s="218"/>
      <c r="J53" s="204"/>
      <c r="K53" s="116"/>
    </row>
    <row r="54" spans="1:11" ht="15" customHeight="1">
      <c r="A54" s="24">
        <f>ROW()</f>
        <v>54</v>
      </c>
      <c r="B54" s="167"/>
      <c r="C54" s="466" t="s">
        <v>1089</v>
      </c>
      <c r="D54" s="747"/>
      <c r="E54" s="748"/>
      <c r="F54" s="749"/>
      <c r="G54" s="218"/>
      <c r="H54" s="218"/>
      <c r="I54" s="218"/>
      <c r="J54" s="204"/>
      <c r="K54" s="116"/>
    </row>
    <row r="55" spans="1:11" ht="15" customHeight="1">
      <c r="A55" s="24">
        <f>ROW()</f>
        <v>55</v>
      </c>
      <c r="B55" s="167"/>
      <c r="C55" s="466"/>
      <c r="D55" s="750"/>
      <c r="E55" s="751"/>
      <c r="F55" s="752"/>
      <c r="G55" s="218"/>
      <c r="H55" s="218"/>
      <c r="I55" s="218"/>
      <c r="J55" s="204"/>
      <c r="K55" s="116"/>
    </row>
    <row r="56" spans="1:11" ht="12.75">
      <c r="A56" s="24">
        <f>ROW()</f>
        <v>56</v>
      </c>
      <c r="B56" s="167"/>
      <c r="C56" s="167"/>
      <c r="D56" s="167"/>
      <c r="E56" s="167"/>
      <c r="F56" s="167"/>
      <c r="G56" s="167"/>
      <c r="H56" s="167"/>
      <c r="I56" s="167"/>
      <c r="J56" s="204"/>
      <c r="K56" s="116"/>
    </row>
    <row r="57" spans="1:11" ht="12.75">
      <c r="A57" s="24">
        <f>ROW()</f>
        <v>57</v>
      </c>
      <c r="B57" s="167"/>
      <c r="C57" s="465" t="s">
        <v>1090</v>
      </c>
      <c r="D57" s="9"/>
      <c r="E57" s="9"/>
      <c r="F57" s="167"/>
      <c r="G57" s="170"/>
      <c r="H57" s="170"/>
      <c r="I57" s="170"/>
      <c r="J57" s="204"/>
      <c r="K57" s="116"/>
    </row>
    <row r="58" spans="1:11" ht="12.75">
      <c r="A58" s="24">
        <f>ROW()</f>
        <v>58</v>
      </c>
      <c r="B58" s="167"/>
      <c r="C58" s="466" t="s">
        <v>2</v>
      </c>
      <c r="D58" s="745"/>
      <c r="E58" s="746"/>
      <c r="F58" s="13" t="s">
        <v>1084</v>
      </c>
      <c r="G58" s="467"/>
      <c r="H58" s="230"/>
      <c r="I58" s="230"/>
      <c r="J58" s="204"/>
      <c r="K58" s="116"/>
    </row>
    <row r="59" spans="1:11" ht="15" customHeight="1" thickBot="1">
      <c r="A59" s="24">
        <f>ROW()</f>
        <v>59</v>
      </c>
      <c r="B59" s="167"/>
      <c r="C59" s="466" t="s">
        <v>1085</v>
      </c>
      <c r="D59" s="745"/>
      <c r="E59" s="746"/>
      <c r="F59" s="13" t="s">
        <v>1086</v>
      </c>
      <c r="G59" s="468"/>
      <c r="H59" s="469"/>
      <c r="I59" s="470"/>
      <c r="J59" s="204"/>
      <c r="K59" s="116"/>
    </row>
    <row r="60" spans="1:11" ht="15" customHeight="1" thickBot="1">
      <c r="A60" s="24">
        <f>ROW()</f>
        <v>60</v>
      </c>
      <c r="B60" s="167"/>
      <c r="C60" s="466" t="s">
        <v>1087</v>
      </c>
      <c r="D60" s="745"/>
      <c r="E60" s="746"/>
      <c r="F60" s="13" t="s">
        <v>1088</v>
      </c>
      <c r="G60" s="471">
        <f>G58-G59</f>
        <v>0</v>
      </c>
      <c r="H60" s="472">
        <f>H58-H59</f>
        <v>0</v>
      </c>
      <c r="I60" s="472"/>
      <c r="J60" s="204"/>
      <c r="K60" s="116"/>
    </row>
    <row r="61" spans="1:11" ht="15" customHeight="1">
      <c r="A61" s="24">
        <f>ROW()</f>
        <v>61</v>
      </c>
      <c r="B61" s="167"/>
      <c r="C61" s="466"/>
      <c r="D61" s="466"/>
      <c r="E61" s="466"/>
      <c r="F61" s="13"/>
      <c r="G61" s="218"/>
      <c r="H61" s="218"/>
      <c r="I61" s="218"/>
      <c r="J61" s="204"/>
      <c r="K61" s="116"/>
    </row>
    <row r="62" spans="1:11" ht="12.75">
      <c r="A62" s="24">
        <f>ROW()</f>
        <v>62</v>
      </c>
      <c r="B62" s="167"/>
      <c r="C62" s="466" t="s">
        <v>1089</v>
      </c>
      <c r="D62" s="747"/>
      <c r="E62" s="748"/>
      <c r="F62" s="749"/>
      <c r="G62" s="218"/>
      <c r="H62" s="218"/>
      <c r="I62" s="218"/>
      <c r="J62" s="204"/>
      <c r="K62" s="116"/>
    </row>
    <row r="63" spans="1:11" ht="12.75">
      <c r="A63" s="24">
        <f>ROW()</f>
        <v>63</v>
      </c>
      <c r="B63" s="167"/>
      <c r="C63" s="466"/>
      <c r="D63" s="750"/>
      <c r="E63" s="751"/>
      <c r="F63" s="752"/>
      <c r="G63" s="218"/>
      <c r="H63" s="218"/>
      <c r="I63" s="218"/>
      <c r="J63" s="204"/>
      <c r="K63" s="116"/>
    </row>
    <row r="64" spans="1:11" ht="12.75">
      <c r="A64" s="24">
        <f>ROW()</f>
        <v>64</v>
      </c>
      <c r="B64" s="167"/>
      <c r="C64" s="167"/>
      <c r="D64" s="167"/>
      <c r="E64" s="167"/>
      <c r="F64" s="167"/>
      <c r="G64" s="167"/>
      <c r="H64" s="167"/>
      <c r="I64" s="167"/>
      <c r="J64" s="204"/>
      <c r="K64" s="116"/>
    </row>
    <row r="65" spans="1:11" ht="12.75">
      <c r="A65" s="24">
        <f>ROW()</f>
        <v>65</v>
      </c>
      <c r="B65" s="167"/>
      <c r="C65" s="465" t="s">
        <v>1091</v>
      </c>
      <c r="D65" s="9"/>
      <c r="E65" s="9"/>
      <c r="F65" s="167"/>
      <c r="G65" s="170"/>
      <c r="H65" s="170"/>
      <c r="I65" s="170"/>
      <c r="J65" s="204"/>
      <c r="K65" s="116"/>
    </row>
    <row r="66" spans="1:11" ht="12.75">
      <c r="A66" s="24">
        <f>ROW()</f>
        <v>66</v>
      </c>
      <c r="B66" s="167"/>
      <c r="C66" s="466" t="s">
        <v>2</v>
      </c>
      <c r="D66" s="745"/>
      <c r="E66" s="746"/>
      <c r="F66" s="13" t="s">
        <v>1084</v>
      </c>
      <c r="G66" s="467"/>
      <c r="H66" s="230"/>
      <c r="I66" s="230"/>
      <c r="J66" s="204"/>
      <c r="K66" s="116"/>
    </row>
    <row r="67" spans="1:11" ht="13.5" thickBot="1">
      <c r="A67" s="24">
        <f>ROW()</f>
        <v>67</v>
      </c>
      <c r="B67" s="167"/>
      <c r="C67" s="466" t="s">
        <v>1085</v>
      </c>
      <c r="D67" s="745"/>
      <c r="E67" s="746"/>
      <c r="F67" s="13" t="s">
        <v>1086</v>
      </c>
      <c r="G67" s="468"/>
      <c r="H67" s="469"/>
      <c r="I67" s="470"/>
      <c r="J67" s="204"/>
      <c r="K67" s="116"/>
    </row>
    <row r="68" spans="1:11" ht="13.5" thickBot="1">
      <c r="A68" s="24">
        <f>ROW()</f>
        <v>68</v>
      </c>
      <c r="B68" s="167"/>
      <c r="C68" s="466" t="s">
        <v>1087</v>
      </c>
      <c r="D68" s="745"/>
      <c r="E68" s="746"/>
      <c r="F68" s="13" t="s">
        <v>1088</v>
      </c>
      <c r="G68" s="471">
        <f>G66-G67</f>
        <v>0</v>
      </c>
      <c r="H68" s="472">
        <f>H66-H67</f>
        <v>0</v>
      </c>
      <c r="I68" s="472"/>
      <c r="J68" s="204"/>
      <c r="K68" s="116"/>
    </row>
    <row r="69" spans="1:11" ht="12.75">
      <c r="A69" s="24">
        <f>ROW()</f>
        <v>69</v>
      </c>
      <c r="B69" s="167"/>
      <c r="C69" s="466"/>
      <c r="D69" s="466"/>
      <c r="E69" s="466"/>
      <c r="F69" s="13"/>
      <c r="G69" s="218"/>
      <c r="H69" s="218"/>
      <c r="I69" s="218"/>
      <c r="J69" s="204"/>
      <c r="K69" s="116"/>
    </row>
    <row r="70" spans="1:11" ht="12.75">
      <c r="A70" s="24">
        <f>ROW()</f>
        <v>70</v>
      </c>
      <c r="B70" s="167"/>
      <c r="C70" s="466" t="s">
        <v>1089</v>
      </c>
      <c r="D70" s="747"/>
      <c r="E70" s="748"/>
      <c r="F70" s="749"/>
      <c r="G70" s="218"/>
      <c r="H70" s="218"/>
      <c r="I70" s="218"/>
      <c r="J70" s="204"/>
      <c r="K70" s="116"/>
    </row>
    <row r="71" spans="1:11" ht="12.75">
      <c r="A71" s="24">
        <f>ROW()</f>
        <v>71</v>
      </c>
      <c r="B71" s="167"/>
      <c r="C71" s="466"/>
      <c r="D71" s="750"/>
      <c r="E71" s="751"/>
      <c r="F71" s="752"/>
      <c r="G71" s="218"/>
      <c r="H71" s="218"/>
      <c r="I71" s="218"/>
      <c r="J71" s="204"/>
      <c r="K71" s="116"/>
    </row>
    <row r="72" spans="1:11" ht="12.75">
      <c r="A72" s="24">
        <f>ROW()</f>
        <v>72</v>
      </c>
      <c r="B72" s="167"/>
      <c r="C72" s="466"/>
      <c r="D72" s="218"/>
      <c r="E72" s="218"/>
      <c r="F72" s="218"/>
      <c r="G72" s="218"/>
      <c r="H72" s="218"/>
      <c r="I72" s="218"/>
      <c r="J72" s="204"/>
      <c r="K72" s="116"/>
    </row>
    <row r="73" spans="1:11" ht="26.25" customHeight="1">
      <c r="A73" s="24">
        <f>ROW()</f>
        <v>73</v>
      </c>
      <c r="B73" s="167"/>
      <c r="C73" s="753" t="s">
        <v>1092</v>
      </c>
      <c r="D73" s="754"/>
      <c r="E73" s="754"/>
      <c r="F73" s="754"/>
      <c r="G73" s="754"/>
      <c r="H73" s="754"/>
      <c r="I73" s="754"/>
      <c r="J73" s="204"/>
      <c r="K73" s="116"/>
    </row>
    <row r="74" spans="1:11" ht="12.75">
      <c r="A74" s="40">
        <f>ROW()</f>
        <v>74</v>
      </c>
      <c r="B74" s="245"/>
      <c r="C74" s="245"/>
      <c r="D74" s="245"/>
      <c r="E74" s="245"/>
      <c r="F74" s="245"/>
      <c r="G74" s="245"/>
      <c r="H74" s="245"/>
      <c r="I74" s="245"/>
      <c r="J74" s="184"/>
      <c r="K74" s="116"/>
    </row>
    <row r="75" ht="12.75" customHeight="1"/>
    <row r="76" spans="1:17" s="51" customFormat="1" ht="12.75" customHeight="1">
      <c r="A76" s="157"/>
      <c r="B76" s="158"/>
      <c r="C76" s="158"/>
      <c r="D76" s="158"/>
      <c r="E76" s="158"/>
      <c r="F76" s="158"/>
      <c r="G76" s="158"/>
      <c r="H76" s="158"/>
      <c r="I76" s="158"/>
      <c r="J76" s="159"/>
      <c r="K76" s="109"/>
      <c r="L76" s="117"/>
      <c r="M76" s="117"/>
      <c r="N76" s="117"/>
      <c r="O76" s="117"/>
      <c r="P76" s="117"/>
      <c r="Q76" s="117"/>
    </row>
    <row r="77" spans="1:17" s="51" customFormat="1" ht="16.5" customHeight="1">
      <c r="A77" s="160"/>
      <c r="B77" s="446"/>
      <c r="C77" s="161"/>
      <c r="D77" s="161"/>
      <c r="E77" s="55"/>
      <c r="F77" s="55" t="s">
        <v>10</v>
      </c>
      <c r="G77" s="733"/>
      <c r="H77" s="733"/>
      <c r="I77" s="733"/>
      <c r="J77" s="162"/>
      <c r="K77" s="109"/>
      <c r="L77" s="117"/>
      <c r="M77" s="117"/>
      <c r="N77" s="117"/>
      <c r="O77" s="117"/>
      <c r="P77" s="117"/>
      <c r="Q77" s="117"/>
    </row>
    <row r="78" spans="1:17" s="51" customFormat="1" ht="16.5" customHeight="1">
      <c r="A78" s="160"/>
      <c r="B78" s="446"/>
      <c r="C78" s="161"/>
      <c r="D78" s="161"/>
      <c r="E78" s="55"/>
      <c r="F78" s="55" t="s">
        <v>427</v>
      </c>
      <c r="G78" s="734">
        <f>G3</f>
      </c>
      <c r="H78" s="734"/>
      <c r="I78" s="734"/>
      <c r="J78" s="162"/>
      <c r="K78" s="109"/>
      <c r="L78" s="117"/>
      <c r="M78" s="117"/>
      <c r="N78" s="117"/>
      <c r="O78" s="117"/>
      <c r="P78" s="117"/>
      <c r="Q78" s="117"/>
    </row>
    <row r="79" spans="1:17" s="473" customFormat="1" ht="30" customHeight="1">
      <c r="A79" s="323" t="s">
        <v>1093</v>
      </c>
      <c r="B79" s="161"/>
      <c r="C79" s="161"/>
      <c r="D79" s="161"/>
      <c r="E79" s="161"/>
      <c r="F79" s="161"/>
      <c r="G79" s="161"/>
      <c r="H79" s="161"/>
      <c r="I79" s="161"/>
      <c r="J79" s="162"/>
      <c r="K79" s="109"/>
      <c r="L79" s="117"/>
      <c r="M79" s="117"/>
      <c r="N79" s="117"/>
      <c r="O79" s="117"/>
      <c r="P79" s="117"/>
      <c r="Q79" s="117"/>
    </row>
    <row r="80" spans="1:17" s="51" customFormat="1" ht="12.75">
      <c r="A80" s="57" t="s">
        <v>11</v>
      </c>
      <c r="B80" s="634" t="s">
        <v>1282</v>
      </c>
      <c r="C80" s="164"/>
      <c r="D80" s="164"/>
      <c r="E80" s="161"/>
      <c r="F80" s="161"/>
      <c r="G80" s="161"/>
      <c r="H80" s="161"/>
      <c r="I80" s="161"/>
      <c r="J80" s="162"/>
      <c r="K80" s="109"/>
      <c r="L80" s="117"/>
      <c r="M80" s="117"/>
      <c r="N80" s="117"/>
      <c r="O80" s="117"/>
      <c r="P80" s="117"/>
      <c r="Q80" s="117"/>
    </row>
    <row r="81" spans="1:11" ht="12.75">
      <c r="A81" s="24">
        <f>ROW()</f>
        <v>81</v>
      </c>
      <c r="B81" s="228"/>
      <c r="C81" s="228"/>
      <c r="D81" s="228"/>
      <c r="E81" s="9"/>
      <c r="F81" s="167"/>
      <c r="G81" s="167"/>
      <c r="H81" s="291"/>
      <c r="I81" s="291"/>
      <c r="J81" s="204"/>
      <c r="K81" s="109"/>
    </row>
    <row r="82" spans="1:11" ht="15.75">
      <c r="A82" s="24">
        <f>ROW()</f>
        <v>82</v>
      </c>
      <c r="B82" s="228"/>
      <c r="C82" s="166" t="s">
        <v>1094</v>
      </c>
      <c r="D82" s="228"/>
      <c r="E82" s="9"/>
      <c r="F82" s="167"/>
      <c r="G82" s="167"/>
      <c r="H82" s="291"/>
      <c r="I82" s="291"/>
      <c r="J82" s="204"/>
      <c r="K82" s="109"/>
    </row>
    <row r="83" spans="1:11" ht="12.75">
      <c r="A83" s="24">
        <f>ROW()</f>
        <v>83</v>
      </c>
      <c r="B83" s="228"/>
      <c r="C83" s="228"/>
      <c r="D83" s="228"/>
      <c r="E83" s="9"/>
      <c r="F83" s="167"/>
      <c r="G83" s="167"/>
      <c r="H83" s="291"/>
      <c r="I83" s="291"/>
      <c r="J83" s="204"/>
      <c r="K83" s="109"/>
    </row>
    <row r="84" spans="1:11" ht="12.75">
      <c r="A84" s="24">
        <f>ROW()</f>
        <v>84</v>
      </c>
      <c r="B84" s="228"/>
      <c r="C84" s="181" t="s">
        <v>1095</v>
      </c>
      <c r="D84" s="228"/>
      <c r="E84" s="9"/>
      <c r="F84" s="167"/>
      <c r="G84" s="167"/>
      <c r="H84" s="291"/>
      <c r="I84" s="291"/>
      <c r="J84" s="204"/>
      <c r="K84" s="109"/>
    </row>
    <row r="85" spans="1:11" ht="12.75">
      <c r="A85" s="24">
        <f>ROW()</f>
        <v>85</v>
      </c>
      <c r="B85" s="9"/>
      <c r="C85" s="474"/>
      <c r="D85" s="475"/>
      <c r="E85" s="475"/>
      <c r="F85" s="475"/>
      <c r="G85" s="475"/>
      <c r="H85" s="475"/>
      <c r="I85" s="476"/>
      <c r="J85" s="204"/>
      <c r="K85" s="109"/>
    </row>
    <row r="86" spans="1:11" ht="12.75">
      <c r="A86" s="24">
        <f>ROW()</f>
        <v>86</v>
      </c>
      <c r="B86" s="9"/>
      <c r="C86" s="477"/>
      <c r="D86" s="349"/>
      <c r="E86" s="349"/>
      <c r="F86" s="349"/>
      <c r="G86" s="349"/>
      <c r="H86" s="349"/>
      <c r="I86" s="478"/>
      <c r="J86" s="204"/>
      <c r="K86" s="109"/>
    </row>
    <row r="87" spans="1:11" ht="12.75">
      <c r="A87" s="24">
        <f>ROW()</f>
        <v>87</v>
      </c>
      <c r="B87" s="9"/>
      <c r="C87" s="477"/>
      <c r="D87" s="349"/>
      <c r="E87" s="349"/>
      <c r="F87" s="349"/>
      <c r="G87" s="349"/>
      <c r="H87" s="349"/>
      <c r="I87" s="478"/>
      <c r="J87" s="204"/>
      <c r="K87" s="109"/>
    </row>
    <row r="88" spans="1:11" ht="12.75">
      <c r="A88" s="24">
        <f>ROW()</f>
        <v>88</v>
      </c>
      <c r="B88" s="9"/>
      <c r="C88" s="477"/>
      <c r="D88" s="349"/>
      <c r="E88" s="349"/>
      <c r="F88" s="349"/>
      <c r="G88" s="349"/>
      <c r="H88" s="349"/>
      <c r="I88" s="478"/>
      <c r="J88" s="204"/>
      <c r="K88" s="109"/>
    </row>
    <row r="89" spans="1:11" ht="12.75">
      <c r="A89" s="24">
        <f>ROW()</f>
        <v>89</v>
      </c>
      <c r="B89" s="9"/>
      <c r="C89" s="477"/>
      <c r="D89" s="349"/>
      <c r="E89" s="349"/>
      <c r="F89" s="349"/>
      <c r="G89" s="349"/>
      <c r="H89" s="349"/>
      <c r="I89" s="478"/>
      <c r="J89" s="204"/>
      <c r="K89" s="109"/>
    </row>
    <row r="90" spans="1:11" ht="12.75">
      <c r="A90" s="24">
        <f>ROW()</f>
        <v>90</v>
      </c>
      <c r="B90" s="9"/>
      <c r="C90" s="477"/>
      <c r="D90" s="349"/>
      <c r="E90" s="349"/>
      <c r="F90" s="349"/>
      <c r="G90" s="349"/>
      <c r="H90" s="349"/>
      <c r="I90" s="478"/>
      <c r="J90" s="204"/>
      <c r="K90" s="109"/>
    </row>
    <row r="91" spans="1:11" ht="12.75">
      <c r="A91" s="24">
        <f>ROW()</f>
        <v>91</v>
      </c>
      <c r="B91" s="9"/>
      <c r="C91" s="477"/>
      <c r="D91" s="349"/>
      <c r="E91" s="349"/>
      <c r="F91" s="349"/>
      <c r="G91" s="349"/>
      <c r="H91" s="349"/>
      <c r="I91" s="478"/>
      <c r="J91" s="204"/>
      <c r="K91" s="109"/>
    </row>
    <row r="92" spans="1:11" ht="12.75">
      <c r="A92" s="24">
        <f>ROW()</f>
        <v>92</v>
      </c>
      <c r="B92" s="9"/>
      <c r="C92" s="477"/>
      <c r="D92" s="349"/>
      <c r="E92" s="349"/>
      <c r="F92" s="349"/>
      <c r="G92" s="349"/>
      <c r="H92" s="349"/>
      <c r="I92" s="478"/>
      <c r="J92" s="204"/>
      <c r="K92" s="109"/>
    </row>
    <row r="93" spans="1:11" ht="12.75">
      <c r="A93" s="24">
        <f>ROW()</f>
        <v>93</v>
      </c>
      <c r="B93" s="9"/>
      <c r="C93" s="477"/>
      <c r="D93" s="349"/>
      <c r="E93" s="349"/>
      <c r="F93" s="349"/>
      <c r="G93" s="349"/>
      <c r="H93" s="349"/>
      <c r="I93" s="478"/>
      <c r="J93" s="204"/>
      <c r="K93" s="109"/>
    </row>
    <row r="94" spans="1:11" ht="12.75">
      <c r="A94" s="24">
        <f>ROW()</f>
        <v>94</v>
      </c>
      <c r="B94" s="9"/>
      <c r="C94" s="477"/>
      <c r="D94" s="349"/>
      <c r="E94" s="349"/>
      <c r="F94" s="349"/>
      <c r="G94" s="349"/>
      <c r="H94" s="349"/>
      <c r="I94" s="478"/>
      <c r="J94" s="204"/>
      <c r="K94" s="109"/>
    </row>
    <row r="95" spans="1:11" ht="12.75">
      <c r="A95" s="24">
        <f>ROW()</f>
        <v>95</v>
      </c>
      <c r="B95" s="9"/>
      <c r="C95" s="477"/>
      <c r="D95" s="349"/>
      <c r="E95" s="349"/>
      <c r="F95" s="349"/>
      <c r="G95" s="349"/>
      <c r="H95" s="349"/>
      <c r="I95" s="478"/>
      <c r="J95" s="204"/>
      <c r="K95" s="109"/>
    </row>
    <row r="96" spans="1:11" ht="12.75">
      <c r="A96" s="24">
        <f>ROW()</f>
        <v>96</v>
      </c>
      <c r="B96" s="9"/>
      <c r="C96" s="477"/>
      <c r="D96" s="349"/>
      <c r="E96" s="349"/>
      <c r="F96" s="349"/>
      <c r="G96" s="349"/>
      <c r="H96" s="349"/>
      <c r="I96" s="478"/>
      <c r="J96" s="204"/>
      <c r="K96" s="109"/>
    </row>
    <row r="97" spans="1:11" ht="12.75">
      <c r="A97" s="24">
        <f>ROW()</f>
        <v>97</v>
      </c>
      <c r="B97" s="9"/>
      <c r="C97" s="477"/>
      <c r="D97" s="349"/>
      <c r="E97" s="349"/>
      <c r="F97" s="349"/>
      <c r="G97" s="349"/>
      <c r="H97" s="349"/>
      <c r="I97" s="478"/>
      <c r="J97" s="204"/>
      <c r="K97" s="109"/>
    </row>
    <row r="98" spans="1:11" ht="12.75">
      <c r="A98" s="24">
        <f>ROW()</f>
        <v>98</v>
      </c>
      <c r="B98" s="9"/>
      <c r="C98" s="477"/>
      <c r="D98" s="349"/>
      <c r="E98" s="349"/>
      <c r="F98" s="349"/>
      <c r="G98" s="349"/>
      <c r="H98" s="349"/>
      <c r="I98" s="478"/>
      <c r="J98" s="204"/>
      <c r="K98" s="109"/>
    </row>
    <row r="99" spans="1:11" ht="12.75">
      <c r="A99" s="24">
        <f>ROW()</f>
        <v>99</v>
      </c>
      <c r="B99" s="9"/>
      <c r="C99" s="477"/>
      <c r="D99" s="349"/>
      <c r="E99" s="349"/>
      <c r="F99" s="349"/>
      <c r="G99" s="349"/>
      <c r="H99" s="349"/>
      <c r="I99" s="478"/>
      <c r="J99" s="204"/>
      <c r="K99" s="109"/>
    </row>
    <row r="100" spans="1:11" ht="12.75">
      <c r="A100" s="24">
        <f>ROW()</f>
        <v>100</v>
      </c>
      <c r="B100" s="9"/>
      <c r="C100" s="477"/>
      <c r="D100" s="349"/>
      <c r="E100" s="349"/>
      <c r="F100" s="349"/>
      <c r="G100" s="349"/>
      <c r="H100" s="349"/>
      <c r="I100" s="478"/>
      <c r="J100" s="204"/>
      <c r="K100" s="109"/>
    </row>
    <row r="101" spans="1:11" ht="12.75">
      <c r="A101" s="24">
        <f>ROW()</f>
        <v>101</v>
      </c>
      <c r="B101" s="9"/>
      <c r="C101" s="477"/>
      <c r="D101" s="349"/>
      <c r="E101" s="349"/>
      <c r="F101" s="349"/>
      <c r="G101" s="349"/>
      <c r="H101" s="349"/>
      <c r="I101" s="478"/>
      <c r="J101" s="204"/>
      <c r="K101" s="109"/>
    </row>
    <row r="102" spans="1:11" ht="12.75">
      <c r="A102" s="24">
        <f>ROW()</f>
        <v>102</v>
      </c>
      <c r="B102" s="9"/>
      <c r="C102" s="477"/>
      <c r="D102" s="349"/>
      <c r="E102" s="349"/>
      <c r="F102" s="349"/>
      <c r="G102" s="349"/>
      <c r="H102" s="349"/>
      <c r="I102" s="478"/>
      <c r="J102" s="204"/>
      <c r="K102" s="109"/>
    </row>
    <row r="103" spans="1:11" ht="12.75">
      <c r="A103" s="24">
        <f>ROW()</f>
        <v>103</v>
      </c>
      <c r="B103" s="9"/>
      <c r="C103" s="477"/>
      <c r="D103" s="349"/>
      <c r="E103" s="349"/>
      <c r="F103" s="349"/>
      <c r="G103" s="349"/>
      <c r="H103" s="349"/>
      <c r="I103" s="478"/>
      <c r="J103" s="204"/>
      <c r="K103" s="109"/>
    </row>
    <row r="104" spans="1:11" ht="12.75">
      <c r="A104" s="24">
        <f>ROW()</f>
        <v>104</v>
      </c>
      <c r="B104" s="9"/>
      <c r="C104" s="477"/>
      <c r="D104" s="349"/>
      <c r="E104" s="349"/>
      <c r="F104" s="349"/>
      <c r="G104" s="349"/>
      <c r="H104" s="349"/>
      <c r="I104" s="478"/>
      <c r="J104" s="204"/>
      <c r="K104" s="109"/>
    </row>
    <row r="105" spans="1:11" ht="12.75">
      <c r="A105" s="24">
        <f>ROW()</f>
        <v>105</v>
      </c>
      <c r="B105" s="9"/>
      <c r="C105" s="477"/>
      <c r="D105" s="349"/>
      <c r="E105" s="349"/>
      <c r="F105" s="349"/>
      <c r="G105" s="349"/>
      <c r="H105" s="349"/>
      <c r="I105" s="478"/>
      <c r="J105" s="204"/>
      <c r="K105" s="109"/>
    </row>
    <row r="106" spans="1:11" ht="12.75">
      <c r="A106" s="24">
        <f>ROW()</f>
        <v>106</v>
      </c>
      <c r="B106" s="9"/>
      <c r="C106" s="477"/>
      <c r="D106" s="349"/>
      <c r="E106" s="349"/>
      <c r="F106" s="349"/>
      <c r="G106" s="349"/>
      <c r="H106" s="349"/>
      <c r="I106" s="478"/>
      <c r="J106" s="204"/>
      <c r="K106" s="109"/>
    </row>
    <row r="107" spans="1:11" ht="12.75">
      <c r="A107" s="24">
        <f>ROW()</f>
        <v>107</v>
      </c>
      <c r="B107" s="9"/>
      <c r="C107" s="477"/>
      <c r="D107" s="349"/>
      <c r="E107" s="349"/>
      <c r="F107" s="349"/>
      <c r="G107" s="349"/>
      <c r="H107" s="349"/>
      <c r="I107" s="478"/>
      <c r="J107" s="204"/>
      <c r="K107" s="109"/>
    </row>
    <row r="108" spans="1:11" ht="12.75">
      <c r="A108" s="24">
        <f>ROW()</f>
        <v>108</v>
      </c>
      <c r="B108" s="9"/>
      <c r="C108" s="477"/>
      <c r="D108" s="349"/>
      <c r="E108" s="349"/>
      <c r="F108" s="349"/>
      <c r="G108" s="349"/>
      <c r="H108" s="349"/>
      <c r="I108" s="478"/>
      <c r="J108" s="204"/>
      <c r="K108" s="109"/>
    </row>
    <row r="109" spans="1:11" ht="12.75">
      <c r="A109" s="24">
        <f>ROW()</f>
        <v>109</v>
      </c>
      <c r="B109" s="9"/>
      <c r="C109" s="477"/>
      <c r="D109" s="349"/>
      <c r="E109" s="349"/>
      <c r="F109" s="349"/>
      <c r="G109" s="349"/>
      <c r="H109" s="349"/>
      <c r="I109" s="478"/>
      <c r="J109" s="204"/>
      <c r="K109" s="109"/>
    </row>
    <row r="110" spans="1:11" ht="12.75">
      <c r="A110" s="24">
        <f>ROW()</f>
        <v>110</v>
      </c>
      <c r="B110" s="9"/>
      <c r="C110" s="477"/>
      <c r="D110" s="349"/>
      <c r="E110" s="349"/>
      <c r="F110" s="349"/>
      <c r="G110" s="349"/>
      <c r="H110" s="349"/>
      <c r="I110" s="478"/>
      <c r="J110" s="204"/>
      <c r="K110" s="109"/>
    </row>
    <row r="111" spans="1:11" ht="12.75">
      <c r="A111" s="24">
        <f>ROW()</f>
        <v>111</v>
      </c>
      <c r="B111" s="9"/>
      <c r="C111" s="477"/>
      <c r="D111" s="349"/>
      <c r="E111" s="349"/>
      <c r="F111" s="349"/>
      <c r="G111" s="349"/>
      <c r="H111" s="349"/>
      <c r="I111" s="478"/>
      <c r="J111" s="204"/>
      <c r="K111" s="109"/>
    </row>
    <row r="112" spans="1:11" ht="12.75">
      <c r="A112" s="24">
        <f>ROW()</f>
        <v>112</v>
      </c>
      <c r="B112" s="9"/>
      <c r="C112" s="477"/>
      <c r="D112" s="349"/>
      <c r="E112" s="349"/>
      <c r="F112" s="349"/>
      <c r="G112" s="349"/>
      <c r="H112" s="349"/>
      <c r="I112" s="478"/>
      <c r="J112" s="204"/>
      <c r="K112" s="109"/>
    </row>
    <row r="113" spans="1:11" ht="12.75">
      <c r="A113" s="24">
        <f>ROW()</f>
        <v>113</v>
      </c>
      <c r="B113" s="9"/>
      <c r="C113" s="477"/>
      <c r="D113" s="349"/>
      <c r="E113" s="349"/>
      <c r="F113" s="349"/>
      <c r="G113" s="349"/>
      <c r="H113" s="349"/>
      <c r="I113" s="478"/>
      <c r="J113" s="204"/>
      <c r="K113" s="109"/>
    </row>
    <row r="114" spans="1:11" ht="12.75">
      <c r="A114" s="24">
        <f>ROW()</f>
        <v>114</v>
      </c>
      <c r="B114" s="9"/>
      <c r="C114" s="477"/>
      <c r="D114" s="349"/>
      <c r="E114" s="349"/>
      <c r="F114" s="349"/>
      <c r="G114" s="349"/>
      <c r="H114" s="349"/>
      <c r="I114" s="478"/>
      <c r="J114" s="204"/>
      <c r="K114" s="109"/>
    </row>
    <row r="115" spans="1:11" ht="12.75">
      <c r="A115" s="24">
        <f>ROW()</f>
        <v>115</v>
      </c>
      <c r="B115" s="9"/>
      <c r="C115" s="477"/>
      <c r="D115" s="349"/>
      <c r="E115" s="349"/>
      <c r="F115" s="349"/>
      <c r="G115" s="349"/>
      <c r="H115" s="349"/>
      <c r="I115" s="478"/>
      <c r="J115" s="204"/>
      <c r="K115" s="109"/>
    </row>
    <row r="116" spans="1:11" ht="12.75">
      <c r="A116" s="24">
        <f>ROW()</f>
        <v>116</v>
      </c>
      <c r="B116" s="9"/>
      <c r="C116" s="477"/>
      <c r="D116" s="349"/>
      <c r="E116" s="349"/>
      <c r="F116" s="349"/>
      <c r="G116" s="349"/>
      <c r="H116" s="349"/>
      <c r="I116" s="478"/>
      <c r="J116" s="204"/>
      <c r="K116" s="109"/>
    </row>
    <row r="117" spans="1:11" ht="12.75">
      <c r="A117" s="24">
        <f>ROW()</f>
        <v>117</v>
      </c>
      <c r="B117" s="9"/>
      <c r="C117" s="477"/>
      <c r="D117" s="349"/>
      <c r="E117" s="349"/>
      <c r="F117" s="349"/>
      <c r="G117" s="349"/>
      <c r="H117" s="349"/>
      <c r="I117" s="478"/>
      <c r="J117" s="204"/>
      <c r="K117" s="109"/>
    </row>
    <row r="118" spans="1:11" ht="12.75">
      <c r="A118" s="24">
        <f>ROW()</f>
        <v>118</v>
      </c>
      <c r="B118" s="9"/>
      <c r="C118" s="477"/>
      <c r="D118" s="349"/>
      <c r="E118" s="349"/>
      <c r="F118" s="349"/>
      <c r="G118" s="349"/>
      <c r="H118" s="349"/>
      <c r="I118" s="478"/>
      <c r="J118" s="204"/>
      <c r="K118" s="109"/>
    </row>
    <row r="119" spans="1:11" ht="12.75">
      <c r="A119" s="24">
        <f>ROW()</f>
        <v>119</v>
      </c>
      <c r="B119" s="9"/>
      <c r="C119" s="477"/>
      <c r="D119" s="349"/>
      <c r="E119" s="349"/>
      <c r="F119" s="349"/>
      <c r="G119" s="349"/>
      <c r="H119" s="349"/>
      <c r="I119" s="478"/>
      <c r="J119" s="204"/>
      <c r="K119" s="109"/>
    </row>
    <row r="120" spans="1:11" ht="12.75">
      <c r="A120" s="24">
        <f>ROW()</f>
        <v>120</v>
      </c>
      <c r="B120" s="9"/>
      <c r="C120" s="477"/>
      <c r="D120" s="349"/>
      <c r="E120" s="349"/>
      <c r="F120" s="349"/>
      <c r="G120" s="349"/>
      <c r="H120" s="349"/>
      <c r="I120" s="478"/>
      <c r="J120" s="204"/>
      <c r="K120" s="109"/>
    </row>
    <row r="121" spans="1:11" ht="12.75">
      <c r="A121" s="24">
        <f>ROW()</f>
        <v>121</v>
      </c>
      <c r="B121" s="9"/>
      <c r="C121" s="477"/>
      <c r="D121" s="349"/>
      <c r="E121" s="349"/>
      <c r="F121" s="349"/>
      <c r="G121" s="349"/>
      <c r="H121" s="349"/>
      <c r="I121" s="478"/>
      <c r="J121" s="204"/>
      <c r="K121" s="109"/>
    </row>
    <row r="122" spans="1:11" ht="12.75">
      <c r="A122" s="24">
        <f>ROW()</f>
        <v>122</v>
      </c>
      <c r="B122" s="9"/>
      <c r="C122" s="477"/>
      <c r="D122" s="349"/>
      <c r="E122" s="349"/>
      <c r="F122" s="349"/>
      <c r="G122" s="349"/>
      <c r="H122" s="349"/>
      <c r="I122" s="478"/>
      <c r="J122" s="204"/>
      <c r="K122" s="109"/>
    </row>
    <row r="123" spans="1:11" ht="12.75">
      <c r="A123" s="24">
        <f>ROW()</f>
        <v>123</v>
      </c>
      <c r="B123" s="9"/>
      <c r="C123" s="477"/>
      <c r="D123" s="349"/>
      <c r="E123" s="349"/>
      <c r="F123" s="349"/>
      <c r="G123" s="349"/>
      <c r="H123" s="349"/>
      <c r="I123" s="478"/>
      <c r="J123" s="204"/>
      <c r="K123" s="109"/>
    </row>
    <row r="124" spans="1:11" ht="12.75">
      <c r="A124" s="24">
        <f>ROW()</f>
        <v>124</v>
      </c>
      <c r="B124" s="9"/>
      <c r="C124" s="477"/>
      <c r="D124" s="349"/>
      <c r="E124" s="349"/>
      <c r="F124" s="349"/>
      <c r="G124" s="349"/>
      <c r="H124" s="349"/>
      <c r="I124" s="478"/>
      <c r="J124" s="204"/>
      <c r="K124" s="109"/>
    </row>
    <row r="125" spans="1:11" ht="12.75">
      <c r="A125" s="24">
        <f>ROW()</f>
        <v>125</v>
      </c>
      <c r="B125" s="9"/>
      <c r="C125" s="477"/>
      <c r="D125" s="349"/>
      <c r="E125" s="349"/>
      <c r="F125" s="349"/>
      <c r="G125" s="349"/>
      <c r="H125" s="349"/>
      <c r="I125" s="478"/>
      <c r="J125" s="204"/>
      <c r="K125" s="109"/>
    </row>
    <row r="126" spans="1:11" ht="12.75">
      <c r="A126" s="24">
        <f>ROW()</f>
        <v>126</v>
      </c>
      <c r="B126" s="9"/>
      <c r="C126" s="477"/>
      <c r="D126" s="349"/>
      <c r="E126" s="349"/>
      <c r="F126" s="349"/>
      <c r="G126" s="349"/>
      <c r="H126" s="349"/>
      <c r="I126" s="478"/>
      <c r="J126" s="204"/>
      <c r="K126" s="109"/>
    </row>
    <row r="127" spans="1:11" ht="12.75">
      <c r="A127" s="24">
        <f>ROW()</f>
        <v>127</v>
      </c>
      <c r="B127" s="9"/>
      <c r="C127" s="477"/>
      <c r="D127" s="349"/>
      <c r="E127" s="349"/>
      <c r="F127" s="349"/>
      <c r="G127" s="349"/>
      <c r="H127" s="349"/>
      <c r="I127" s="478"/>
      <c r="J127" s="204"/>
      <c r="K127" s="109"/>
    </row>
    <row r="128" spans="1:11" ht="12.75">
      <c r="A128" s="24">
        <f>ROW()</f>
        <v>128</v>
      </c>
      <c r="B128" s="9"/>
      <c r="C128" s="477"/>
      <c r="D128" s="349"/>
      <c r="E128" s="349"/>
      <c r="F128" s="349"/>
      <c r="G128" s="349"/>
      <c r="H128" s="349"/>
      <c r="I128" s="478"/>
      <c r="J128" s="204"/>
      <c r="K128" s="109"/>
    </row>
    <row r="129" spans="1:11" ht="12.75">
      <c r="A129" s="24">
        <f>ROW()</f>
        <v>129</v>
      </c>
      <c r="B129" s="9"/>
      <c r="C129" s="477"/>
      <c r="D129" s="349"/>
      <c r="E129" s="349"/>
      <c r="F129" s="349"/>
      <c r="G129" s="349"/>
      <c r="H129" s="349"/>
      <c r="I129" s="478"/>
      <c r="J129" s="204"/>
      <c r="K129" s="109"/>
    </row>
    <row r="130" spans="1:11" ht="12.75">
      <c r="A130" s="24">
        <f>ROW()</f>
        <v>130</v>
      </c>
      <c r="B130" s="9"/>
      <c r="C130" s="477"/>
      <c r="D130" s="349"/>
      <c r="E130" s="349"/>
      <c r="F130" s="349"/>
      <c r="G130" s="349"/>
      <c r="H130" s="349"/>
      <c r="I130" s="478"/>
      <c r="J130" s="204"/>
      <c r="K130" s="109"/>
    </row>
    <row r="131" spans="1:11" ht="12.75">
      <c r="A131" s="24">
        <f>ROW()</f>
        <v>131</v>
      </c>
      <c r="B131" s="9"/>
      <c r="C131" s="477"/>
      <c r="D131" s="349"/>
      <c r="E131" s="349"/>
      <c r="F131" s="349"/>
      <c r="G131" s="349"/>
      <c r="H131" s="349"/>
      <c r="I131" s="478"/>
      <c r="J131" s="204"/>
      <c r="K131" s="109"/>
    </row>
    <row r="132" spans="1:11" ht="12.75">
      <c r="A132" s="24">
        <f>ROW()</f>
        <v>132</v>
      </c>
      <c r="B132" s="9"/>
      <c r="C132" s="477"/>
      <c r="D132" s="349"/>
      <c r="E132" s="349"/>
      <c r="F132" s="349"/>
      <c r="G132" s="349"/>
      <c r="H132" s="349"/>
      <c r="I132" s="478"/>
      <c r="J132" s="204"/>
      <c r="K132" s="109"/>
    </row>
    <row r="133" spans="1:11" ht="12.75">
      <c r="A133" s="24">
        <f>ROW()</f>
        <v>133</v>
      </c>
      <c r="B133" s="9"/>
      <c r="C133" s="477"/>
      <c r="D133" s="349"/>
      <c r="E133" s="349"/>
      <c r="F133" s="349"/>
      <c r="G133" s="349"/>
      <c r="H133" s="349"/>
      <c r="I133" s="478"/>
      <c r="J133" s="204"/>
      <c r="K133" s="109"/>
    </row>
    <row r="134" spans="1:11" ht="12.75">
      <c r="A134" s="24">
        <f>ROW()</f>
        <v>134</v>
      </c>
      <c r="B134" s="9"/>
      <c r="C134" s="477"/>
      <c r="D134" s="349"/>
      <c r="E134" s="349"/>
      <c r="F134" s="349"/>
      <c r="G134" s="349"/>
      <c r="H134" s="349"/>
      <c r="I134" s="478"/>
      <c r="J134" s="204"/>
      <c r="K134" s="109"/>
    </row>
    <row r="135" spans="1:11" ht="12.75">
      <c r="A135" s="24">
        <f>ROW()</f>
        <v>135</v>
      </c>
      <c r="B135" s="9"/>
      <c r="C135" s="477"/>
      <c r="D135" s="349"/>
      <c r="E135" s="349"/>
      <c r="F135" s="349"/>
      <c r="G135" s="349"/>
      <c r="H135" s="349"/>
      <c r="I135" s="478"/>
      <c r="J135" s="204"/>
      <c r="K135" s="109"/>
    </row>
    <row r="136" spans="1:11" ht="12.75">
      <c r="A136" s="24">
        <f>ROW()</f>
        <v>136</v>
      </c>
      <c r="B136" s="9"/>
      <c r="C136" s="477"/>
      <c r="D136" s="349"/>
      <c r="E136" s="349"/>
      <c r="F136" s="349"/>
      <c r="G136" s="349"/>
      <c r="H136" s="349"/>
      <c r="I136" s="478"/>
      <c r="J136" s="204"/>
      <c r="K136" s="109"/>
    </row>
    <row r="137" spans="1:11" ht="12.75">
      <c r="A137" s="24">
        <f>ROW()</f>
        <v>137</v>
      </c>
      <c r="B137" s="9"/>
      <c r="C137" s="477"/>
      <c r="D137" s="349"/>
      <c r="E137" s="349"/>
      <c r="F137" s="349"/>
      <c r="G137" s="349"/>
      <c r="H137" s="349"/>
      <c r="I137" s="478"/>
      <c r="J137" s="204"/>
      <c r="K137" s="109"/>
    </row>
    <row r="138" spans="1:11" ht="12.75">
      <c r="A138" s="24">
        <f>ROW()</f>
        <v>138</v>
      </c>
      <c r="B138" s="9"/>
      <c r="C138" s="477"/>
      <c r="D138" s="349"/>
      <c r="E138" s="349"/>
      <c r="F138" s="349"/>
      <c r="G138" s="349"/>
      <c r="H138" s="349"/>
      <c r="I138" s="478"/>
      <c r="J138" s="204"/>
      <c r="K138" s="109"/>
    </row>
    <row r="139" spans="1:11" ht="12.75">
      <c r="A139" s="24">
        <f>ROW()</f>
        <v>139</v>
      </c>
      <c r="B139" s="9"/>
      <c r="C139" s="477"/>
      <c r="D139" s="349"/>
      <c r="E139" s="349"/>
      <c r="F139" s="349"/>
      <c r="G139" s="349"/>
      <c r="H139" s="349"/>
      <c r="I139" s="478"/>
      <c r="J139" s="204"/>
      <c r="K139" s="109"/>
    </row>
    <row r="140" spans="1:11" ht="12.75">
      <c r="A140" s="24">
        <f>ROW()</f>
        <v>140</v>
      </c>
      <c r="B140" s="9"/>
      <c r="C140" s="477"/>
      <c r="D140" s="349"/>
      <c r="E140" s="349"/>
      <c r="F140" s="349"/>
      <c r="G140" s="349"/>
      <c r="H140" s="349"/>
      <c r="I140" s="478"/>
      <c r="J140" s="204"/>
      <c r="K140" s="109"/>
    </row>
    <row r="141" spans="1:11" ht="12.75">
      <c r="A141" s="24">
        <f>ROW()</f>
        <v>141</v>
      </c>
      <c r="B141" s="9"/>
      <c r="C141" s="477"/>
      <c r="D141" s="349"/>
      <c r="E141" s="349"/>
      <c r="F141" s="349"/>
      <c r="G141" s="349"/>
      <c r="H141" s="349"/>
      <c r="I141" s="478"/>
      <c r="J141" s="204"/>
      <c r="K141" s="109"/>
    </row>
    <row r="142" spans="1:11" ht="12.75">
      <c r="A142" s="24">
        <f>ROW()</f>
        <v>142</v>
      </c>
      <c r="B142" s="9"/>
      <c r="C142" s="477"/>
      <c r="D142" s="349"/>
      <c r="E142" s="349"/>
      <c r="F142" s="349"/>
      <c r="G142" s="349"/>
      <c r="H142" s="349"/>
      <c r="I142" s="478"/>
      <c r="J142" s="204"/>
      <c r="K142" s="109"/>
    </row>
    <row r="143" spans="1:11" ht="12.75">
      <c r="A143" s="24">
        <f>ROW()</f>
        <v>143</v>
      </c>
      <c r="B143" s="9"/>
      <c r="C143" s="477"/>
      <c r="D143" s="349"/>
      <c r="E143" s="349"/>
      <c r="F143" s="349"/>
      <c r="G143" s="349"/>
      <c r="H143" s="349"/>
      <c r="I143" s="478"/>
      <c r="J143" s="204"/>
      <c r="K143" s="109"/>
    </row>
    <row r="144" spans="1:11" ht="12.75">
      <c r="A144" s="24">
        <f>ROW()</f>
        <v>144</v>
      </c>
      <c r="B144" s="9"/>
      <c r="C144" s="477"/>
      <c r="D144" s="349"/>
      <c r="E144" s="349"/>
      <c r="F144" s="349"/>
      <c r="G144" s="349"/>
      <c r="H144" s="349"/>
      <c r="I144" s="478"/>
      <c r="J144" s="204"/>
      <c r="K144" s="109"/>
    </row>
    <row r="145" spans="1:11" ht="12.75">
      <c r="A145" s="24">
        <f>ROW()</f>
        <v>145</v>
      </c>
      <c r="B145" s="9"/>
      <c r="C145" s="477"/>
      <c r="D145" s="349"/>
      <c r="E145" s="349"/>
      <c r="F145" s="349"/>
      <c r="G145" s="349"/>
      <c r="H145" s="349"/>
      <c r="I145" s="478"/>
      <c r="J145" s="204"/>
      <c r="K145" s="109"/>
    </row>
    <row r="146" spans="1:11" ht="12.75">
      <c r="A146" s="24">
        <f>ROW()</f>
        <v>146</v>
      </c>
      <c r="B146" s="9"/>
      <c r="C146" s="477"/>
      <c r="D146" s="349"/>
      <c r="E146" s="349"/>
      <c r="F146" s="349"/>
      <c r="G146" s="349"/>
      <c r="H146" s="349"/>
      <c r="I146" s="478"/>
      <c r="J146" s="204"/>
      <c r="K146" s="109"/>
    </row>
    <row r="147" spans="1:11" ht="12.75">
      <c r="A147" s="24">
        <f>ROW()</f>
        <v>147</v>
      </c>
      <c r="B147" s="9"/>
      <c r="C147" s="477"/>
      <c r="D147" s="349"/>
      <c r="E147" s="349"/>
      <c r="F147" s="349"/>
      <c r="G147" s="349"/>
      <c r="H147" s="349"/>
      <c r="I147" s="478"/>
      <c r="J147" s="204"/>
      <c r="K147" s="109"/>
    </row>
    <row r="148" spans="1:11" ht="12.75">
      <c r="A148" s="24">
        <f>ROW()</f>
        <v>148</v>
      </c>
      <c r="B148" s="9"/>
      <c r="C148" s="477"/>
      <c r="D148" s="349"/>
      <c r="E148" s="349"/>
      <c r="F148" s="349"/>
      <c r="G148" s="349"/>
      <c r="H148" s="349"/>
      <c r="I148" s="478"/>
      <c r="J148" s="204"/>
      <c r="K148" s="109"/>
    </row>
    <row r="149" spans="1:11" ht="12.75">
      <c r="A149" s="24">
        <f>ROW()</f>
        <v>149</v>
      </c>
      <c r="B149" s="9"/>
      <c r="C149" s="477"/>
      <c r="D149" s="349"/>
      <c r="E149" s="349"/>
      <c r="F149" s="349"/>
      <c r="G149" s="349"/>
      <c r="H149" s="349"/>
      <c r="I149" s="478"/>
      <c r="J149" s="204"/>
      <c r="K149" s="109"/>
    </row>
    <row r="150" spans="1:11" ht="12.75">
      <c r="A150" s="24">
        <f>ROW()</f>
        <v>150</v>
      </c>
      <c r="B150" s="9"/>
      <c r="C150" s="477"/>
      <c r="D150" s="349"/>
      <c r="E150" s="349"/>
      <c r="F150" s="349"/>
      <c r="G150" s="349"/>
      <c r="H150" s="349"/>
      <c r="I150" s="478"/>
      <c r="J150" s="204"/>
      <c r="K150" s="109"/>
    </row>
    <row r="151" spans="1:11" ht="12.75">
      <c r="A151" s="24">
        <f>ROW()</f>
        <v>151</v>
      </c>
      <c r="B151" s="9"/>
      <c r="C151" s="477"/>
      <c r="D151" s="349"/>
      <c r="E151" s="349"/>
      <c r="F151" s="349"/>
      <c r="G151" s="349"/>
      <c r="H151" s="349"/>
      <c r="I151" s="478"/>
      <c r="J151" s="204"/>
      <c r="K151" s="109"/>
    </row>
    <row r="152" spans="1:11" ht="12.75">
      <c r="A152" s="24">
        <f>ROW()</f>
        <v>152</v>
      </c>
      <c r="B152" s="9"/>
      <c r="C152" s="477"/>
      <c r="D152" s="349"/>
      <c r="E152" s="349"/>
      <c r="F152" s="349"/>
      <c r="G152" s="349"/>
      <c r="H152" s="349"/>
      <c r="I152" s="478"/>
      <c r="J152" s="204"/>
      <c r="K152" s="109"/>
    </row>
    <row r="153" spans="1:11" ht="12.75">
      <c r="A153" s="24">
        <f>ROW()</f>
        <v>153</v>
      </c>
      <c r="B153" s="9"/>
      <c r="C153" s="477"/>
      <c r="D153" s="349"/>
      <c r="E153" s="349"/>
      <c r="F153" s="349"/>
      <c r="G153" s="349"/>
      <c r="H153" s="349"/>
      <c r="I153" s="478"/>
      <c r="J153" s="204"/>
      <c r="K153" s="109"/>
    </row>
    <row r="154" spans="1:11" ht="12.75">
      <c r="A154" s="24">
        <f>ROW()</f>
        <v>154</v>
      </c>
      <c r="B154" s="9"/>
      <c r="C154" s="477"/>
      <c r="D154" s="349"/>
      <c r="E154" s="349"/>
      <c r="F154" s="349"/>
      <c r="G154" s="349"/>
      <c r="H154" s="349"/>
      <c r="I154" s="478"/>
      <c r="J154" s="204"/>
      <c r="K154" s="109"/>
    </row>
    <row r="155" spans="1:11" ht="12.75">
      <c r="A155" s="24">
        <f>ROW()</f>
        <v>155</v>
      </c>
      <c r="B155" s="9"/>
      <c r="C155" s="477"/>
      <c r="D155" s="349"/>
      <c r="E155" s="349"/>
      <c r="F155" s="349"/>
      <c r="G155" s="349"/>
      <c r="H155" s="349"/>
      <c r="I155" s="478"/>
      <c r="J155" s="204"/>
      <c r="K155" s="109"/>
    </row>
    <row r="156" spans="1:11" ht="12.75">
      <c r="A156" s="24">
        <f>ROW()</f>
        <v>156</v>
      </c>
      <c r="B156" s="9"/>
      <c r="C156" s="477"/>
      <c r="D156" s="349"/>
      <c r="E156" s="349"/>
      <c r="F156" s="349"/>
      <c r="G156" s="349"/>
      <c r="H156" s="349"/>
      <c r="I156" s="478"/>
      <c r="J156" s="204"/>
      <c r="K156" s="109"/>
    </row>
    <row r="157" spans="1:11" ht="12.75">
      <c r="A157" s="24">
        <f>ROW()</f>
        <v>157</v>
      </c>
      <c r="B157" s="9"/>
      <c r="C157" s="477"/>
      <c r="D157" s="349"/>
      <c r="E157" s="349"/>
      <c r="F157" s="349"/>
      <c r="G157" s="349"/>
      <c r="H157" s="349"/>
      <c r="I157" s="478"/>
      <c r="J157" s="204"/>
      <c r="K157" s="109"/>
    </row>
    <row r="158" spans="1:11" ht="12.75">
      <c r="A158" s="24">
        <f>ROW()</f>
        <v>158</v>
      </c>
      <c r="B158" s="9"/>
      <c r="C158" s="477"/>
      <c r="D158" s="349"/>
      <c r="E158" s="349"/>
      <c r="F158" s="349"/>
      <c r="G158" s="349"/>
      <c r="H158" s="349"/>
      <c r="I158" s="478"/>
      <c r="J158" s="204"/>
      <c r="K158" s="109"/>
    </row>
    <row r="159" spans="1:11" ht="12.75">
      <c r="A159" s="24">
        <f>ROW()</f>
        <v>159</v>
      </c>
      <c r="B159" s="9"/>
      <c r="C159" s="479"/>
      <c r="D159" s="480"/>
      <c r="E159" s="480"/>
      <c r="F159" s="480"/>
      <c r="G159" s="480"/>
      <c r="H159" s="480"/>
      <c r="I159" s="481"/>
      <c r="J159" s="204"/>
      <c r="K159" s="109"/>
    </row>
    <row r="160" spans="1:11" ht="12.75">
      <c r="A160" s="40">
        <f>ROW()</f>
        <v>160</v>
      </c>
      <c r="B160" s="245"/>
      <c r="C160" s="183"/>
      <c r="D160" s="183"/>
      <c r="E160" s="183"/>
      <c r="F160" s="183"/>
      <c r="G160" s="245"/>
      <c r="H160" s="183"/>
      <c r="I160" s="245"/>
      <c r="J160" s="184"/>
      <c r="K160" s="109"/>
    </row>
  </sheetData>
  <sheetProtection/>
  <mergeCells count="20">
    <mergeCell ref="G77:I77"/>
    <mergeCell ref="G78:I78"/>
    <mergeCell ref="D62:F63"/>
    <mergeCell ref="D66:E66"/>
    <mergeCell ref="D67:E67"/>
    <mergeCell ref="D68:E68"/>
    <mergeCell ref="D70:F71"/>
    <mergeCell ref="C73:I73"/>
    <mergeCell ref="D51:E51"/>
    <mergeCell ref="D52:E52"/>
    <mergeCell ref="D54:F55"/>
    <mergeCell ref="D58:E58"/>
    <mergeCell ref="D59:E59"/>
    <mergeCell ref="D60:E60"/>
    <mergeCell ref="G2:I2"/>
    <mergeCell ref="G3:I3"/>
    <mergeCell ref="C7:D8"/>
    <mergeCell ref="E7:H7"/>
    <mergeCell ref="I7:I8"/>
    <mergeCell ref="D50:E50"/>
  </mergeCells>
  <printOptions/>
  <pageMargins left="0.7086614173228347" right="0.7086614173228347" top="0.7480314960629921" bottom="0.7480314960629921" header="0.3149606299212599" footer="0.3149606299212599"/>
  <pageSetup fitToHeight="0" fitToWidth="1" horizontalDpi="600" verticalDpi="600" orientation="portrait" paperSize="9" scale="61" r:id="rId1"/>
  <headerFooter>
    <oddHeader>&amp;C&amp;"Arial"&amp;10 Commerce Commission Information Disclosure Template</oddHeader>
    <oddFooter>&amp;L&amp;"Arial"&amp;10 &amp;F&amp;C&amp;"Arial"&amp;10 &amp;A&amp;R&amp;"Arial"&amp;10 &amp;P</oddFooter>
  </headerFooter>
  <rowBreaks count="1" manualBreakCount="1">
    <brk id="74" max="16" man="1"/>
  </rowBreaks>
</worksheet>
</file>

<file path=xl/worksheets/sheet13.xml><?xml version="1.0" encoding="utf-8"?>
<worksheet xmlns="http://schemas.openxmlformats.org/spreadsheetml/2006/main" xmlns:r="http://schemas.openxmlformats.org/officeDocument/2006/relationships">
  <sheetPr>
    <tabColor indexed="45"/>
    <pageSetUpPr fitToPage="1"/>
  </sheetPr>
  <dimension ref="A1:Q168"/>
  <sheetViews>
    <sheetView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32.140625" style="117" customWidth="1"/>
    <col min="4" max="4" width="23.00390625" style="117" customWidth="1"/>
    <col min="5" max="5" width="15.57421875" style="117" customWidth="1"/>
    <col min="6" max="6" width="17.7109375" style="117" customWidth="1"/>
    <col min="7" max="9" width="15.57421875" style="117" customWidth="1"/>
    <col min="10" max="10" width="2.7109375" style="117" customWidth="1"/>
    <col min="11" max="16384" width="9.140625" style="117" customWidth="1"/>
  </cols>
  <sheetData>
    <row r="1" spans="1:10" s="51" customFormat="1" ht="18">
      <c r="A1" s="157"/>
      <c r="B1" s="158"/>
      <c r="C1" s="158"/>
      <c r="D1" s="158"/>
      <c r="E1" s="158"/>
      <c r="F1" s="158"/>
      <c r="G1" s="158"/>
      <c r="H1" s="158"/>
      <c r="I1" s="158"/>
      <c r="J1" s="445"/>
    </row>
    <row r="2" spans="1:10" s="51" customFormat="1" ht="18">
      <c r="A2" s="160"/>
      <c r="B2" s="446"/>
      <c r="C2" s="161"/>
      <c r="D2" s="161"/>
      <c r="E2" s="161"/>
      <c r="F2" s="55" t="s">
        <v>10</v>
      </c>
      <c r="G2" s="733">
        <f>IF(NOT(ISBLANK(CoverSheet!$C$8)),CoverSheet!$C$8,"")</f>
      </c>
      <c r="H2" s="733"/>
      <c r="I2" s="733"/>
      <c r="J2" s="447"/>
    </row>
    <row r="3" spans="1:10" s="51" customFormat="1" ht="18">
      <c r="A3" s="160"/>
      <c r="B3" s="446"/>
      <c r="C3" s="161"/>
      <c r="D3" s="161"/>
      <c r="E3" s="161"/>
      <c r="F3" s="55" t="s">
        <v>427</v>
      </c>
      <c r="G3" s="734">
        <f>IF(ISNUMBER(CoverSheet!$C$12),CoverSheet!$C$12,"")</f>
      </c>
      <c r="H3" s="734"/>
      <c r="I3" s="734"/>
      <c r="J3" s="447"/>
    </row>
    <row r="4" spans="1:10" s="51" customFormat="1" ht="15.75">
      <c r="A4" s="323" t="s">
        <v>1096</v>
      </c>
      <c r="B4" s="161"/>
      <c r="C4" s="161"/>
      <c r="D4" s="161"/>
      <c r="E4" s="161"/>
      <c r="F4" s="161"/>
      <c r="G4" s="161"/>
      <c r="H4" s="161"/>
      <c r="I4" s="161"/>
      <c r="J4" s="162"/>
    </row>
    <row r="5" spans="1:10" s="51" customFormat="1" ht="12.75">
      <c r="A5" s="57" t="s">
        <v>11</v>
      </c>
      <c r="B5" s="634" t="s">
        <v>1282</v>
      </c>
      <c r="C5" s="164"/>
      <c r="D5" s="164"/>
      <c r="E5" s="161"/>
      <c r="F5" s="161"/>
      <c r="G5" s="161"/>
      <c r="H5" s="161"/>
      <c r="I5" s="161"/>
      <c r="J5" s="162"/>
    </row>
    <row r="6" spans="1:10" ht="24.75" customHeight="1">
      <c r="A6" s="448">
        <f aca="true" t="shared" si="0" ref="A6:A51">ROW(A6)</f>
        <v>6</v>
      </c>
      <c r="B6" s="190" t="s">
        <v>1097</v>
      </c>
      <c r="C6" s="166"/>
      <c r="D6" s="166"/>
      <c r="E6" s="23"/>
      <c r="F6" s="23"/>
      <c r="G6" s="23"/>
      <c r="H6" s="23"/>
      <c r="I6" s="23"/>
      <c r="J6" s="43"/>
    </row>
    <row r="7" spans="1:10" ht="12.75" customHeight="1">
      <c r="A7" s="448">
        <f t="shared" si="0"/>
        <v>7</v>
      </c>
      <c r="B7" s="23"/>
      <c r="C7" s="739"/>
      <c r="D7" s="740"/>
      <c r="E7" s="741" t="s">
        <v>1069</v>
      </c>
      <c r="F7" s="742"/>
      <c r="G7" s="742"/>
      <c r="H7" s="743"/>
      <c r="I7" s="743" t="s">
        <v>1070</v>
      </c>
      <c r="J7" s="43"/>
    </row>
    <row r="8" spans="1:10" ht="38.25">
      <c r="A8" s="448">
        <f t="shared" si="0"/>
        <v>8</v>
      </c>
      <c r="B8" s="23"/>
      <c r="C8" s="739"/>
      <c r="D8" s="740"/>
      <c r="E8" s="304" t="s">
        <v>1071</v>
      </c>
      <c r="F8" s="449" t="s">
        <v>1072</v>
      </c>
      <c r="G8" s="482" t="s">
        <v>1098</v>
      </c>
      <c r="H8" s="451" t="s">
        <v>4</v>
      </c>
      <c r="I8" s="744"/>
      <c r="J8" s="43"/>
    </row>
    <row r="9" spans="1:10" ht="19.5" customHeight="1">
      <c r="A9" s="448">
        <f t="shared" si="0"/>
        <v>9</v>
      </c>
      <c r="B9" s="23"/>
      <c r="C9" s="452" t="s">
        <v>1036</v>
      </c>
      <c r="D9" s="452"/>
      <c r="E9" s="23"/>
      <c r="F9" s="23"/>
      <c r="G9" s="23"/>
      <c r="H9" s="23"/>
      <c r="I9" s="23"/>
      <c r="J9" s="43"/>
    </row>
    <row r="10" spans="1:10" ht="12.75">
      <c r="A10" s="448">
        <f t="shared" si="0"/>
        <v>10</v>
      </c>
      <c r="B10" s="23"/>
      <c r="C10" s="453" t="s">
        <v>1074</v>
      </c>
      <c r="D10" s="453"/>
      <c r="E10" s="23"/>
      <c r="F10" s="454"/>
      <c r="G10" s="23"/>
      <c r="H10" s="70"/>
      <c r="I10" s="70"/>
      <c r="J10" s="43"/>
    </row>
    <row r="11" spans="1:10" ht="12.75">
      <c r="A11" s="448">
        <f t="shared" si="0"/>
        <v>11</v>
      </c>
      <c r="B11" s="23"/>
      <c r="C11" s="453" t="s">
        <v>1075</v>
      </c>
      <c r="D11" s="453"/>
      <c r="E11" s="455"/>
      <c r="F11" s="454"/>
      <c r="G11" s="456"/>
      <c r="H11" s="457">
        <f>E11+F11+G11</f>
        <v>0</v>
      </c>
      <c r="I11" s="454"/>
      <c r="J11" s="43"/>
    </row>
    <row r="12" spans="1:10" ht="12.75">
      <c r="A12" s="448">
        <f t="shared" si="0"/>
        <v>12</v>
      </c>
      <c r="B12" s="23"/>
      <c r="C12" s="453" t="s">
        <v>1076</v>
      </c>
      <c r="D12" s="453"/>
      <c r="E12" s="70"/>
      <c r="F12" s="457">
        <f>SUM(F10:F11)</f>
        <v>0</v>
      </c>
      <c r="G12" s="70"/>
      <c r="H12" s="23"/>
      <c r="I12" s="70"/>
      <c r="J12" s="43"/>
    </row>
    <row r="13" spans="1:10" ht="19.5" customHeight="1">
      <c r="A13" s="448">
        <f t="shared" si="0"/>
        <v>13</v>
      </c>
      <c r="B13" s="23"/>
      <c r="C13" s="452" t="s">
        <v>125</v>
      </c>
      <c r="D13" s="452"/>
      <c r="E13" s="23"/>
      <c r="F13" s="23"/>
      <c r="G13" s="23"/>
      <c r="H13" s="23"/>
      <c r="I13" s="23"/>
      <c r="J13" s="43"/>
    </row>
    <row r="14" spans="1:10" ht="12.75">
      <c r="A14" s="448">
        <f t="shared" si="0"/>
        <v>14</v>
      </c>
      <c r="B14" s="23"/>
      <c r="C14" s="453" t="s">
        <v>1074</v>
      </c>
      <c r="D14" s="453"/>
      <c r="E14" s="23"/>
      <c r="F14" s="454"/>
      <c r="G14" s="23"/>
      <c r="H14" s="70"/>
      <c r="I14" s="70"/>
      <c r="J14" s="43"/>
    </row>
    <row r="15" spans="1:10" ht="12.75">
      <c r="A15" s="448">
        <f t="shared" si="0"/>
        <v>15</v>
      </c>
      <c r="B15" s="23"/>
      <c r="C15" s="453" t="s">
        <v>1075</v>
      </c>
      <c r="D15" s="453"/>
      <c r="E15" s="455"/>
      <c r="F15" s="454"/>
      <c r="G15" s="456"/>
      <c r="H15" s="457">
        <f>E15+F15+G15</f>
        <v>0</v>
      </c>
      <c r="I15" s="454"/>
      <c r="J15" s="43"/>
    </row>
    <row r="16" spans="1:10" ht="12.75">
      <c r="A16" s="448">
        <f t="shared" si="0"/>
        <v>16</v>
      </c>
      <c r="B16" s="23"/>
      <c r="C16" s="453" t="s">
        <v>1076</v>
      </c>
      <c r="D16" s="453"/>
      <c r="E16" s="70"/>
      <c r="F16" s="457">
        <f>SUM(F14:F15)</f>
        <v>0</v>
      </c>
      <c r="G16" s="70"/>
      <c r="H16" s="23"/>
      <c r="I16" s="70"/>
      <c r="J16" s="43"/>
    </row>
    <row r="17" spans="1:10" ht="19.5" customHeight="1">
      <c r="A17" s="448">
        <f t="shared" si="0"/>
        <v>17</v>
      </c>
      <c r="B17" s="23"/>
      <c r="C17" s="452" t="s">
        <v>457</v>
      </c>
      <c r="D17" s="452"/>
      <c r="E17" s="23"/>
      <c r="F17" s="23"/>
      <c r="G17" s="23"/>
      <c r="H17" s="23"/>
      <c r="I17" s="23"/>
      <c r="J17" s="43"/>
    </row>
    <row r="18" spans="1:10" ht="12.75">
      <c r="A18" s="448">
        <f t="shared" si="0"/>
        <v>18</v>
      </c>
      <c r="B18" s="23"/>
      <c r="C18" s="453" t="s">
        <v>1074</v>
      </c>
      <c r="D18" s="453"/>
      <c r="E18" s="23"/>
      <c r="F18" s="454"/>
      <c r="G18" s="23"/>
      <c r="H18" s="70"/>
      <c r="I18" s="70"/>
      <c r="J18" s="43"/>
    </row>
    <row r="19" spans="1:10" ht="12.75">
      <c r="A19" s="448">
        <f t="shared" si="0"/>
        <v>19</v>
      </c>
      <c r="B19" s="23"/>
      <c r="C19" s="453" t="s">
        <v>1075</v>
      </c>
      <c r="D19" s="453"/>
      <c r="E19" s="455"/>
      <c r="F19" s="454"/>
      <c r="G19" s="456"/>
      <c r="H19" s="457">
        <f>E19+F19+G19</f>
        <v>0</v>
      </c>
      <c r="I19" s="454"/>
      <c r="J19" s="43"/>
    </row>
    <row r="20" spans="1:10" ht="12.75">
      <c r="A20" s="448">
        <f t="shared" si="0"/>
        <v>20</v>
      </c>
      <c r="B20" s="23"/>
      <c r="C20" s="453" t="s">
        <v>1076</v>
      </c>
      <c r="D20" s="453"/>
      <c r="E20" s="70"/>
      <c r="F20" s="457">
        <f>SUM(F18:F19)</f>
        <v>0</v>
      </c>
      <c r="G20" s="70"/>
      <c r="H20" s="23"/>
      <c r="I20" s="70"/>
      <c r="J20" s="43"/>
    </row>
    <row r="21" spans="1:10" ht="19.5" customHeight="1">
      <c r="A21" s="448">
        <f t="shared" si="0"/>
        <v>21</v>
      </c>
      <c r="B21" s="23"/>
      <c r="C21" s="452" t="s">
        <v>122</v>
      </c>
      <c r="D21" s="452"/>
      <c r="E21" s="23"/>
      <c r="F21" s="23"/>
      <c r="G21" s="23"/>
      <c r="H21" s="23"/>
      <c r="I21" s="23"/>
      <c r="J21" s="43"/>
    </row>
    <row r="22" spans="1:10" ht="12.75">
      <c r="A22" s="448">
        <f t="shared" si="0"/>
        <v>22</v>
      </c>
      <c r="B22" s="23"/>
      <c r="C22" s="453" t="s">
        <v>1074</v>
      </c>
      <c r="D22" s="453"/>
      <c r="E22" s="23"/>
      <c r="F22" s="454"/>
      <c r="G22" s="23"/>
      <c r="H22" s="70"/>
      <c r="I22" s="70"/>
      <c r="J22" s="43"/>
    </row>
    <row r="23" spans="1:10" ht="12.75">
      <c r="A23" s="448">
        <f t="shared" si="0"/>
        <v>23</v>
      </c>
      <c r="B23" s="23"/>
      <c r="C23" s="453" t="s">
        <v>1075</v>
      </c>
      <c r="D23" s="453"/>
      <c r="E23" s="455"/>
      <c r="F23" s="454"/>
      <c r="G23" s="456"/>
      <c r="H23" s="457">
        <f>E23+F23+G23</f>
        <v>0</v>
      </c>
      <c r="I23" s="454"/>
      <c r="J23" s="43"/>
    </row>
    <row r="24" spans="1:10" ht="12.75">
      <c r="A24" s="448">
        <f t="shared" si="0"/>
        <v>24</v>
      </c>
      <c r="B24" s="23"/>
      <c r="C24" s="453" t="s">
        <v>1076</v>
      </c>
      <c r="D24" s="453"/>
      <c r="E24" s="70"/>
      <c r="F24" s="457">
        <f>SUM(F22:F23)</f>
        <v>0</v>
      </c>
      <c r="G24" s="70"/>
      <c r="H24" s="23"/>
      <c r="I24" s="70"/>
      <c r="J24" s="43"/>
    </row>
    <row r="25" spans="1:10" ht="19.5" customHeight="1">
      <c r="A25" s="448">
        <f t="shared" si="0"/>
        <v>25</v>
      </c>
      <c r="B25" s="23"/>
      <c r="C25" s="452" t="s">
        <v>1037</v>
      </c>
      <c r="D25" s="452"/>
      <c r="E25" s="23"/>
      <c r="F25" s="23"/>
      <c r="G25" s="23"/>
      <c r="H25" s="23"/>
      <c r="I25" s="23"/>
      <c r="J25" s="43"/>
    </row>
    <row r="26" spans="1:10" ht="12.75">
      <c r="A26" s="448">
        <f t="shared" si="0"/>
        <v>26</v>
      </c>
      <c r="B26" s="23"/>
      <c r="C26" s="453" t="s">
        <v>1074</v>
      </c>
      <c r="D26" s="453"/>
      <c r="E26" s="23"/>
      <c r="F26" s="454"/>
      <c r="G26" s="23"/>
      <c r="H26" s="70"/>
      <c r="I26" s="70"/>
      <c r="J26" s="43"/>
    </row>
    <row r="27" spans="1:10" ht="12.75">
      <c r="A27" s="448">
        <f t="shared" si="0"/>
        <v>27</v>
      </c>
      <c r="B27" s="23"/>
      <c r="C27" s="453" t="s">
        <v>1075</v>
      </c>
      <c r="D27" s="453"/>
      <c r="E27" s="455"/>
      <c r="F27" s="454"/>
      <c r="G27" s="456"/>
      <c r="H27" s="457">
        <f>E27+F27+G27</f>
        <v>0</v>
      </c>
      <c r="I27" s="454"/>
      <c r="J27" s="43"/>
    </row>
    <row r="28" spans="1:10" ht="12.75">
      <c r="A28" s="448">
        <f t="shared" si="0"/>
        <v>28</v>
      </c>
      <c r="B28" s="23"/>
      <c r="C28" s="453" t="s">
        <v>1076</v>
      </c>
      <c r="D28" s="453"/>
      <c r="E28" s="70"/>
      <c r="F28" s="457">
        <f>SUM(F26:F27)</f>
        <v>0</v>
      </c>
      <c r="G28" s="70"/>
      <c r="H28" s="23"/>
      <c r="I28" s="70"/>
      <c r="J28" s="43"/>
    </row>
    <row r="29" spans="1:10" ht="19.5" customHeight="1">
      <c r="A29" s="448">
        <f t="shared" si="0"/>
        <v>29</v>
      </c>
      <c r="B29" s="23"/>
      <c r="C29" s="452" t="s">
        <v>123</v>
      </c>
      <c r="D29" s="452"/>
      <c r="E29" s="23"/>
      <c r="F29" s="23"/>
      <c r="G29" s="23"/>
      <c r="H29" s="23"/>
      <c r="I29" s="23"/>
      <c r="J29" s="43"/>
    </row>
    <row r="30" spans="1:10" ht="12.75">
      <c r="A30" s="448">
        <f t="shared" si="0"/>
        <v>30</v>
      </c>
      <c r="B30" s="23"/>
      <c r="C30" s="453" t="s">
        <v>1074</v>
      </c>
      <c r="D30" s="453"/>
      <c r="E30" s="23"/>
      <c r="F30" s="454"/>
      <c r="G30" s="23"/>
      <c r="H30" s="70"/>
      <c r="I30" s="70"/>
      <c r="J30" s="43"/>
    </row>
    <row r="31" spans="1:10" ht="12.75">
      <c r="A31" s="448">
        <f t="shared" si="0"/>
        <v>31</v>
      </c>
      <c r="B31" s="23"/>
      <c r="C31" s="453" t="s">
        <v>1075</v>
      </c>
      <c r="D31" s="453"/>
      <c r="E31" s="455"/>
      <c r="F31" s="454"/>
      <c r="G31" s="456"/>
      <c r="H31" s="457">
        <f>E31+F31+G31</f>
        <v>0</v>
      </c>
      <c r="I31" s="454"/>
      <c r="J31" s="43"/>
    </row>
    <row r="32" spans="1:10" ht="12.75">
      <c r="A32" s="448">
        <f t="shared" si="0"/>
        <v>32</v>
      </c>
      <c r="B32" s="23"/>
      <c r="C32" s="453" t="s">
        <v>1076</v>
      </c>
      <c r="D32" s="453"/>
      <c r="E32" s="70"/>
      <c r="F32" s="457">
        <f>SUM(F30:F31)</f>
        <v>0</v>
      </c>
      <c r="G32" s="70"/>
      <c r="H32" s="23"/>
      <c r="I32" s="70"/>
      <c r="J32" s="43"/>
    </row>
    <row r="33" spans="1:10" ht="19.5" customHeight="1">
      <c r="A33" s="448">
        <f t="shared" si="0"/>
        <v>33</v>
      </c>
      <c r="B33" s="23"/>
      <c r="C33" s="452" t="s">
        <v>1099</v>
      </c>
      <c r="D33" s="452"/>
      <c r="E33" s="23"/>
      <c r="F33" s="23"/>
      <c r="G33" s="23"/>
      <c r="H33" s="23"/>
      <c r="I33" s="23"/>
      <c r="J33" s="43"/>
    </row>
    <row r="34" spans="1:10" ht="12.75">
      <c r="A34" s="448">
        <f t="shared" si="0"/>
        <v>34</v>
      </c>
      <c r="B34" s="23"/>
      <c r="C34" s="453" t="s">
        <v>1074</v>
      </c>
      <c r="D34" s="453"/>
      <c r="E34" s="23"/>
      <c r="F34" s="454"/>
      <c r="G34" s="23"/>
      <c r="H34" s="70"/>
      <c r="I34" s="70"/>
      <c r="J34" s="43"/>
    </row>
    <row r="35" spans="1:10" ht="12.75">
      <c r="A35" s="448">
        <f t="shared" si="0"/>
        <v>35</v>
      </c>
      <c r="B35" s="23"/>
      <c r="C35" s="453" t="s">
        <v>1075</v>
      </c>
      <c r="D35" s="453"/>
      <c r="E35" s="455"/>
      <c r="F35" s="454"/>
      <c r="G35" s="456"/>
      <c r="H35" s="457">
        <f>E35+F35+G35</f>
        <v>0</v>
      </c>
      <c r="I35" s="454"/>
      <c r="J35" s="43"/>
    </row>
    <row r="36" spans="1:10" ht="12.75">
      <c r="A36" s="448">
        <f t="shared" si="0"/>
        <v>36</v>
      </c>
      <c r="B36" s="23"/>
      <c r="C36" s="453" t="s">
        <v>1076</v>
      </c>
      <c r="D36" s="453"/>
      <c r="E36" s="70"/>
      <c r="F36" s="457">
        <f>SUM(F34:F35)</f>
        <v>0</v>
      </c>
      <c r="G36" s="70"/>
      <c r="H36" s="23"/>
      <c r="I36" s="70"/>
      <c r="J36" s="43"/>
    </row>
    <row r="37" spans="1:10" ht="13.5" thickBot="1">
      <c r="A37" s="448">
        <f>ROW(A37)</f>
        <v>37</v>
      </c>
      <c r="B37" s="23"/>
      <c r="C37" s="458"/>
      <c r="D37" s="458"/>
      <c r="E37" s="23"/>
      <c r="F37" s="23"/>
      <c r="G37" s="23"/>
      <c r="H37" s="23"/>
      <c r="I37" s="23"/>
      <c r="J37" s="43"/>
    </row>
    <row r="38" spans="1:10" ht="13.5" thickBot="1">
      <c r="A38" s="448">
        <f>ROW(A38)</f>
        <v>38</v>
      </c>
      <c r="B38" s="23"/>
      <c r="C38" s="458" t="s">
        <v>1100</v>
      </c>
      <c r="D38" s="458"/>
      <c r="E38" s="70"/>
      <c r="F38" s="459">
        <f>SUM(F10,F14,F18,F22,F26,F34,F30)</f>
        <v>0</v>
      </c>
      <c r="G38" s="460"/>
      <c r="H38" s="70"/>
      <c r="I38" s="70"/>
      <c r="J38" s="43"/>
    </row>
    <row r="39" spans="1:10" ht="13.5" thickBot="1">
      <c r="A39" s="448">
        <f>ROW(A39)</f>
        <v>39</v>
      </c>
      <c r="B39" s="23"/>
      <c r="C39" s="458" t="s">
        <v>1101</v>
      </c>
      <c r="D39" s="458"/>
      <c r="E39" s="459">
        <f>SUM(E11,E15,E19,E23,E27,E35,E31)</f>
        <v>0</v>
      </c>
      <c r="F39" s="462">
        <f>SUM(F11,F15,F19,F23,F27,F35,F31)</f>
        <v>0</v>
      </c>
      <c r="G39" s="462">
        <f>SUM(G11,G15,G19,G23,G27,G35,G31)</f>
        <v>0</v>
      </c>
      <c r="H39" s="462">
        <f>SUM(H11,H15,H19,H23,H27,H35,H31)</f>
        <v>0</v>
      </c>
      <c r="I39" s="462">
        <f>SUM(I11,I15,I19,I23,I27,I35,I31)</f>
        <v>0</v>
      </c>
      <c r="J39" s="43"/>
    </row>
    <row r="40" spans="1:10" ht="13.5" thickBot="1">
      <c r="A40" s="448">
        <f>ROW(A40)</f>
        <v>40</v>
      </c>
      <c r="B40" s="23"/>
      <c r="C40" s="458" t="s">
        <v>1102</v>
      </c>
      <c r="D40" s="458"/>
      <c r="E40" s="70"/>
      <c r="F40" s="459">
        <f>F38+F39</f>
        <v>0</v>
      </c>
      <c r="G40" s="70"/>
      <c r="H40" s="23"/>
      <c r="I40" s="70"/>
      <c r="J40" s="43"/>
    </row>
    <row r="41" spans="1:10" ht="24.75" customHeight="1">
      <c r="A41" s="448">
        <f t="shared" si="0"/>
        <v>41</v>
      </c>
      <c r="B41" s="190" t="s">
        <v>1103</v>
      </c>
      <c r="C41" s="166"/>
      <c r="D41" s="166"/>
      <c r="E41" s="23"/>
      <c r="F41" s="23"/>
      <c r="G41" s="23"/>
      <c r="H41" s="23"/>
      <c r="I41" s="23"/>
      <c r="J41" s="43"/>
    </row>
    <row r="42" spans="1:10" ht="19.5" customHeight="1">
      <c r="A42" s="448">
        <f t="shared" si="0"/>
        <v>42</v>
      </c>
      <c r="B42" s="23"/>
      <c r="C42" s="452" t="s">
        <v>1104</v>
      </c>
      <c r="D42" s="452"/>
      <c r="E42" s="23"/>
      <c r="F42" s="23"/>
      <c r="G42" s="23"/>
      <c r="H42" s="23"/>
      <c r="I42" s="23"/>
      <c r="J42" s="43"/>
    </row>
    <row r="43" spans="1:10" ht="12.75">
      <c r="A43" s="448">
        <f t="shared" si="0"/>
        <v>43</v>
      </c>
      <c r="B43" s="23"/>
      <c r="C43" s="453" t="s">
        <v>1074</v>
      </c>
      <c r="D43" s="453"/>
      <c r="E43" s="23"/>
      <c r="F43" s="454"/>
      <c r="G43" s="23"/>
      <c r="H43" s="70"/>
      <c r="I43" s="70"/>
      <c r="J43" s="43"/>
    </row>
    <row r="44" spans="1:10" ht="12.75">
      <c r="A44" s="448">
        <f t="shared" si="0"/>
        <v>44</v>
      </c>
      <c r="B44" s="23"/>
      <c r="C44" s="453" t="s">
        <v>1075</v>
      </c>
      <c r="D44" s="453"/>
      <c r="E44" s="455"/>
      <c r="F44" s="454"/>
      <c r="G44" s="456"/>
      <c r="H44" s="457">
        <f>E44+F44+G44</f>
        <v>0</v>
      </c>
      <c r="I44" s="454"/>
      <c r="J44" s="43"/>
    </row>
    <row r="45" spans="1:10" ht="12.75">
      <c r="A45" s="448">
        <f t="shared" si="0"/>
        <v>45</v>
      </c>
      <c r="B45" s="23"/>
      <c r="C45" s="453" t="s">
        <v>1076</v>
      </c>
      <c r="D45" s="453"/>
      <c r="E45" s="70"/>
      <c r="F45" s="457">
        <f>SUM(F43:F44)</f>
        <v>0</v>
      </c>
      <c r="G45" s="70"/>
      <c r="H45" s="23"/>
      <c r="I45" s="70"/>
      <c r="J45" s="43"/>
    </row>
    <row r="46" spans="1:10" ht="19.5" customHeight="1">
      <c r="A46" s="448">
        <f t="shared" si="0"/>
        <v>46</v>
      </c>
      <c r="B46" s="23"/>
      <c r="C46" s="452" t="s">
        <v>838</v>
      </c>
      <c r="D46" s="452"/>
      <c r="E46" s="23"/>
      <c r="F46" s="23"/>
      <c r="G46" s="23"/>
      <c r="H46" s="23"/>
      <c r="I46" s="23"/>
      <c r="J46" s="43"/>
    </row>
    <row r="47" spans="1:10" ht="12.75">
      <c r="A47" s="448">
        <f t="shared" si="0"/>
        <v>47</v>
      </c>
      <c r="B47" s="23"/>
      <c r="C47" s="453" t="s">
        <v>1074</v>
      </c>
      <c r="D47" s="453"/>
      <c r="E47" s="23"/>
      <c r="F47" s="454"/>
      <c r="G47" s="23"/>
      <c r="H47" s="70"/>
      <c r="I47" s="70"/>
      <c r="J47" s="43"/>
    </row>
    <row r="48" spans="1:10" ht="12.75">
      <c r="A48" s="448">
        <f t="shared" si="0"/>
        <v>48</v>
      </c>
      <c r="B48" s="23"/>
      <c r="C48" s="453" t="s">
        <v>1075</v>
      </c>
      <c r="D48" s="453"/>
      <c r="E48" s="455"/>
      <c r="F48" s="454"/>
      <c r="G48" s="456"/>
      <c r="H48" s="457">
        <f>E48+F48+G48</f>
        <v>0</v>
      </c>
      <c r="I48" s="454"/>
      <c r="J48" s="43"/>
    </row>
    <row r="49" spans="1:10" ht="12.75">
      <c r="A49" s="448">
        <f t="shared" si="0"/>
        <v>49</v>
      </c>
      <c r="B49" s="23"/>
      <c r="C49" s="453" t="s">
        <v>1076</v>
      </c>
      <c r="D49" s="453"/>
      <c r="E49" s="70"/>
      <c r="F49" s="457">
        <f>SUM(F47:F48)</f>
        <v>0</v>
      </c>
      <c r="G49" s="70"/>
      <c r="H49" s="23"/>
      <c r="I49" s="70"/>
      <c r="J49" s="43"/>
    </row>
    <row r="50" spans="1:10" ht="12.75">
      <c r="A50" s="448"/>
      <c r="B50" s="23"/>
      <c r="C50" s="453"/>
      <c r="D50" s="453"/>
      <c r="E50" s="70"/>
      <c r="F50" s="70"/>
      <c r="G50" s="70"/>
      <c r="H50" s="23"/>
      <c r="I50" s="70"/>
      <c r="J50" s="43"/>
    </row>
    <row r="51" spans="1:10" ht="15.75">
      <c r="A51" s="448">
        <f t="shared" si="0"/>
        <v>51</v>
      </c>
      <c r="B51" s="190" t="s">
        <v>1105</v>
      </c>
      <c r="C51" s="23"/>
      <c r="D51" s="23"/>
      <c r="E51" s="23"/>
      <c r="F51" s="23"/>
      <c r="G51" s="23"/>
      <c r="H51" s="23"/>
      <c r="I51" s="463"/>
      <c r="J51" s="43"/>
    </row>
    <row r="52" spans="1:11" ht="22.5" customHeight="1">
      <c r="A52" s="24">
        <f>ROW()</f>
        <v>52</v>
      </c>
      <c r="B52" s="166"/>
      <c r="C52" s="166" t="s">
        <v>1106</v>
      </c>
      <c r="D52" s="166"/>
      <c r="E52" s="167"/>
      <c r="F52" s="9"/>
      <c r="G52" s="714" t="s">
        <v>758</v>
      </c>
      <c r="H52" s="714" t="s">
        <v>1081</v>
      </c>
      <c r="I52" s="755" t="s">
        <v>1082</v>
      </c>
      <c r="J52" s="204"/>
      <c r="K52" s="116"/>
    </row>
    <row r="53" spans="1:11" ht="12.75">
      <c r="A53" s="24">
        <f>ROW()</f>
        <v>53</v>
      </c>
      <c r="B53" s="167"/>
      <c r="C53" s="9"/>
      <c r="D53" s="9"/>
      <c r="E53" s="9"/>
      <c r="F53" s="167"/>
      <c r="G53" s="714"/>
      <c r="H53" s="714"/>
      <c r="I53" s="755"/>
      <c r="J53" s="464"/>
      <c r="K53" s="116"/>
    </row>
    <row r="54" spans="1:11" ht="12.75">
      <c r="A54" s="24">
        <f>ROW()</f>
        <v>54</v>
      </c>
      <c r="B54" s="167"/>
      <c r="C54" s="465" t="s">
        <v>1107</v>
      </c>
      <c r="D54" s="9"/>
      <c r="E54" s="9"/>
      <c r="F54" s="167"/>
      <c r="G54" s="170">
        <f>IF(ISNUMBER(CoverSheet!$C$12),DATE(YEAR(CoverSheet!$C$12)-1,MONTH(CoverSheet!$C$12),DAY(CoverSheet!$C$12)),"")</f>
      </c>
      <c r="H54" s="170">
        <f>IF(ISNUMBER(CoverSheet!$C$12),DATE(YEAR(CoverSheet!$C$12),MONTH(CoverSheet!$C$12),DAY(CoverSheet!$C$12)),"")</f>
      </c>
      <c r="I54" s="170">
        <f>IF(ISNUMBER(CoverSheet!$C$12),DATE(YEAR(CoverSheet!$C$12)+1,MONTH(CoverSheet!$C$12),DAY(CoverSheet!$C$12)),"")</f>
      </c>
      <c r="J54" s="204"/>
      <c r="K54" s="116"/>
    </row>
    <row r="55" spans="1:11" ht="15" customHeight="1">
      <c r="A55" s="24">
        <f>ROW()</f>
        <v>55</v>
      </c>
      <c r="B55" s="167"/>
      <c r="C55" s="466" t="s">
        <v>1108</v>
      </c>
      <c r="D55" s="745"/>
      <c r="E55" s="746"/>
      <c r="F55" s="13" t="s">
        <v>1084</v>
      </c>
      <c r="G55" s="467"/>
      <c r="H55" s="230"/>
      <c r="I55" s="230"/>
      <c r="J55" s="204"/>
      <c r="K55" s="116"/>
    </row>
    <row r="56" spans="1:11" ht="15" customHeight="1" thickBot="1">
      <c r="A56" s="24">
        <f>ROW()</f>
        <v>56</v>
      </c>
      <c r="B56" s="167"/>
      <c r="C56" s="466" t="s">
        <v>1085</v>
      </c>
      <c r="D56" s="745"/>
      <c r="E56" s="746"/>
      <c r="F56" s="13" t="s">
        <v>1086</v>
      </c>
      <c r="G56" s="468"/>
      <c r="H56" s="469"/>
      <c r="I56" s="470"/>
      <c r="J56" s="204"/>
      <c r="K56" s="116"/>
    </row>
    <row r="57" spans="1:11" ht="15" customHeight="1" thickBot="1">
      <c r="A57" s="24">
        <f>ROW()</f>
        <v>57</v>
      </c>
      <c r="B57" s="167"/>
      <c r="C57" s="466" t="s">
        <v>1087</v>
      </c>
      <c r="D57" s="745"/>
      <c r="E57" s="746"/>
      <c r="F57" s="13" t="s">
        <v>1088</v>
      </c>
      <c r="G57" s="471">
        <f>G55-G56</f>
        <v>0</v>
      </c>
      <c r="H57" s="472">
        <f>H55-H56</f>
        <v>0</v>
      </c>
      <c r="I57" s="472"/>
      <c r="J57" s="204"/>
      <c r="K57" s="116"/>
    </row>
    <row r="58" spans="1:11" ht="8.25" customHeight="1">
      <c r="A58" s="24">
        <f>ROW()</f>
        <v>58</v>
      </c>
      <c r="B58" s="167"/>
      <c r="C58" s="466"/>
      <c r="D58" s="466"/>
      <c r="E58" s="466"/>
      <c r="F58" s="13"/>
      <c r="G58" s="218"/>
      <c r="H58" s="218"/>
      <c r="I58" s="218"/>
      <c r="J58" s="204"/>
      <c r="K58" s="116"/>
    </row>
    <row r="59" spans="1:11" ht="15" customHeight="1">
      <c r="A59" s="24">
        <f>ROW()</f>
        <v>59</v>
      </c>
      <c r="B59" s="167"/>
      <c r="C59" s="466" t="s">
        <v>1089</v>
      </c>
      <c r="D59" s="747"/>
      <c r="E59" s="748"/>
      <c r="F59" s="749"/>
      <c r="G59" s="218"/>
      <c r="H59" s="218"/>
      <c r="I59" s="218"/>
      <c r="J59" s="204"/>
      <c r="K59" s="116"/>
    </row>
    <row r="60" spans="1:11" ht="15" customHeight="1">
      <c r="A60" s="24">
        <f>ROW()</f>
        <v>60</v>
      </c>
      <c r="B60" s="167"/>
      <c r="C60" s="466"/>
      <c r="D60" s="750"/>
      <c r="E60" s="751"/>
      <c r="F60" s="752"/>
      <c r="G60" s="218"/>
      <c r="H60" s="218"/>
      <c r="I60" s="218"/>
      <c r="J60" s="204"/>
      <c r="K60" s="116"/>
    </row>
    <row r="61" spans="1:11" ht="8.25" customHeight="1">
      <c r="A61" s="24">
        <f>ROW()</f>
        <v>61</v>
      </c>
      <c r="B61" s="167"/>
      <c r="C61" s="167"/>
      <c r="D61" s="167"/>
      <c r="E61" s="167"/>
      <c r="F61" s="167"/>
      <c r="G61" s="167"/>
      <c r="H61" s="167"/>
      <c r="I61" s="167"/>
      <c r="J61" s="204"/>
      <c r="K61" s="116"/>
    </row>
    <row r="62" spans="1:11" ht="12.75">
      <c r="A62" s="24">
        <f>ROW()</f>
        <v>62</v>
      </c>
      <c r="B62" s="167"/>
      <c r="C62" s="465" t="s">
        <v>1109</v>
      </c>
      <c r="D62" s="9"/>
      <c r="E62" s="9"/>
      <c r="F62" s="167"/>
      <c r="G62" s="170"/>
      <c r="H62" s="170"/>
      <c r="I62" s="170"/>
      <c r="J62" s="204"/>
      <c r="K62" s="116"/>
    </row>
    <row r="63" spans="1:11" ht="12.75">
      <c r="A63" s="24">
        <f>ROW()</f>
        <v>63</v>
      </c>
      <c r="B63" s="167"/>
      <c r="C63" s="466" t="s">
        <v>1108</v>
      </c>
      <c r="D63" s="745"/>
      <c r="E63" s="746"/>
      <c r="F63" s="13" t="s">
        <v>1084</v>
      </c>
      <c r="G63" s="467"/>
      <c r="H63" s="230"/>
      <c r="I63" s="230"/>
      <c r="J63" s="204"/>
      <c r="K63" s="116"/>
    </row>
    <row r="64" spans="1:11" ht="15" customHeight="1" thickBot="1">
      <c r="A64" s="24">
        <f>ROW()</f>
        <v>64</v>
      </c>
      <c r="B64" s="167"/>
      <c r="C64" s="466" t="s">
        <v>1085</v>
      </c>
      <c r="D64" s="745"/>
      <c r="E64" s="746"/>
      <c r="F64" s="13" t="s">
        <v>1086</v>
      </c>
      <c r="G64" s="468"/>
      <c r="H64" s="469"/>
      <c r="I64" s="470"/>
      <c r="J64" s="204"/>
      <c r="K64" s="116"/>
    </row>
    <row r="65" spans="1:11" ht="15" customHeight="1" thickBot="1">
      <c r="A65" s="24">
        <f>ROW()</f>
        <v>65</v>
      </c>
      <c r="B65" s="167"/>
      <c r="C65" s="466" t="s">
        <v>1087</v>
      </c>
      <c r="D65" s="745"/>
      <c r="E65" s="746"/>
      <c r="F65" s="13" t="s">
        <v>1088</v>
      </c>
      <c r="G65" s="471">
        <f>G63-G64</f>
        <v>0</v>
      </c>
      <c r="H65" s="472">
        <f>H63-H64</f>
        <v>0</v>
      </c>
      <c r="I65" s="472"/>
      <c r="J65" s="204"/>
      <c r="K65" s="116"/>
    </row>
    <row r="66" spans="1:11" ht="9.75" customHeight="1">
      <c r="A66" s="24">
        <f>ROW()</f>
        <v>66</v>
      </c>
      <c r="B66" s="167"/>
      <c r="C66" s="466"/>
      <c r="D66" s="466"/>
      <c r="E66" s="466"/>
      <c r="F66" s="13"/>
      <c r="G66" s="218"/>
      <c r="H66" s="218"/>
      <c r="I66" s="218"/>
      <c r="J66" s="204"/>
      <c r="K66" s="116"/>
    </row>
    <row r="67" spans="1:11" ht="12.75">
      <c r="A67" s="24">
        <f>ROW()</f>
        <v>67</v>
      </c>
      <c r="B67" s="167"/>
      <c r="C67" s="466" t="s">
        <v>1089</v>
      </c>
      <c r="D67" s="747"/>
      <c r="E67" s="748"/>
      <c r="F67" s="749"/>
      <c r="G67" s="218"/>
      <c r="H67" s="218"/>
      <c r="I67" s="218"/>
      <c r="J67" s="204"/>
      <c r="K67" s="116"/>
    </row>
    <row r="68" spans="1:11" ht="12.75">
      <c r="A68" s="24">
        <f>ROW()</f>
        <v>68</v>
      </c>
      <c r="B68" s="167"/>
      <c r="C68" s="466"/>
      <c r="D68" s="750"/>
      <c r="E68" s="751"/>
      <c r="F68" s="752"/>
      <c r="G68" s="218"/>
      <c r="H68" s="218"/>
      <c r="I68" s="218"/>
      <c r="J68" s="204"/>
      <c r="K68" s="116"/>
    </row>
    <row r="69" spans="1:11" ht="6.75" customHeight="1">
      <c r="A69" s="24">
        <f>ROW()</f>
        <v>69</v>
      </c>
      <c r="B69" s="167"/>
      <c r="C69" s="167"/>
      <c r="D69" s="167"/>
      <c r="E69" s="167"/>
      <c r="F69" s="167"/>
      <c r="G69" s="167"/>
      <c r="H69" s="167"/>
      <c r="I69" s="167"/>
      <c r="J69" s="204"/>
      <c r="K69" s="116"/>
    </row>
    <row r="70" spans="1:11" ht="12.75">
      <c r="A70" s="24">
        <f>ROW()</f>
        <v>70</v>
      </c>
      <c r="B70" s="167"/>
      <c r="C70" s="465" t="s">
        <v>1110</v>
      </c>
      <c r="D70" s="9"/>
      <c r="E70" s="9"/>
      <c r="F70" s="167"/>
      <c r="G70" s="170"/>
      <c r="H70" s="170"/>
      <c r="I70" s="170"/>
      <c r="J70" s="204"/>
      <c r="K70" s="116"/>
    </row>
    <row r="71" spans="1:11" ht="12.75">
      <c r="A71" s="24">
        <f>ROW()</f>
        <v>71</v>
      </c>
      <c r="B71" s="167"/>
      <c r="C71" s="466" t="s">
        <v>1108</v>
      </c>
      <c r="D71" s="745"/>
      <c r="E71" s="746"/>
      <c r="F71" s="13" t="s">
        <v>1084</v>
      </c>
      <c r="G71" s="467"/>
      <c r="H71" s="230"/>
      <c r="I71" s="230"/>
      <c r="J71" s="204"/>
      <c r="K71" s="116"/>
    </row>
    <row r="72" spans="1:11" ht="13.5" thickBot="1">
      <c r="A72" s="24">
        <f>ROW()</f>
        <v>72</v>
      </c>
      <c r="B72" s="167"/>
      <c r="C72" s="466" t="s">
        <v>1085</v>
      </c>
      <c r="D72" s="745"/>
      <c r="E72" s="746"/>
      <c r="F72" s="13" t="s">
        <v>1086</v>
      </c>
      <c r="G72" s="468"/>
      <c r="H72" s="469"/>
      <c r="I72" s="470"/>
      <c r="J72" s="204"/>
      <c r="K72" s="116"/>
    </row>
    <row r="73" spans="1:11" ht="13.5" thickBot="1">
      <c r="A73" s="24">
        <f>ROW()</f>
        <v>73</v>
      </c>
      <c r="B73" s="167"/>
      <c r="C73" s="466" t="s">
        <v>1087</v>
      </c>
      <c r="D73" s="745"/>
      <c r="E73" s="746"/>
      <c r="F73" s="13" t="s">
        <v>1088</v>
      </c>
      <c r="G73" s="471">
        <f>G71-G72</f>
        <v>0</v>
      </c>
      <c r="H73" s="472">
        <f>H71-H72</f>
        <v>0</v>
      </c>
      <c r="I73" s="472"/>
      <c r="J73" s="204"/>
      <c r="K73" s="116"/>
    </row>
    <row r="74" spans="1:11" ht="12.75">
      <c r="A74" s="24">
        <f>ROW()</f>
        <v>74</v>
      </c>
      <c r="B74" s="167"/>
      <c r="C74" s="466"/>
      <c r="D74" s="466"/>
      <c r="E74" s="466"/>
      <c r="F74" s="13"/>
      <c r="G74" s="218"/>
      <c r="H74" s="218"/>
      <c r="I74" s="218"/>
      <c r="J74" s="204"/>
      <c r="K74" s="116"/>
    </row>
    <row r="75" spans="1:11" ht="12.75">
      <c r="A75" s="24">
        <f>ROW()</f>
        <v>75</v>
      </c>
      <c r="B75" s="167"/>
      <c r="C75" s="466" t="s">
        <v>1089</v>
      </c>
      <c r="D75" s="747"/>
      <c r="E75" s="748"/>
      <c r="F75" s="749"/>
      <c r="G75" s="218"/>
      <c r="H75" s="218"/>
      <c r="I75" s="218"/>
      <c r="J75" s="204"/>
      <c r="K75" s="116"/>
    </row>
    <row r="76" spans="1:11" ht="12.75">
      <c r="A76" s="24">
        <f>ROW()</f>
        <v>76</v>
      </c>
      <c r="B76" s="167"/>
      <c r="C76" s="466"/>
      <c r="D76" s="750"/>
      <c r="E76" s="751"/>
      <c r="F76" s="752"/>
      <c r="G76" s="218"/>
      <c r="H76" s="218"/>
      <c r="I76" s="218"/>
      <c r="J76" s="204"/>
      <c r="K76" s="116"/>
    </row>
    <row r="77" spans="1:11" ht="6" customHeight="1">
      <c r="A77" s="24">
        <f>ROW()</f>
        <v>77</v>
      </c>
      <c r="B77" s="167"/>
      <c r="C77" s="466"/>
      <c r="D77" s="218"/>
      <c r="E77" s="218"/>
      <c r="F77" s="218"/>
      <c r="G77" s="218"/>
      <c r="H77" s="218"/>
      <c r="I77" s="218"/>
      <c r="J77" s="204"/>
      <c r="K77" s="116"/>
    </row>
    <row r="78" spans="1:11" ht="24" customHeight="1">
      <c r="A78" s="24">
        <f>ROW()</f>
        <v>78</v>
      </c>
      <c r="B78" s="167"/>
      <c r="C78" s="753" t="s">
        <v>1111</v>
      </c>
      <c r="D78" s="754"/>
      <c r="E78" s="754"/>
      <c r="F78" s="754"/>
      <c r="G78" s="754"/>
      <c r="H78" s="754"/>
      <c r="I78" s="754"/>
      <c r="J78" s="204"/>
      <c r="K78" s="116"/>
    </row>
    <row r="79" spans="1:11" ht="7.5" customHeight="1">
      <c r="A79" s="40">
        <f>ROW()</f>
        <v>79</v>
      </c>
      <c r="B79" s="245"/>
      <c r="C79" s="245"/>
      <c r="D79" s="245"/>
      <c r="E79" s="245"/>
      <c r="F79" s="245"/>
      <c r="G79" s="245"/>
      <c r="H79" s="245"/>
      <c r="I79" s="245"/>
      <c r="J79" s="184"/>
      <c r="K79" s="116"/>
    </row>
    <row r="80" ht="12.75" customHeight="1"/>
    <row r="81" spans="1:17" s="51" customFormat="1" ht="12.75" customHeight="1">
      <c r="A81" s="157"/>
      <c r="B81" s="158"/>
      <c r="C81" s="158"/>
      <c r="D81" s="158"/>
      <c r="E81" s="158"/>
      <c r="F81" s="158"/>
      <c r="G81" s="158"/>
      <c r="H81" s="158"/>
      <c r="I81" s="158"/>
      <c r="J81" s="159"/>
      <c r="K81" s="109"/>
      <c r="L81" s="117"/>
      <c r="M81" s="117"/>
      <c r="N81" s="117"/>
      <c r="O81" s="117"/>
      <c r="P81" s="117"/>
      <c r="Q81" s="117"/>
    </row>
    <row r="82" spans="1:17" s="51" customFormat="1" ht="16.5" customHeight="1">
      <c r="A82" s="160"/>
      <c r="B82" s="446"/>
      <c r="C82" s="161"/>
      <c r="D82" s="161"/>
      <c r="E82" s="55"/>
      <c r="F82" s="55" t="s">
        <v>10</v>
      </c>
      <c r="G82" s="733">
        <f>G2</f>
      </c>
      <c r="H82" s="733"/>
      <c r="I82" s="733"/>
      <c r="J82" s="162"/>
      <c r="K82" s="109"/>
      <c r="L82" s="117"/>
      <c r="M82" s="117"/>
      <c r="N82" s="117"/>
      <c r="O82" s="117"/>
      <c r="P82" s="117"/>
      <c r="Q82" s="117"/>
    </row>
    <row r="83" spans="1:17" s="51" customFormat="1" ht="16.5" customHeight="1">
      <c r="A83" s="160"/>
      <c r="B83" s="446"/>
      <c r="C83" s="161"/>
      <c r="D83" s="161"/>
      <c r="E83" s="55"/>
      <c r="F83" s="55" t="s">
        <v>427</v>
      </c>
      <c r="G83" s="734">
        <f>G3</f>
      </c>
      <c r="H83" s="734"/>
      <c r="I83" s="734"/>
      <c r="J83" s="162"/>
      <c r="K83" s="109"/>
      <c r="L83" s="117"/>
      <c r="M83" s="117"/>
      <c r="N83" s="117"/>
      <c r="O83" s="117"/>
      <c r="P83" s="117"/>
      <c r="Q83" s="117"/>
    </row>
    <row r="84" spans="1:17" s="473" customFormat="1" ht="30" customHeight="1">
      <c r="A84" s="323" t="s">
        <v>1112</v>
      </c>
      <c r="B84" s="161"/>
      <c r="C84" s="161"/>
      <c r="D84" s="161"/>
      <c r="E84" s="161"/>
      <c r="F84" s="161"/>
      <c r="G84" s="161"/>
      <c r="H84" s="161"/>
      <c r="I84" s="161"/>
      <c r="J84" s="162"/>
      <c r="K84" s="109"/>
      <c r="L84" s="117"/>
      <c r="M84" s="117"/>
      <c r="N84" s="117"/>
      <c r="O84" s="117"/>
      <c r="P84" s="117"/>
      <c r="Q84" s="117"/>
    </row>
    <row r="85" spans="1:17" s="51" customFormat="1" ht="12.75">
      <c r="A85" s="57" t="s">
        <v>11</v>
      </c>
      <c r="B85" s="634" t="s">
        <v>1282</v>
      </c>
      <c r="C85" s="164"/>
      <c r="D85" s="164"/>
      <c r="E85" s="161"/>
      <c r="F85" s="161"/>
      <c r="G85" s="161"/>
      <c r="H85" s="161"/>
      <c r="I85" s="161"/>
      <c r="J85" s="162"/>
      <c r="K85" s="109"/>
      <c r="L85" s="117"/>
      <c r="M85" s="117"/>
      <c r="N85" s="117"/>
      <c r="O85" s="117"/>
      <c r="P85" s="117"/>
      <c r="Q85" s="117"/>
    </row>
    <row r="86" spans="1:11" ht="12.75">
      <c r="A86" s="24">
        <f>ROW()</f>
        <v>86</v>
      </c>
      <c r="B86" s="228"/>
      <c r="C86" s="228"/>
      <c r="D86" s="228"/>
      <c r="E86" s="9"/>
      <c r="F86" s="167"/>
      <c r="G86" s="167"/>
      <c r="H86" s="291"/>
      <c r="I86" s="291"/>
      <c r="J86" s="204"/>
      <c r="K86" s="109"/>
    </row>
    <row r="87" spans="1:11" ht="15.75">
      <c r="A87" s="24">
        <f>ROW()</f>
        <v>87</v>
      </c>
      <c r="B87" s="228"/>
      <c r="C87" s="166" t="s">
        <v>1113</v>
      </c>
      <c r="D87" s="228"/>
      <c r="E87" s="9"/>
      <c r="F87" s="167"/>
      <c r="G87" s="167"/>
      <c r="H87" s="291"/>
      <c r="I87" s="291"/>
      <c r="J87" s="204"/>
      <c r="K87" s="109"/>
    </row>
    <row r="88" spans="1:11" ht="12.75">
      <c r="A88" s="24">
        <f>ROW()</f>
        <v>88</v>
      </c>
      <c r="B88" s="228"/>
      <c r="C88" s="228"/>
      <c r="D88" s="228"/>
      <c r="E88" s="9"/>
      <c r="F88" s="167"/>
      <c r="G88" s="167"/>
      <c r="H88" s="291"/>
      <c r="I88" s="291"/>
      <c r="J88" s="204"/>
      <c r="K88" s="109"/>
    </row>
    <row r="89" spans="1:11" ht="12.75">
      <c r="A89" s="24">
        <f>ROW()</f>
        <v>89</v>
      </c>
      <c r="B89" s="228"/>
      <c r="C89" s="181" t="s">
        <v>1095</v>
      </c>
      <c r="D89" s="228"/>
      <c r="E89" s="9"/>
      <c r="F89" s="167"/>
      <c r="G89" s="167"/>
      <c r="H89" s="291"/>
      <c r="I89" s="291"/>
      <c r="J89" s="204"/>
      <c r="K89" s="109"/>
    </row>
    <row r="90" spans="1:11" ht="12.75">
      <c r="A90" s="24">
        <f>ROW()</f>
        <v>90</v>
      </c>
      <c r="B90" s="9"/>
      <c r="C90" s="474"/>
      <c r="D90" s="475"/>
      <c r="E90" s="475"/>
      <c r="F90" s="475"/>
      <c r="G90" s="475"/>
      <c r="H90" s="475"/>
      <c r="I90" s="476"/>
      <c r="J90" s="204"/>
      <c r="K90" s="109"/>
    </row>
    <row r="91" spans="1:11" ht="12.75">
      <c r="A91" s="24">
        <f>ROW()</f>
        <v>91</v>
      </c>
      <c r="B91" s="9"/>
      <c r="C91" s="477"/>
      <c r="D91" s="349"/>
      <c r="E91" s="349"/>
      <c r="F91" s="349"/>
      <c r="G91" s="349"/>
      <c r="H91" s="349"/>
      <c r="I91" s="478"/>
      <c r="J91" s="204"/>
      <c r="K91" s="109"/>
    </row>
    <row r="92" spans="1:11" ht="12.75">
      <c r="A92" s="24">
        <f>ROW()</f>
        <v>92</v>
      </c>
      <c r="B92" s="9"/>
      <c r="C92" s="477"/>
      <c r="D92" s="349"/>
      <c r="E92" s="349"/>
      <c r="F92" s="349"/>
      <c r="G92" s="349"/>
      <c r="H92" s="349"/>
      <c r="I92" s="478"/>
      <c r="J92" s="204"/>
      <c r="K92" s="109"/>
    </row>
    <row r="93" spans="1:11" ht="12.75">
      <c r="A93" s="24">
        <f>ROW()</f>
        <v>93</v>
      </c>
      <c r="B93" s="9"/>
      <c r="C93" s="477"/>
      <c r="D93" s="349"/>
      <c r="E93" s="349"/>
      <c r="F93" s="349"/>
      <c r="G93" s="349"/>
      <c r="H93" s="349"/>
      <c r="I93" s="478"/>
      <c r="J93" s="204"/>
      <c r="K93" s="109"/>
    </row>
    <row r="94" spans="1:11" ht="12.75">
      <c r="A94" s="24">
        <f>ROW()</f>
        <v>94</v>
      </c>
      <c r="B94" s="9"/>
      <c r="C94" s="477"/>
      <c r="D94" s="349"/>
      <c r="E94" s="349"/>
      <c r="F94" s="349"/>
      <c r="G94" s="349"/>
      <c r="H94" s="349"/>
      <c r="I94" s="478"/>
      <c r="J94" s="204"/>
      <c r="K94" s="109"/>
    </row>
    <row r="95" spans="1:11" ht="12.75">
      <c r="A95" s="24">
        <f>ROW()</f>
        <v>95</v>
      </c>
      <c r="B95" s="9"/>
      <c r="C95" s="477"/>
      <c r="D95" s="349"/>
      <c r="E95" s="349"/>
      <c r="F95" s="349"/>
      <c r="G95" s="349"/>
      <c r="H95" s="349"/>
      <c r="I95" s="478"/>
      <c r="J95" s="204"/>
      <c r="K95" s="109"/>
    </row>
    <row r="96" spans="1:11" ht="12.75">
      <c r="A96" s="24">
        <f>ROW()</f>
        <v>96</v>
      </c>
      <c r="B96" s="9"/>
      <c r="C96" s="477"/>
      <c r="D96" s="349"/>
      <c r="E96" s="349"/>
      <c r="F96" s="349"/>
      <c r="G96" s="349"/>
      <c r="H96" s="349"/>
      <c r="I96" s="478"/>
      <c r="J96" s="204"/>
      <c r="K96" s="109"/>
    </row>
    <row r="97" spans="1:11" ht="12.75">
      <c r="A97" s="24">
        <f>ROW()</f>
        <v>97</v>
      </c>
      <c r="B97" s="9"/>
      <c r="C97" s="477"/>
      <c r="D97" s="349"/>
      <c r="E97" s="349"/>
      <c r="F97" s="349"/>
      <c r="G97" s="349"/>
      <c r="H97" s="349"/>
      <c r="I97" s="478"/>
      <c r="J97" s="204"/>
      <c r="K97" s="109"/>
    </row>
    <row r="98" spans="1:11" ht="12.75">
      <c r="A98" s="24">
        <f>ROW()</f>
        <v>98</v>
      </c>
      <c r="B98" s="9"/>
      <c r="C98" s="477"/>
      <c r="D98" s="349"/>
      <c r="E98" s="349"/>
      <c r="F98" s="349"/>
      <c r="G98" s="349"/>
      <c r="H98" s="349"/>
      <c r="I98" s="478"/>
      <c r="J98" s="204"/>
      <c r="K98" s="109"/>
    </row>
    <row r="99" spans="1:11" ht="12.75">
      <c r="A99" s="24">
        <f>ROW()</f>
        <v>99</v>
      </c>
      <c r="B99" s="9"/>
      <c r="C99" s="477"/>
      <c r="D99" s="349"/>
      <c r="E99" s="349"/>
      <c r="F99" s="349"/>
      <c r="G99" s="349"/>
      <c r="H99" s="349"/>
      <c r="I99" s="478"/>
      <c r="J99" s="204"/>
      <c r="K99" s="109"/>
    </row>
    <row r="100" spans="1:11" ht="12.75">
      <c r="A100" s="24">
        <f>ROW()</f>
        <v>100</v>
      </c>
      <c r="B100" s="9"/>
      <c r="C100" s="477"/>
      <c r="D100" s="349"/>
      <c r="E100" s="349"/>
      <c r="F100" s="349"/>
      <c r="G100" s="349"/>
      <c r="H100" s="349"/>
      <c r="I100" s="478"/>
      <c r="J100" s="204"/>
      <c r="K100" s="109"/>
    </row>
    <row r="101" spans="1:11" ht="12.75">
      <c r="A101" s="24">
        <f>ROW()</f>
        <v>101</v>
      </c>
      <c r="B101" s="9"/>
      <c r="C101" s="477"/>
      <c r="D101" s="349"/>
      <c r="E101" s="349"/>
      <c r="F101" s="349"/>
      <c r="G101" s="349"/>
      <c r="H101" s="349"/>
      <c r="I101" s="478"/>
      <c r="J101" s="204"/>
      <c r="K101" s="109"/>
    </row>
    <row r="102" spans="1:11" ht="12.75">
      <c r="A102" s="24">
        <f>ROW()</f>
        <v>102</v>
      </c>
      <c r="B102" s="9"/>
      <c r="C102" s="477"/>
      <c r="D102" s="349"/>
      <c r="E102" s="349"/>
      <c r="F102" s="349"/>
      <c r="G102" s="349"/>
      <c r="H102" s="349"/>
      <c r="I102" s="478"/>
      <c r="J102" s="204"/>
      <c r="K102" s="109"/>
    </row>
    <row r="103" spans="1:11" ht="12.75">
      <c r="A103" s="24">
        <f>ROW()</f>
        <v>103</v>
      </c>
      <c r="B103" s="9"/>
      <c r="C103" s="477"/>
      <c r="D103" s="349"/>
      <c r="E103" s="349"/>
      <c r="F103" s="349"/>
      <c r="G103" s="349"/>
      <c r="H103" s="349"/>
      <c r="I103" s="478"/>
      <c r="J103" s="204"/>
      <c r="K103" s="109"/>
    </row>
    <row r="104" spans="1:11" ht="12.75">
      <c r="A104" s="24">
        <f>ROW()</f>
        <v>104</v>
      </c>
      <c r="B104" s="9"/>
      <c r="C104" s="477"/>
      <c r="D104" s="349"/>
      <c r="E104" s="349"/>
      <c r="F104" s="349"/>
      <c r="G104" s="349"/>
      <c r="H104" s="349"/>
      <c r="I104" s="478"/>
      <c r="J104" s="204"/>
      <c r="K104" s="109"/>
    </row>
    <row r="105" spans="1:11" ht="12.75">
      <c r="A105" s="24">
        <f>ROW()</f>
        <v>105</v>
      </c>
      <c r="B105" s="9"/>
      <c r="C105" s="477"/>
      <c r="D105" s="349"/>
      <c r="E105" s="349"/>
      <c r="F105" s="349"/>
      <c r="G105" s="349"/>
      <c r="H105" s="349"/>
      <c r="I105" s="478"/>
      <c r="J105" s="204"/>
      <c r="K105" s="109"/>
    </row>
    <row r="106" spans="1:11" ht="12.75">
      <c r="A106" s="24">
        <f>ROW()</f>
        <v>106</v>
      </c>
      <c r="B106" s="9"/>
      <c r="C106" s="477"/>
      <c r="D106" s="349"/>
      <c r="E106" s="349"/>
      <c r="F106" s="349"/>
      <c r="G106" s="349"/>
      <c r="H106" s="349"/>
      <c r="I106" s="478"/>
      <c r="J106" s="204"/>
      <c r="K106" s="109"/>
    </row>
    <row r="107" spans="1:11" ht="12.75">
      <c r="A107" s="24">
        <f>ROW()</f>
        <v>107</v>
      </c>
      <c r="B107" s="9"/>
      <c r="C107" s="477"/>
      <c r="D107" s="349"/>
      <c r="E107" s="349"/>
      <c r="F107" s="349"/>
      <c r="G107" s="349"/>
      <c r="H107" s="349"/>
      <c r="I107" s="478"/>
      <c r="J107" s="204"/>
      <c r="K107" s="109"/>
    </row>
    <row r="108" spans="1:11" ht="12.75">
      <c r="A108" s="24">
        <f>ROW()</f>
        <v>108</v>
      </c>
      <c r="B108" s="9"/>
      <c r="C108" s="477"/>
      <c r="D108" s="349"/>
      <c r="E108" s="349"/>
      <c r="F108" s="349"/>
      <c r="G108" s="349"/>
      <c r="H108" s="349"/>
      <c r="I108" s="478"/>
      <c r="J108" s="204"/>
      <c r="K108" s="109"/>
    </row>
    <row r="109" spans="1:11" ht="12.75">
      <c r="A109" s="24">
        <f>ROW()</f>
        <v>109</v>
      </c>
      <c r="B109" s="9"/>
      <c r="C109" s="477"/>
      <c r="D109" s="349"/>
      <c r="E109" s="349"/>
      <c r="F109" s="349"/>
      <c r="G109" s="349"/>
      <c r="H109" s="349"/>
      <c r="I109" s="478"/>
      <c r="J109" s="204"/>
      <c r="K109" s="109"/>
    </row>
    <row r="110" spans="1:11" ht="12.75">
      <c r="A110" s="24">
        <f>ROW()</f>
        <v>110</v>
      </c>
      <c r="B110" s="9"/>
      <c r="C110" s="477"/>
      <c r="D110" s="349"/>
      <c r="E110" s="349"/>
      <c r="F110" s="349"/>
      <c r="G110" s="349"/>
      <c r="H110" s="349"/>
      <c r="I110" s="478"/>
      <c r="J110" s="204"/>
      <c r="K110" s="109"/>
    </row>
    <row r="111" spans="1:11" ht="12.75">
      <c r="A111" s="24">
        <f>ROW()</f>
        <v>111</v>
      </c>
      <c r="B111" s="9"/>
      <c r="C111" s="477"/>
      <c r="D111" s="349"/>
      <c r="E111" s="349"/>
      <c r="F111" s="349"/>
      <c r="G111" s="349"/>
      <c r="H111" s="349"/>
      <c r="I111" s="478"/>
      <c r="J111" s="204"/>
      <c r="K111" s="109"/>
    </row>
    <row r="112" spans="1:11" ht="12.75">
      <c r="A112" s="24">
        <f>ROW()</f>
        <v>112</v>
      </c>
      <c r="B112" s="9"/>
      <c r="C112" s="477"/>
      <c r="D112" s="349"/>
      <c r="E112" s="349"/>
      <c r="F112" s="349"/>
      <c r="G112" s="349"/>
      <c r="H112" s="349"/>
      <c r="I112" s="478"/>
      <c r="J112" s="204"/>
      <c r="K112" s="109"/>
    </row>
    <row r="113" spans="1:11" ht="12.75">
      <c r="A113" s="24">
        <f>ROW()</f>
        <v>113</v>
      </c>
      <c r="B113" s="9"/>
      <c r="C113" s="477"/>
      <c r="D113" s="349"/>
      <c r="E113" s="349"/>
      <c r="F113" s="349"/>
      <c r="G113" s="349"/>
      <c r="H113" s="349"/>
      <c r="I113" s="478"/>
      <c r="J113" s="204"/>
      <c r="K113" s="109"/>
    </row>
    <row r="114" spans="1:11" ht="12.75">
      <c r="A114" s="24">
        <f>ROW()</f>
        <v>114</v>
      </c>
      <c r="B114" s="9"/>
      <c r="C114" s="477"/>
      <c r="D114" s="349"/>
      <c r="E114" s="349"/>
      <c r="F114" s="349"/>
      <c r="G114" s="349"/>
      <c r="H114" s="349"/>
      <c r="I114" s="478"/>
      <c r="J114" s="204"/>
      <c r="K114" s="109"/>
    </row>
    <row r="115" spans="1:11" ht="12.75">
      <c r="A115" s="24">
        <f>ROW()</f>
        <v>115</v>
      </c>
      <c r="B115" s="9"/>
      <c r="C115" s="477"/>
      <c r="D115" s="349"/>
      <c r="E115" s="349"/>
      <c r="F115" s="349"/>
      <c r="G115" s="349"/>
      <c r="H115" s="349"/>
      <c r="I115" s="478"/>
      <c r="J115" s="204"/>
      <c r="K115" s="109"/>
    </row>
    <row r="116" spans="1:11" ht="12.75">
      <c r="A116" s="24">
        <f>ROW()</f>
        <v>116</v>
      </c>
      <c r="B116" s="9"/>
      <c r="C116" s="477"/>
      <c r="D116" s="349"/>
      <c r="E116" s="349"/>
      <c r="F116" s="349"/>
      <c r="G116" s="349"/>
      <c r="H116" s="349"/>
      <c r="I116" s="478"/>
      <c r="J116" s="204"/>
      <c r="K116" s="109"/>
    </row>
    <row r="117" spans="1:11" ht="12.75">
      <c r="A117" s="24">
        <f>ROW()</f>
        <v>117</v>
      </c>
      <c r="B117" s="9"/>
      <c r="C117" s="477"/>
      <c r="D117" s="349"/>
      <c r="E117" s="349"/>
      <c r="F117" s="349"/>
      <c r="G117" s="349"/>
      <c r="H117" s="349"/>
      <c r="I117" s="478"/>
      <c r="J117" s="204"/>
      <c r="K117" s="109"/>
    </row>
    <row r="118" spans="1:11" ht="12.75">
      <c r="A118" s="24">
        <f>ROW()</f>
        <v>118</v>
      </c>
      <c r="B118" s="9"/>
      <c r="C118" s="477"/>
      <c r="D118" s="349"/>
      <c r="E118" s="349"/>
      <c r="F118" s="349"/>
      <c r="G118" s="349"/>
      <c r="H118" s="349"/>
      <c r="I118" s="478"/>
      <c r="J118" s="204"/>
      <c r="K118" s="109"/>
    </row>
    <row r="119" spans="1:11" ht="12.75">
      <c r="A119" s="24">
        <f>ROW()</f>
        <v>119</v>
      </c>
      <c r="B119" s="9"/>
      <c r="C119" s="477"/>
      <c r="D119" s="349"/>
      <c r="E119" s="349"/>
      <c r="F119" s="349"/>
      <c r="G119" s="349"/>
      <c r="H119" s="349"/>
      <c r="I119" s="478"/>
      <c r="J119" s="204"/>
      <c r="K119" s="109"/>
    </row>
    <row r="120" spans="1:11" ht="12.75">
      <c r="A120" s="24">
        <f>ROW()</f>
        <v>120</v>
      </c>
      <c r="B120" s="9"/>
      <c r="C120" s="477"/>
      <c r="D120" s="349"/>
      <c r="E120" s="349"/>
      <c r="F120" s="349"/>
      <c r="G120" s="349"/>
      <c r="H120" s="349"/>
      <c r="I120" s="478"/>
      <c r="J120" s="204"/>
      <c r="K120" s="109"/>
    </row>
    <row r="121" spans="1:11" ht="12.75">
      <c r="A121" s="24">
        <f>ROW()</f>
        <v>121</v>
      </c>
      <c r="B121" s="9"/>
      <c r="C121" s="477"/>
      <c r="D121" s="349"/>
      <c r="E121" s="349"/>
      <c r="F121" s="349"/>
      <c r="G121" s="349"/>
      <c r="H121" s="349"/>
      <c r="I121" s="478"/>
      <c r="J121" s="204"/>
      <c r="K121" s="109"/>
    </row>
    <row r="122" spans="1:11" ht="12.75">
      <c r="A122" s="24">
        <f>ROW()</f>
        <v>122</v>
      </c>
      <c r="B122" s="9"/>
      <c r="C122" s="477"/>
      <c r="D122" s="349"/>
      <c r="E122" s="349"/>
      <c r="F122" s="349"/>
      <c r="G122" s="349"/>
      <c r="H122" s="349"/>
      <c r="I122" s="478"/>
      <c r="J122" s="204"/>
      <c r="K122" s="109"/>
    </row>
    <row r="123" spans="1:11" ht="12.75">
      <c r="A123" s="24">
        <f>ROW()</f>
        <v>123</v>
      </c>
      <c r="B123" s="9"/>
      <c r="C123" s="477"/>
      <c r="D123" s="349"/>
      <c r="E123" s="349"/>
      <c r="F123" s="349"/>
      <c r="G123" s="349"/>
      <c r="H123" s="349"/>
      <c r="I123" s="478"/>
      <c r="J123" s="204"/>
      <c r="K123" s="109"/>
    </row>
    <row r="124" spans="1:11" ht="12.75">
      <c r="A124" s="24">
        <f>ROW()</f>
        <v>124</v>
      </c>
      <c r="B124" s="9"/>
      <c r="C124" s="477"/>
      <c r="D124" s="349"/>
      <c r="E124" s="349"/>
      <c r="F124" s="349"/>
      <c r="G124" s="349"/>
      <c r="H124" s="349"/>
      <c r="I124" s="478"/>
      <c r="J124" s="204"/>
      <c r="K124" s="109"/>
    </row>
    <row r="125" spans="1:11" ht="12.75">
      <c r="A125" s="24">
        <f>ROW()</f>
        <v>125</v>
      </c>
      <c r="B125" s="9"/>
      <c r="C125" s="477"/>
      <c r="D125" s="349"/>
      <c r="E125" s="349"/>
      <c r="F125" s="349"/>
      <c r="G125" s="349"/>
      <c r="H125" s="349"/>
      <c r="I125" s="478"/>
      <c r="J125" s="204"/>
      <c r="K125" s="109"/>
    </row>
    <row r="126" spans="1:11" ht="12.75">
      <c r="A126" s="24">
        <f>ROW()</f>
        <v>126</v>
      </c>
      <c r="B126" s="9"/>
      <c r="C126" s="477"/>
      <c r="D126" s="349"/>
      <c r="E126" s="349"/>
      <c r="F126" s="349"/>
      <c r="G126" s="349"/>
      <c r="H126" s="349"/>
      <c r="I126" s="478"/>
      <c r="J126" s="204"/>
      <c r="K126" s="109"/>
    </row>
    <row r="127" spans="1:11" ht="12.75">
      <c r="A127" s="24">
        <f>ROW()</f>
        <v>127</v>
      </c>
      <c r="B127" s="9"/>
      <c r="C127" s="477"/>
      <c r="D127" s="349"/>
      <c r="E127" s="349"/>
      <c r="F127" s="349"/>
      <c r="G127" s="349"/>
      <c r="H127" s="349"/>
      <c r="I127" s="478"/>
      <c r="J127" s="204"/>
      <c r="K127" s="109"/>
    </row>
    <row r="128" spans="1:11" ht="12.75">
      <c r="A128" s="24">
        <f>ROW()</f>
        <v>128</v>
      </c>
      <c r="B128" s="9"/>
      <c r="C128" s="477"/>
      <c r="D128" s="349"/>
      <c r="E128" s="349"/>
      <c r="F128" s="349"/>
      <c r="G128" s="349"/>
      <c r="H128" s="349"/>
      <c r="I128" s="478"/>
      <c r="J128" s="204"/>
      <c r="K128" s="109"/>
    </row>
    <row r="129" spans="1:11" ht="12.75">
      <c r="A129" s="24">
        <f>ROW()</f>
        <v>129</v>
      </c>
      <c r="B129" s="9"/>
      <c r="C129" s="477"/>
      <c r="D129" s="349"/>
      <c r="E129" s="349"/>
      <c r="F129" s="349"/>
      <c r="G129" s="349"/>
      <c r="H129" s="349"/>
      <c r="I129" s="478"/>
      <c r="J129" s="204"/>
      <c r="K129" s="109"/>
    </row>
    <row r="130" spans="1:11" ht="12.75">
      <c r="A130" s="24">
        <f>ROW()</f>
        <v>130</v>
      </c>
      <c r="B130" s="9"/>
      <c r="C130" s="477"/>
      <c r="D130" s="349"/>
      <c r="E130" s="349"/>
      <c r="F130" s="349"/>
      <c r="G130" s="349"/>
      <c r="H130" s="349"/>
      <c r="I130" s="478"/>
      <c r="J130" s="204"/>
      <c r="K130" s="109"/>
    </row>
    <row r="131" spans="1:11" ht="12.75">
      <c r="A131" s="24">
        <f>ROW()</f>
        <v>131</v>
      </c>
      <c r="B131" s="9"/>
      <c r="C131" s="477"/>
      <c r="D131" s="349"/>
      <c r="E131" s="349"/>
      <c r="F131" s="349"/>
      <c r="G131" s="349"/>
      <c r="H131" s="349"/>
      <c r="I131" s="478"/>
      <c r="J131" s="204"/>
      <c r="K131" s="109"/>
    </row>
    <row r="132" spans="1:11" ht="12.75">
      <c r="A132" s="24">
        <f>ROW()</f>
        <v>132</v>
      </c>
      <c r="B132" s="9"/>
      <c r="C132" s="477"/>
      <c r="D132" s="349"/>
      <c r="E132" s="349"/>
      <c r="F132" s="349"/>
      <c r="G132" s="349"/>
      <c r="H132" s="349"/>
      <c r="I132" s="478"/>
      <c r="J132" s="204"/>
      <c r="K132" s="109"/>
    </row>
    <row r="133" spans="1:11" ht="12.75">
      <c r="A133" s="24">
        <f>ROW()</f>
        <v>133</v>
      </c>
      <c r="B133" s="9"/>
      <c r="C133" s="477"/>
      <c r="D133" s="349"/>
      <c r="E133" s="349"/>
      <c r="F133" s="349"/>
      <c r="G133" s="349"/>
      <c r="H133" s="349"/>
      <c r="I133" s="478"/>
      <c r="J133" s="204"/>
      <c r="K133" s="109"/>
    </row>
    <row r="134" spans="1:11" ht="12.75">
      <c r="A134" s="24">
        <f>ROW()</f>
        <v>134</v>
      </c>
      <c r="B134" s="9"/>
      <c r="C134" s="477"/>
      <c r="D134" s="349"/>
      <c r="E134" s="349"/>
      <c r="F134" s="349"/>
      <c r="G134" s="349"/>
      <c r="H134" s="349"/>
      <c r="I134" s="478"/>
      <c r="J134" s="204"/>
      <c r="K134" s="109"/>
    </row>
    <row r="135" spans="1:11" ht="12.75">
      <c r="A135" s="24">
        <f>ROW()</f>
        <v>135</v>
      </c>
      <c r="B135" s="9"/>
      <c r="C135" s="477"/>
      <c r="D135" s="349"/>
      <c r="E135" s="349"/>
      <c r="F135" s="349"/>
      <c r="G135" s="349"/>
      <c r="H135" s="349"/>
      <c r="I135" s="478"/>
      <c r="J135" s="204"/>
      <c r="K135" s="109"/>
    </row>
    <row r="136" spans="1:11" ht="12.75">
      <c r="A136" s="24">
        <f>ROW()</f>
        <v>136</v>
      </c>
      <c r="B136" s="9"/>
      <c r="C136" s="477"/>
      <c r="D136" s="349"/>
      <c r="E136" s="349"/>
      <c r="F136" s="349"/>
      <c r="G136" s="349"/>
      <c r="H136" s="349"/>
      <c r="I136" s="478"/>
      <c r="J136" s="204"/>
      <c r="K136" s="109"/>
    </row>
    <row r="137" spans="1:11" ht="12.75">
      <c r="A137" s="24">
        <f>ROW()</f>
        <v>137</v>
      </c>
      <c r="B137" s="9"/>
      <c r="C137" s="477"/>
      <c r="D137" s="349"/>
      <c r="E137" s="349"/>
      <c r="F137" s="349"/>
      <c r="G137" s="349"/>
      <c r="H137" s="349"/>
      <c r="I137" s="478"/>
      <c r="J137" s="204"/>
      <c r="K137" s="109"/>
    </row>
    <row r="138" spans="1:11" ht="12.75">
      <c r="A138" s="24">
        <f>ROW()</f>
        <v>138</v>
      </c>
      <c r="B138" s="9"/>
      <c r="C138" s="477"/>
      <c r="D138" s="349"/>
      <c r="E138" s="349"/>
      <c r="F138" s="349"/>
      <c r="G138" s="349"/>
      <c r="H138" s="349"/>
      <c r="I138" s="478"/>
      <c r="J138" s="204"/>
      <c r="K138" s="109"/>
    </row>
    <row r="139" spans="1:11" ht="12.75">
      <c r="A139" s="24">
        <f>ROW()</f>
        <v>139</v>
      </c>
      <c r="B139" s="9"/>
      <c r="C139" s="477"/>
      <c r="D139" s="349"/>
      <c r="E139" s="349"/>
      <c r="F139" s="349"/>
      <c r="G139" s="349"/>
      <c r="H139" s="349"/>
      <c r="I139" s="478"/>
      <c r="J139" s="204"/>
      <c r="K139" s="109"/>
    </row>
    <row r="140" spans="1:11" ht="12.75">
      <c r="A140" s="24">
        <f>ROW()</f>
        <v>140</v>
      </c>
      <c r="B140" s="9"/>
      <c r="C140" s="477"/>
      <c r="D140" s="349"/>
      <c r="E140" s="349"/>
      <c r="F140" s="349"/>
      <c r="G140" s="349"/>
      <c r="H140" s="349"/>
      <c r="I140" s="478"/>
      <c r="J140" s="204"/>
      <c r="K140" s="109"/>
    </row>
    <row r="141" spans="1:11" ht="12.75">
      <c r="A141" s="24">
        <f>ROW()</f>
        <v>141</v>
      </c>
      <c r="B141" s="9"/>
      <c r="C141" s="477"/>
      <c r="D141" s="349"/>
      <c r="E141" s="349"/>
      <c r="F141" s="349"/>
      <c r="G141" s="349"/>
      <c r="H141" s="349"/>
      <c r="I141" s="478"/>
      <c r="J141" s="204"/>
      <c r="K141" s="109"/>
    </row>
    <row r="142" spans="1:11" ht="12.75">
      <c r="A142" s="24">
        <f>ROW()</f>
        <v>142</v>
      </c>
      <c r="B142" s="9"/>
      <c r="C142" s="477"/>
      <c r="D142" s="349"/>
      <c r="E142" s="349"/>
      <c r="F142" s="349"/>
      <c r="G142" s="349"/>
      <c r="H142" s="349"/>
      <c r="I142" s="478"/>
      <c r="J142" s="204"/>
      <c r="K142" s="109"/>
    </row>
    <row r="143" spans="1:11" ht="12.75">
      <c r="A143" s="24">
        <f>ROW()</f>
        <v>143</v>
      </c>
      <c r="B143" s="9"/>
      <c r="C143" s="477"/>
      <c r="D143" s="349"/>
      <c r="E143" s="349"/>
      <c r="F143" s="349"/>
      <c r="G143" s="349"/>
      <c r="H143" s="349"/>
      <c r="I143" s="478"/>
      <c r="J143" s="204"/>
      <c r="K143" s="109"/>
    </row>
    <row r="144" spans="1:11" ht="12.75">
      <c r="A144" s="24">
        <f>ROW()</f>
        <v>144</v>
      </c>
      <c r="B144" s="9"/>
      <c r="C144" s="477"/>
      <c r="D144" s="349"/>
      <c r="E144" s="349"/>
      <c r="F144" s="349"/>
      <c r="G144" s="349"/>
      <c r="H144" s="349"/>
      <c r="I144" s="478"/>
      <c r="J144" s="204"/>
      <c r="K144" s="109"/>
    </row>
    <row r="145" spans="1:11" ht="12.75">
      <c r="A145" s="24">
        <f>ROW()</f>
        <v>145</v>
      </c>
      <c r="B145" s="9"/>
      <c r="C145" s="477"/>
      <c r="D145" s="349"/>
      <c r="E145" s="349"/>
      <c r="F145" s="349"/>
      <c r="G145" s="349"/>
      <c r="H145" s="349"/>
      <c r="I145" s="478"/>
      <c r="J145" s="204"/>
      <c r="K145" s="109"/>
    </row>
    <row r="146" spans="1:11" ht="12.75">
      <c r="A146" s="24">
        <f>ROW()</f>
        <v>146</v>
      </c>
      <c r="B146" s="9"/>
      <c r="C146" s="477"/>
      <c r="D146" s="349"/>
      <c r="E146" s="349"/>
      <c r="F146" s="349"/>
      <c r="G146" s="349"/>
      <c r="H146" s="349"/>
      <c r="I146" s="478"/>
      <c r="J146" s="204"/>
      <c r="K146" s="109"/>
    </row>
    <row r="147" spans="1:11" ht="12.75">
      <c r="A147" s="24">
        <f>ROW()</f>
        <v>147</v>
      </c>
      <c r="B147" s="9"/>
      <c r="C147" s="477"/>
      <c r="D147" s="349"/>
      <c r="E147" s="349"/>
      <c r="F147" s="349"/>
      <c r="G147" s="349"/>
      <c r="H147" s="349"/>
      <c r="I147" s="478"/>
      <c r="J147" s="204"/>
      <c r="K147" s="109"/>
    </row>
    <row r="148" spans="1:11" ht="12.75">
      <c r="A148" s="24">
        <f>ROW()</f>
        <v>148</v>
      </c>
      <c r="B148" s="9"/>
      <c r="C148" s="477"/>
      <c r="D148" s="349"/>
      <c r="E148" s="349"/>
      <c r="F148" s="349"/>
      <c r="G148" s="349"/>
      <c r="H148" s="349"/>
      <c r="I148" s="478"/>
      <c r="J148" s="204"/>
      <c r="K148" s="109"/>
    </row>
    <row r="149" spans="1:11" ht="12.75">
      <c r="A149" s="24">
        <f>ROW()</f>
        <v>149</v>
      </c>
      <c r="B149" s="9"/>
      <c r="C149" s="477"/>
      <c r="D149" s="349"/>
      <c r="E149" s="349"/>
      <c r="F149" s="349"/>
      <c r="G149" s="349"/>
      <c r="H149" s="349"/>
      <c r="I149" s="478"/>
      <c r="J149" s="204"/>
      <c r="K149" s="109"/>
    </row>
    <row r="150" spans="1:11" ht="12.75">
      <c r="A150" s="24">
        <f>ROW()</f>
        <v>150</v>
      </c>
      <c r="B150" s="9"/>
      <c r="C150" s="477"/>
      <c r="D150" s="349"/>
      <c r="E150" s="349"/>
      <c r="F150" s="349"/>
      <c r="G150" s="349"/>
      <c r="H150" s="349"/>
      <c r="I150" s="478"/>
      <c r="J150" s="204"/>
      <c r="K150" s="109"/>
    </row>
    <row r="151" spans="1:11" ht="12.75">
      <c r="A151" s="24">
        <f>ROW()</f>
        <v>151</v>
      </c>
      <c r="B151" s="9"/>
      <c r="C151" s="477"/>
      <c r="D151" s="349"/>
      <c r="E151" s="349"/>
      <c r="F151" s="349"/>
      <c r="G151" s="349"/>
      <c r="H151" s="349"/>
      <c r="I151" s="478"/>
      <c r="J151" s="204"/>
      <c r="K151" s="109"/>
    </row>
    <row r="152" spans="1:11" ht="12.75">
      <c r="A152" s="24">
        <f>ROW()</f>
        <v>152</v>
      </c>
      <c r="B152" s="9"/>
      <c r="C152" s="477"/>
      <c r="D152" s="349"/>
      <c r="E152" s="349"/>
      <c r="F152" s="349"/>
      <c r="G152" s="349"/>
      <c r="H152" s="349"/>
      <c r="I152" s="478"/>
      <c r="J152" s="204"/>
      <c r="K152" s="109"/>
    </row>
    <row r="153" spans="1:11" ht="12.75">
      <c r="A153" s="24">
        <f>ROW()</f>
        <v>153</v>
      </c>
      <c r="B153" s="9"/>
      <c r="C153" s="477"/>
      <c r="D153" s="349"/>
      <c r="E153" s="349"/>
      <c r="F153" s="349"/>
      <c r="G153" s="349"/>
      <c r="H153" s="349"/>
      <c r="I153" s="478"/>
      <c r="J153" s="204"/>
      <c r="K153" s="109"/>
    </row>
    <row r="154" spans="1:11" ht="12.75">
      <c r="A154" s="24">
        <f>ROW()</f>
        <v>154</v>
      </c>
      <c r="B154" s="9"/>
      <c r="C154" s="477"/>
      <c r="D154" s="349"/>
      <c r="E154" s="349"/>
      <c r="F154" s="349"/>
      <c r="G154" s="349"/>
      <c r="H154" s="349"/>
      <c r="I154" s="478"/>
      <c r="J154" s="204"/>
      <c r="K154" s="109"/>
    </row>
    <row r="155" spans="1:11" ht="12.75">
      <c r="A155" s="24">
        <f>ROW()</f>
        <v>155</v>
      </c>
      <c r="B155" s="9"/>
      <c r="C155" s="477"/>
      <c r="D155" s="349"/>
      <c r="E155" s="349"/>
      <c r="F155" s="349"/>
      <c r="G155" s="349"/>
      <c r="H155" s="349"/>
      <c r="I155" s="478"/>
      <c r="J155" s="204"/>
      <c r="K155" s="109"/>
    </row>
    <row r="156" spans="1:11" ht="12.75">
      <c r="A156" s="24">
        <f>ROW()</f>
        <v>156</v>
      </c>
      <c r="B156" s="9"/>
      <c r="C156" s="477"/>
      <c r="D156" s="349"/>
      <c r="E156" s="349"/>
      <c r="F156" s="349"/>
      <c r="G156" s="349"/>
      <c r="H156" s="349"/>
      <c r="I156" s="478"/>
      <c r="J156" s="204"/>
      <c r="K156" s="109"/>
    </row>
    <row r="157" spans="1:11" ht="12.75">
      <c r="A157" s="24">
        <f>ROW()</f>
        <v>157</v>
      </c>
      <c r="B157" s="9"/>
      <c r="C157" s="477"/>
      <c r="D157" s="349"/>
      <c r="E157" s="349"/>
      <c r="F157" s="349"/>
      <c r="G157" s="349"/>
      <c r="H157" s="349"/>
      <c r="I157" s="478"/>
      <c r="J157" s="204"/>
      <c r="K157" s="109"/>
    </row>
    <row r="158" spans="1:11" ht="12.75">
      <c r="A158" s="24">
        <f>ROW()</f>
        <v>158</v>
      </c>
      <c r="B158" s="9"/>
      <c r="C158" s="477"/>
      <c r="D158" s="349"/>
      <c r="E158" s="349"/>
      <c r="F158" s="349"/>
      <c r="G158" s="349"/>
      <c r="H158" s="349"/>
      <c r="I158" s="478"/>
      <c r="J158" s="204"/>
      <c r="K158" s="109"/>
    </row>
    <row r="159" spans="1:11" ht="12.75">
      <c r="A159" s="24">
        <f>ROW()</f>
        <v>159</v>
      </c>
      <c r="B159" s="9"/>
      <c r="C159" s="477"/>
      <c r="D159" s="349"/>
      <c r="E159" s="349"/>
      <c r="F159" s="349"/>
      <c r="G159" s="349"/>
      <c r="H159" s="349"/>
      <c r="I159" s="478"/>
      <c r="J159" s="204"/>
      <c r="K159" s="109"/>
    </row>
    <row r="160" spans="1:11" ht="12.75">
      <c r="A160" s="24">
        <f>ROW()</f>
        <v>160</v>
      </c>
      <c r="B160" s="9"/>
      <c r="C160" s="477"/>
      <c r="D160" s="349"/>
      <c r="E160" s="349"/>
      <c r="F160" s="349"/>
      <c r="G160" s="349"/>
      <c r="H160" s="349"/>
      <c r="I160" s="478"/>
      <c r="J160" s="204"/>
      <c r="K160" s="109"/>
    </row>
    <row r="161" spans="1:11" ht="12.75">
      <c r="A161" s="24">
        <f>ROW()</f>
        <v>161</v>
      </c>
      <c r="B161" s="9"/>
      <c r="C161" s="477"/>
      <c r="D161" s="349"/>
      <c r="E161" s="349"/>
      <c r="F161" s="349"/>
      <c r="G161" s="349"/>
      <c r="H161" s="349"/>
      <c r="I161" s="478"/>
      <c r="J161" s="204"/>
      <c r="K161" s="109"/>
    </row>
    <row r="162" spans="1:11" ht="12.75">
      <c r="A162" s="24">
        <f>ROW()</f>
        <v>162</v>
      </c>
      <c r="B162" s="9"/>
      <c r="C162" s="477"/>
      <c r="D162" s="349"/>
      <c r="E162" s="349"/>
      <c r="F162" s="349"/>
      <c r="G162" s="349"/>
      <c r="H162" s="349"/>
      <c r="I162" s="478"/>
      <c r="J162" s="204"/>
      <c r="K162" s="109"/>
    </row>
    <row r="163" spans="1:11" ht="12.75">
      <c r="A163" s="24">
        <f>ROW()</f>
        <v>163</v>
      </c>
      <c r="B163" s="9"/>
      <c r="C163" s="477"/>
      <c r="D163" s="349"/>
      <c r="E163" s="349"/>
      <c r="F163" s="349"/>
      <c r="G163" s="349"/>
      <c r="H163" s="349"/>
      <c r="I163" s="478"/>
      <c r="J163" s="204"/>
      <c r="K163" s="109"/>
    </row>
    <row r="164" spans="1:11" ht="12.75">
      <c r="A164" s="24">
        <f>ROW()</f>
        <v>164</v>
      </c>
      <c r="B164" s="9"/>
      <c r="C164" s="477"/>
      <c r="D164" s="349"/>
      <c r="E164" s="349"/>
      <c r="F164" s="349"/>
      <c r="G164" s="349"/>
      <c r="H164" s="349"/>
      <c r="I164" s="478"/>
      <c r="J164" s="204"/>
      <c r="K164" s="109"/>
    </row>
    <row r="165" spans="1:11" ht="12.75">
      <c r="A165" s="24">
        <f>ROW()</f>
        <v>165</v>
      </c>
      <c r="B165" s="9"/>
      <c r="C165" s="477"/>
      <c r="D165" s="349"/>
      <c r="E165" s="349"/>
      <c r="F165" s="349"/>
      <c r="G165" s="349"/>
      <c r="H165" s="349"/>
      <c r="I165" s="478"/>
      <c r="J165" s="204"/>
      <c r="K165" s="109"/>
    </row>
    <row r="166" spans="1:11" ht="12.75">
      <c r="A166" s="24">
        <f>ROW()</f>
        <v>166</v>
      </c>
      <c r="B166" s="9"/>
      <c r="C166" s="477"/>
      <c r="D166" s="349"/>
      <c r="E166" s="349"/>
      <c r="F166" s="349"/>
      <c r="G166" s="349"/>
      <c r="H166" s="349"/>
      <c r="I166" s="478"/>
      <c r="J166" s="204"/>
      <c r="K166" s="109"/>
    </row>
    <row r="167" spans="1:11" ht="12.75">
      <c r="A167" s="24">
        <f>ROW()</f>
        <v>167</v>
      </c>
      <c r="B167" s="9"/>
      <c r="C167" s="479"/>
      <c r="D167" s="480"/>
      <c r="E167" s="480"/>
      <c r="F167" s="480"/>
      <c r="G167" s="480"/>
      <c r="H167" s="480"/>
      <c r="I167" s="481"/>
      <c r="J167" s="204"/>
      <c r="K167" s="109"/>
    </row>
    <row r="168" spans="1:11" ht="12.75">
      <c r="A168" s="40">
        <f>ROW()</f>
        <v>168</v>
      </c>
      <c r="B168" s="245"/>
      <c r="C168" s="183"/>
      <c r="D168" s="183"/>
      <c r="E168" s="183"/>
      <c r="F168" s="183"/>
      <c r="G168" s="245"/>
      <c r="H168" s="183"/>
      <c r="I168" s="245"/>
      <c r="J168" s="184"/>
      <c r="K168" s="109"/>
    </row>
  </sheetData>
  <sheetProtection/>
  <mergeCells count="23">
    <mergeCell ref="C78:I78"/>
    <mergeCell ref="G82:I82"/>
    <mergeCell ref="G83:I83"/>
    <mergeCell ref="D65:E65"/>
    <mergeCell ref="D67:F68"/>
    <mergeCell ref="D71:E71"/>
    <mergeCell ref="D72:E72"/>
    <mergeCell ref="D73:E73"/>
    <mergeCell ref="D75:F76"/>
    <mergeCell ref="D55:E55"/>
    <mergeCell ref="D56:E56"/>
    <mergeCell ref="D57:E57"/>
    <mergeCell ref="D59:F60"/>
    <mergeCell ref="D63:E63"/>
    <mergeCell ref="D64:E64"/>
    <mergeCell ref="G2:I2"/>
    <mergeCell ref="G3:I3"/>
    <mergeCell ref="C7:D8"/>
    <mergeCell ref="E7:H7"/>
    <mergeCell ref="I7:I8"/>
    <mergeCell ref="G52:G53"/>
    <mergeCell ref="H52:H53"/>
    <mergeCell ref="I52:I53"/>
  </mergeCells>
  <dataValidations count="1">
    <dataValidation allowBlank="1" showInputMessage="1" promptTitle="Short text entry cell" prompt=" " sqref="C17 C25 C21"/>
  </dataValidations>
  <printOptions/>
  <pageMargins left="0.7086614173228347" right="0.7086614173228347" top="0.7480314960629921" bottom="0.7480314960629921" header="0.3149606299212599" footer="0.3149606299212599"/>
  <pageSetup fitToHeight="0" fitToWidth="1" horizontalDpi="600" verticalDpi="600" orientation="portrait" paperSize="9" scale="61" r:id="rId1"/>
  <headerFooter>
    <oddHeader>&amp;C&amp;"Arial"&amp;10 Commerce Commission Information Disclosure Template</oddHeader>
    <oddFooter>&amp;L&amp;"Arial"&amp;10 &amp;F&amp;C&amp;"Arial"&amp;10 &amp;A&amp;R&amp;"Arial"&amp;10 &amp;P</oddFooter>
  </headerFooter>
  <rowBreaks count="1" manualBreakCount="1">
    <brk id="79" max="16" man="1"/>
  </rowBreaks>
</worksheet>
</file>

<file path=xl/worksheets/sheet14.xml><?xml version="1.0" encoding="utf-8"?>
<worksheet xmlns="http://schemas.openxmlformats.org/spreadsheetml/2006/main" xmlns:r="http://schemas.openxmlformats.org/officeDocument/2006/relationships">
  <sheetPr>
    <tabColor indexed="45"/>
    <pageSetUpPr fitToPage="1"/>
  </sheetPr>
  <dimension ref="A1:U62"/>
  <sheetViews>
    <sheetView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42.421875" style="117" customWidth="1"/>
    <col min="4" max="4" width="12.8515625" style="117" customWidth="1"/>
    <col min="5" max="5" width="15.57421875" style="117" customWidth="1"/>
    <col min="6" max="8" width="14.57421875" style="117" customWidth="1"/>
    <col min="9" max="13" width="15.57421875" style="117" customWidth="1"/>
    <col min="14" max="14" width="2.7109375" style="117" customWidth="1"/>
    <col min="15" max="16384" width="9.140625" style="117" customWidth="1"/>
  </cols>
  <sheetData>
    <row r="1" spans="1:21" s="51" customFormat="1" ht="12.75" customHeight="1">
      <c r="A1" s="157"/>
      <c r="B1" s="158"/>
      <c r="C1" s="158"/>
      <c r="D1" s="158"/>
      <c r="E1" s="158"/>
      <c r="F1" s="158"/>
      <c r="G1" s="158"/>
      <c r="H1" s="158"/>
      <c r="I1" s="158"/>
      <c r="J1" s="158"/>
      <c r="K1" s="158"/>
      <c r="L1" s="158"/>
      <c r="M1" s="158"/>
      <c r="N1" s="159"/>
      <c r="O1" s="109"/>
      <c r="P1" s="117"/>
      <c r="Q1" s="117"/>
      <c r="R1" s="117"/>
      <c r="S1" s="117"/>
      <c r="T1" s="117"/>
      <c r="U1" s="117"/>
    </row>
    <row r="2" spans="1:21" s="51" customFormat="1" ht="16.5" customHeight="1">
      <c r="A2" s="160"/>
      <c r="B2" s="446"/>
      <c r="C2" s="161"/>
      <c r="D2" s="161"/>
      <c r="E2" s="161"/>
      <c r="F2" s="446"/>
      <c r="G2" s="446"/>
      <c r="H2" s="446"/>
      <c r="I2" s="161"/>
      <c r="J2" s="55" t="s">
        <v>10</v>
      </c>
      <c r="K2" s="661">
        <f>IF(NOT(ISBLANK(CoverSheet!$C$8)),CoverSheet!$C$8,"")</f>
      </c>
      <c r="L2" s="662"/>
      <c r="M2" s="663"/>
      <c r="N2" s="162"/>
      <c r="O2" s="109"/>
      <c r="P2" s="117"/>
      <c r="Q2" s="117"/>
      <c r="R2" s="117"/>
      <c r="S2" s="117"/>
      <c r="T2" s="117"/>
      <c r="U2" s="117"/>
    </row>
    <row r="3" spans="1:21" s="51" customFormat="1" ht="16.5" customHeight="1">
      <c r="A3" s="160"/>
      <c r="B3" s="446"/>
      <c r="C3" s="161"/>
      <c r="D3" s="161"/>
      <c r="E3" s="161"/>
      <c r="F3" s="446"/>
      <c r="G3" s="446"/>
      <c r="H3" s="446"/>
      <c r="I3" s="161"/>
      <c r="J3" s="55" t="s">
        <v>427</v>
      </c>
      <c r="K3" s="664">
        <f>IF(ISNUMBER(CoverSheet!$C$12),CoverSheet!$C$12,"")</f>
      </c>
      <c r="L3" s="665"/>
      <c r="M3" s="666"/>
      <c r="N3" s="162"/>
      <c r="O3" s="109"/>
      <c r="P3" s="117"/>
      <c r="Q3" s="117"/>
      <c r="R3" s="117"/>
      <c r="S3" s="117"/>
      <c r="T3" s="117"/>
      <c r="U3" s="117"/>
    </row>
    <row r="4" spans="1:21" s="51" customFormat="1" ht="20.25" customHeight="1">
      <c r="A4" s="323" t="s">
        <v>1114</v>
      </c>
      <c r="B4" s="161"/>
      <c r="C4" s="161"/>
      <c r="D4" s="161"/>
      <c r="E4" s="161"/>
      <c r="F4" s="161"/>
      <c r="G4" s="161"/>
      <c r="H4" s="161"/>
      <c r="I4" s="161"/>
      <c r="J4" s="161"/>
      <c r="K4" s="161"/>
      <c r="L4" s="161"/>
      <c r="M4" s="161"/>
      <c r="N4" s="162"/>
      <c r="O4" s="109"/>
      <c r="P4" s="117"/>
      <c r="Q4" s="117"/>
      <c r="R4" s="117"/>
      <c r="S4" s="117"/>
      <c r="T4" s="117"/>
      <c r="U4" s="117"/>
    </row>
    <row r="5" spans="1:21" s="51" customFormat="1" ht="12.75">
      <c r="A5" s="57" t="s">
        <v>11</v>
      </c>
      <c r="B5" s="634" t="s">
        <v>1282</v>
      </c>
      <c r="C5" s="164"/>
      <c r="D5" s="161"/>
      <c r="E5" s="161"/>
      <c r="F5" s="161"/>
      <c r="G5" s="161"/>
      <c r="H5" s="161"/>
      <c r="I5" s="161"/>
      <c r="J5" s="161"/>
      <c r="K5" s="161"/>
      <c r="L5" s="161"/>
      <c r="M5" s="161"/>
      <c r="N5" s="162"/>
      <c r="O5" s="109"/>
      <c r="P5" s="117"/>
      <c r="Q5" s="117"/>
      <c r="R5" s="117"/>
      <c r="S5" s="117"/>
      <c r="T5" s="117"/>
      <c r="U5" s="117"/>
    </row>
    <row r="6" spans="1:14" ht="18.75" customHeight="1">
      <c r="A6" s="483">
        <f aca="true" t="shared" si="0" ref="A6:A61">ROW(A6)</f>
        <v>6</v>
      </c>
      <c r="B6" s="23"/>
      <c r="C6" s="166"/>
      <c r="D6" s="23"/>
      <c r="E6" s="23"/>
      <c r="F6" s="23"/>
      <c r="G6" s="23"/>
      <c r="H6" s="23"/>
      <c r="I6" s="23"/>
      <c r="J6" s="23"/>
      <c r="K6" s="23"/>
      <c r="L6" s="23"/>
      <c r="M6" s="23"/>
      <c r="N6" s="43"/>
    </row>
    <row r="7" spans="1:14" ht="39" customHeight="1">
      <c r="A7" s="483">
        <f t="shared" si="0"/>
        <v>7</v>
      </c>
      <c r="B7" s="23"/>
      <c r="C7" s="484" t="s">
        <v>1115</v>
      </c>
      <c r="D7" s="485" t="s">
        <v>1116</v>
      </c>
      <c r="E7" s="23"/>
      <c r="F7" s="23"/>
      <c r="G7" s="23"/>
      <c r="H7" s="23"/>
      <c r="I7" s="23"/>
      <c r="J7" s="23"/>
      <c r="K7" s="23"/>
      <c r="L7" s="23"/>
      <c r="M7" s="23"/>
      <c r="N7" s="43"/>
    </row>
    <row r="8" spans="1:14" ht="12.75" customHeight="1">
      <c r="A8" s="483">
        <f t="shared" si="0"/>
        <v>8</v>
      </c>
      <c r="B8" s="23"/>
      <c r="C8" s="166"/>
      <c r="D8" s="23"/>
      <c r="E8" s="23"/>
      <c r="F8" s="23"/>
      <c r="G8" s="23"/>
      <c r="H8" s="23"/>
      <c r="I8" s="23"/>
      <c r="J8" s="23"/>
      <c r="K8" s="23"/>
      <c r="L8" s="23"/>
      <c r="M8" s="23"/>
      <c r="N8" s="43"/>
    </row>
    <row r="9" spans="1:14" ht="30" customHeight="1">
      <c r="A9" s="483">
        <f t="shared" si="0"/>
        <v>9</v>
      </c>
      <c r="B9" s="23"/>
      <c r="C9" s="632"/>
      <c r="D9" s="632"/>
      <c r="E9" s="486"/>
      <c r="F9" s="632"/>
      <c r="G9" s="756" t="s">
        <v>1117</v>
      </c>
      <c r="H9" s="757"/>
      <c r="I9" s="758" t="s">
        <v>1118</v>
      </c>
      <c r="J9" s="759"/>
      <c r="K9" s="759"/>
      <c r="L9" s="759"/>
      <c r="M9" s="760" t="s">
        <v>1119</v>
      </c>
      <c r="N9" s="43"/>
    </row>
    <row r="10" spans="1:14" ht="49.5" customHeight="1">
      <c r="A10" s="483">
        <f t="shared" si="0"/>
        <v>10</v>
      </c>
      <c r="B10" s="23"/>
      <c r="C10" s="633" t="s">
        <v>1120</v>
      </c>
      <c r="D10" s="633" t="s">
        <v>1121</v>
      </c>
      <c r="E10" s="487" t="s">
        <v>1122</v>
      </c>
      <c r="F10" s="633" t="s">
        <v>1123</v>
      </c>
      <c r="G10" s="488" t="s">
        <v>1072</v>
      </c>
      <c r="H10" s="488" t="s">
        <v>1098</v>
      </c>
      <c r="I10" s="488" t="s">
        <v>1071</v>
      </c>
      <c r="J10" s="488" t="s">
        <v>1072</v>
      </c>
      <c r="K10" s="488" t="s">
        <v>1098</v>
      </c>
      <c r="L10" s="303" t="s">
        <v>4</v>
      </c>
      <c r="M10" s="761"/>
      <c r="N10" s="43"/>
    </row>
    <row r="11" spans="1:14" ht="19.5" customHeight="1">
      <c r="A11" s="483">
        <f t="shared" si="0"/>
        <v>11</v>
      </c>
      <c r="B11" s="23"/>
      <c r="C11" s="452" t="s">
        <v>982</v>
      </c>
      <c r="D11" s="489"/>
      <c r="E11" s="489"/>
      <c r="F11" s="23"/>
      <c r="G11" s="489"/>
      <c r="H11" s="489"/>
      <c r="I11" s="489"/>
      <c r="J11" s="489"/>
      <c r="K11" s="489"/>
      <c r="L11" s="489"/>
      <c r="M11" s="23"/>
      <c r="N11" s="43"/>
    </row>
    <row r="12" spans="1:14" ht="14.25" customHeight="1">
      <c r="A12" s="448">
        <f t="shared" si="0"/>
        <v>12</v>
      </c>
      <c r="B12" s="23"/>
      <c r="C12" s="490" t="s">
        <v>1124</v>
      </c>
      <c r="D12" s="491" t="s">
        <v>1125</v>
      </c>
      <c r="E12" s="492" t="s">
        <v>1126</v>
      </c>
      <c r="F12" s="492" t="s">
        <v>1127</v>
      </c>
      <c r="G12" s="492"/>
      <c r="H12" s="492"/>
      <c r="I12" s="493"/>
      <c r="J12" s="494"/>
      <c r="K12" s="494"/>
      <c r="L12" s="495">
        <f>I12+J12+K12</f>
        <v>0</v>
      </c>
      <c r="M12" s="454"/>
      <c r="N12" s="43"/>
    </row>
    <row r="13" spans="1:14" ht="14.25" customHeight="1">
      <c r="A13" s="448">
        <f t="shared" si="0"/>
        <v>13</v>
      </c>
      <c r="B13" s="23"/>
      <c r="C13" s="496" t="s">
        <v>1124</v>
      </c>
      <c r="D13" s="497" t="s">
        <v>1125</v>
      </c>
      <c r="E13" s="498" t="s">
        <v>1126</v>
      </c>
      <c r="F13" s="498" t="s">
        <v>1127</v>
      </c>
      <c r="G13" s="498"/>
      <c r="H13" s="498"/>
      <c r="I13" s="499"/>
      <c r="J13" s="500"/>
      <c r="K13" s="500"/>
      <c r="L13" s="501">
        <f>I13+J13+K13</f>
        <v>0</v>
      </c>
      <c r="M13" s="502"/>
      <c r="N13" s="43"/>
    </row>
    <row r="14" spans="1:14" ht="14.25" customHeight="1">
      <c r="A14" s="448">
        <f t="shared" si="0"/>
        <v>14</v>
      </c>
      <c r="B14" s="23"/>
      <c r="C14" s="490" t="s">
        <v>1124</v>
      </c>
      <c r="D14" s="503" t="s">
        <v>1125</v>
      </c>
      <c r="E14" s="504" t="s">
        <v>1128</v>
      </c>
      <c r="F14" s="504" t="s">
        <v>1127</v>
      </c>
      <c r="G14" s="504"/>
      <c r="H14" s="504"/>
      <c r="I14" s="1"/>
      <c r="J14" s="60"/>
      <c r="K14" s="60"/>
      <c r="L14" s="505">
        <f>I14+J14+K14</f>
        <v>0</v>
      </c>
      <c r="M14" s="506"/>
      <c r="N14" s="43"/>
    </row>
    <row r="15" spans="1:14" ht="14.25" customHeight="1">
      <c r="A15" s="448">
        <f t="shared" si="0"/>
        <v>15</v>
      </c>
      <c r="B15" s="23"/>
      <c r="C15" s="490" t="s">
        <v>1124</v>
      </c>
      <c r="D15" s="507" t="s">
        <v>1125</v>
      </c>
      <c r="E15" s="508" t="s">
        <v>1129</v>
      </c>
      <c r="F15" s="508" t="s">
        <v>1127</v>
      </c>
      <c r="G15" s="508"/>
      <c r="H15" s="508"/>
      <c r="I15" s="509"/>
      <c r="J15" s="510"/>
      <c r="K15" s="510"/>
      <c r="L15" s="511">
        <f>I15+J15+K15</f>
        <v>0</v>
      </c>
      <c r="M15" s="512"/>
      <c r="N15" s="43"/>
    </row>
    <row r="16" spans="1:14" ht="14.25" customHeight="1">
      <c r="A16" s="448">
        <f t="shared" si="0"/>
        <v>16</v>
      </c>
      <c r="B16" s="23"/>
      <c r="C16" s="453" t="s">
        <v>1130</v>
      </c>
      <c r="D16" s="513"/>
      <c r="E16" s="513"/>
      <c r="F16" s="513"/>
      <c r="G16" s="513"/>
      <c r="H16" s="513"/>
      <c r="I16" s="457">
        <f>SUM(I12:I15)</f>
        <v>0</v>
      </c>
      <c r="J16" s="457">
        <f>SUM(J12:J15)</f>
        <v>0</v>
      </c>
      <c r="K16" s="457">
        <f>SUM(K12:K15)</f>
        <v>0</v>
      </c>
      <c r="L16" s="457">
        <f>SUM(L12:L15)</f>
        <v>0</v>
      </c>
      <c r="M16" s="457">
        <f>SUM(M12:M15)</f>
        <v>0</v>
      </c>
      <c r="N16" s="43"/>
    </row>
    <row r="17" spans="1:14" ht="14.25" customHeight="1">
      <c r="A17" s="483">
        <f t="shared" si="0"/>
        <v>17</v>
      </c>
      <c r="B17" s="23"/>
      <c r="C17" s="452" t="s">
        <v>370</v>
      </c>
      <c r="D17" s="23"/>
      <c r="E17" s="23"/>
      <c r="F17" s="23"/>
      <c r="G17" s="23"/>
      <c r="H17" s="23"/>
      <c r="I17" s="23"/>
      <c r="J17" s="463"/>
      <c r="K17" s="23"/>
      <c r="L17" s="23"/>
      <c r="M17" s="23"/>
      <c r="N17" s="43"/>
    </row>
    <row r="18" spans="1:14" ht="14.25" customHeight="1">
      <c r="A18" s="448">
        <f t="shared" si="0"/>
        <v>18</v>
      </c>
      <c r="B18" s="23"/>
      <c r="C18" s="490" t="s">
        <v>1124</v>
      </c>
      <c r="D18" s="491" t="s">
        <v>1125</v>
      </c>
      <c r="E18" s="492" t="s">
        <v>1126</v>
      </c>
      <c r="F18" s="492" t="s">
        <v>1127</v>
      </c>
      <c r="G18" s="492"/>
      <c r="H18" s="492"/>
      <c r="I18" s="493"/>
      <c r="J18" s="494"/>
      <c r="K18" s="494"/>
      <c r="L18" s="495">
        <f>I18+J18+K18</f>
        <v>0</v>
      </c>
      <c r="M18" s="454"/>
      <c r="N18" s="43"/>
    </row>
    <row r="19" spans="1:14" ht="14.25" customHeight="1">
      <c r="A19" s="448">
        <f t="shared" si="0"/>
        <v>19</v>
      </c>
      <c r="B19" s="23"/>
      <c r="C19" s="496" t="s">
        <v>1124</v>
      </c>
      <c r="D19" s="497" t="s">
        <v>1125</v>
      </c>
      <c r="E19" s="498" t="s">
        <v>1126</v>
      </c>
      <c r="F19" s="498" t="s">
        <v>1127</v>
      </c>
      <c r="G19" s="498"/>
      <c r="H19" s="498"/>
      <c r="I19" s="499"/>
      <c r="J19" s="500"/>
      <c r="K19" s="500"/>
      <c r="L19" s="501">
        <f>I19+J19+K19</f>
        <v>0</v>
      </c>
      <c r="M19" s="502"/>
      <c r="N19" s="43"/>
    </row>
    <row r="20" spans="1:14" ht="14.25" customHeight="1">
      <c r="A20" s="448">
        <f t="shared" si="0"/>
        <v>20</v>
      </c>
      <c r="B20" s="23"/>
      <c r="C20" s="490" t="s">
        <v>1124</v>
      </c>
      <c r="D20" s="503" t="s">
        <v>1125</v>
      </c>
      <c r="E20" s="504" t="s">
        <v>1128</v>
      </c>
      <c r="F20" s="504" t="s">
        <v>1127</v>
      </c>
      <c r="G20" s="504"/>
      <c r="H20" s="504"/>
      <c r="I20" s="1"/>
      <c r="J20" s="60"/>
      <c r="K20" s="60"/>
      <c r="L20" s="505">
        <f>I20+J20+K20</f>
        <v>0</v>
      </c>
      <c r="M20" s="506"/>
      <c r="N20" s="43"/>
    </row>
    <row r="21" spans="1:14" ht="14.25" customHeight="1">
      <c r="A21" s="448">
        <f t="shared" si="0"/>
        <v>21</v>
      </c>
      <c r="B21" s="23"/>
      <c r="C21" s="490" t="s">
        <v>1124</v>
      </c>
      <c r="D21" s="507" t="s">
        <v>1125</v>
      </c>
      <c r="E21" s="508" t="s">
        <v>1129</v>
      </c>
      <c r="F21" s="508" t="s">
        <v>1127</v>
      </c>
      <c r="G21" s="508"/>
      <c r="H21" s="508"/>
      <c r="I21" s="509"/>
      <c r="J21" s="510"/>
      <c r="K21" s="510"/>
      <c r="L21" s="511">
        <f>I21+J21+K21</f>
        <v>0</v>
      </c>
      <c r="M21" s="512"/>
      <c r="N21" s="43"/>
    </row>
    <row r="22" spans="1:14" ht="14.25" customHeight="1">
      <c r="A22" s="448">
        <f t="shared" si="0"/>
        <v>22</v>
      </c>
      <c r="B22" s="23"/>
      <c r="C22" s="453" t="s">
        <v>1130</v>
      </c>
      <c r="D22" s="513"/>
      <c r="E22" s="513"/>
      <c r="F22" s="513"/>
      <c r="G22" s="513"/>
      <c r="H22" s="513"/>
      <c r="I22" s="457">
        <f>SUM(I18:I21)</f>
        <v>0</v>
      </c>
      <c r="J22" s="457">
        <f>SUM(J18:J21)</f>
        <v>0</v>
      </c>
      <c r="K22" s="457">
        <f>SUM(K18:K21)</f>
        <v>0</v>
      </c>
      <c r="L22" s="457">
        <f>SUM(L18:L21)</f>
        <v>0</v>
      </c>
      <c r="M22" s="457">
        <f>SUM(M18:M21)</f>
        <v>0</v>
      </c>
      <c r="N22" s="43"/>
    </row>
    <row r="23" spans="1:14" ht="14.25" customHeight="1">
      <c r="A23" s="483">
        <f t="shared" si="0"/>
        <v>23</v>
      </c>
      <c r="B23" s="23"/>
      <c r="C23" s="452" t="s">
        <v>983</v>
      </c>
      <c r="D23" s="23"/>
      <c r="E23" s="23"/>
      <c r="F23" s="23"/>
      <c r="G23" s="23"/>
      <c r="H23" s="23"/>
      <c r="I23" s="23"/>
      <c r="J23" s="463"/>
      <c r="K23" s="23"/>
      <c r="L23" s="23"/>
      <c r="M23" s="23"/>
      <c r="N23" s="43"/>
    </row>
    <row r="24" spans="1:14" ht="14.25" customHeight="1">
      <c r="A24" s="448">
        <f t="shared" si="0"/>
        <v>24</v>
      </c>
      <c r="B24" s="23"/>
      <c r="C24" s="490" t="s">
        <v>1124</v>
      </c>
      <c r="D24" s="491" t="s">
        <v>1125</v>
      </c>
      <c r="E24" s="492" t="s">
        <v>1126</v>
      </c>
      <c r="F24" s="492" t="s">
        <v>1127</v>
      </c>
      <c r="G24" s="492"/>
      <c r="H24" s="492"/>
      <c r="I24" s="493"/>
      <c r="J24" s="494"/>
      <c r="K24" s="494"/>
      <c r="L24" s="495">
        <f>I24+J24+K24</f>
        <v>0</v>
      </c>
      <c r="M24" s="454"/>
      <c r="N24" s="43"/>
    </row>
    <row r="25" spans="1:14" ht="14.25" customHeight="1">
      <c r="A25" s="448">
        <f t="shared" si="0"/>
        <v>25</v>
      </c>
      <c r="B25" s="23"/>
      <c r="C25" s="496" t="s">
        <v>1124</v>
      </c>
      <c r="D25" s="497" t="s">
        <v>1125</v>
      </c>
      <c r="E25" s="498" t="s">
        <v>1126</v>
      </c>
      <c r="F25" s="498" t="s">
        <v>1127</v>
      </c>
      <c r="G25" s="498"/>
      <c r="H25" s="498"/>
      <c r="I25" s="499"/>
      <c r="J25" s="500"/>
      <c r="K25" s="500"/>
      <c r="L25" s="501">
        <f>I25+J25+K25</f>
        <v>0</v>
      </c>
      <c r="M25" s="502"/>
      <c r="N25" s="43"/>
    </row>
    <row r="26" spans="1:14" ht="14.25" customHeight="1">
      <c r="A26" s="448">
        <f t="shared" si="0"/>
        <v>26</v>
      </c>
      <c r="B26" s="23"/>
      <c r="C26" s="490" t="s">
        <v>1124</v>
      </c>
      <c r="D26" s="503" t="s">
        <v>1125</v>
      </c>
      <c r="E26" s="504" t="s">
        <v>1128</v>
      </c>
      <c r="F26" s="504" t="s">
        <v>1127</v>
      </c>
      <c r="G26" s="504"/>
      <c r="H26" s="504"/>
      <c r="I26" s="1"/>
      <c r="J26" s="60"/>
      <c r="K26" s="60"/>
      <c r="L26" s="505">
        <f>I26+J26+K26</f>
        <v>0</v>
      </c>
      <c r="M26" s="506"/>
      <c r="N26" s="43"/>
    </row>
    <row r="27" spans="1:14" ht="14.25" customHeight="1">
      <c r="A27" s="448">
        <f t="shared" si="0"/>
        <v>27</v>
      </c>
      <c r="B27" s="23"/>
      <c r="C27" s="490" t="s">
        <v>1124</v>
      </c>
      <c r="D27" s="507" t="s">
        <v>1125</v>
      </c>
      <c r="E27" s="508" t="s">
        <v>1129</v>
      </c>
      <c r="F27" s="508" t="s">
        <v>1127</v>
      </c>
      <c r="G27" s="508"/>
      <c r="H27" s="508"/>
      <c r="I27" s="509"/>
      <c r="J27" s="510"/>
      <c r="K27" s="510"/>
      <c r="L27" s="511">
        <f>I27+J27+K27</f>
        <v>0</v>
      </c>
      <c r="M27" s="512"/>
      <c r="N27" s="43"/>
    </row>
    <row r="28" spans="1:14" ht="14.25" customHeight="1">
      <c r="A28" s="448">
        <f t="shared" si="0"/>
        <v>28</v>
      </c>
      <c r="B28" s="23"/>
      <c r="C28" s="453" t="s">
        <v>1130</v>
      </c>
      <c r="D28" s="513"/>
      <c r="E28" s="513"/>
      <c r="F28" s="513"/>
      <c r="G28" s="513"/>
      <c r="H28" s="513"/>
      <c r="I28" s="457">
        <f>SUM(I24:I27)</f>
        <v>0</v>
      </c>
      <c r="J28" s="457">
        <f>SUM(J24:J27)</f>
        <v>0</v>
      </c>
      <c r="K28" s="457">
        <f>SUM(K24:K27)</f>
        <v>0</v>
      </c>
      <c r="L28" s="457">
        <f>SUM(L24:L27)</f>
        <v>0</v>
      </c>
      <c r="M28" s="457">
        <f>SUM(M24:M27)</f>
        <v>0</v>
      </c>
      <c r="N28" s="43"/>
    </row>
    <row r="29" spans="1:14" ht="14.25" customHeight="1">
      <c r="A29" s="483">
        <f t="shared" si="0"/>
        <v>29</v>
      </c>
      <c r="B29" s="23"/>
      <c r="C29" s="452" t="s">
        <v>984</v>
      </c>
      <c r="D29" s="23"/>
      <c r="E29" s="23"/>
      <c r="F29" s="23"/>
      <c r="G29" s="23"/>
      <c r="H29" s="23"/>
      <c r="I29" s="23"/>
      <c r="J29" s="463"/>
      <c r="K29" s="23"/>
      <c r="L29" s="23"/>
      <c r="M29" s="23"/>
      <c r="N29" s="43"/>
    </row>
    <row r="30" spans="1:14" ht="14.25" customHeight="1">
      <c r="A30" s="448">
        <f t="shared" si="0"/>
        <v>30</v>
      </c>
      <c r="B30" s="23"/>
      <c r="C30" s="490" t="s">
        <v>1124</v>
      </c>
      <c r="D30" s="491" t="s">
        <v>1125</v>
      </c>
      <c r="E30" s="492" t="s">
        <v>1126</v>
      </c>
      <c r="F30" s="492" t="s">
        <v>1127</v>
      </c>
      <c r="G30" s="492"/>
      <c r="H30" s="492"/>
      <c r="I30" s="493"/>
      <c r="J30" s="494"/>
      <c r="K30" s="494"/>
      <c r="L30" s="495">
        <f>I30+J30+K30</f>
        <v>0</v>
      </c>
      <c r="M30" s="454"/>
      <c r="N30" s="43"/>
    </row>
    <row r="31" spans="1:14" ht="14.25" customHeight="1">
      <c r="A31" s="448">
        <f t="shared" si="0"/>
        <v>31</v>
      </c>
      <c r="B31" s="23"/>
      <c r="C31" s="496" t="s">
        <v>1124</v>
      </c>
      <c r="D31" s="497" t="s">
        <v>1125</v>
      </c>
      <c r="E31" s="498" t="s">
        <v>1126</v>
      </c>
      <c r="F31" s="498" t="s">
        <v>1127</v>
      </c>
      <c r="G31" s="498"/>
      <c r="H31" s="498"/>
      <c r="I31" s="499"/>
      <c r="J31" s="500"/>
      <c r="K31" s="500"/>
      <c r="L31" s="501">
        <f>I31+J31+K31</f>
        <v>0</v>
      </c>
      <c r="M31" s="502"/>
      <c r="N31" s="43"/>
    </row>
    <row r="32" spans="1:14" ht="14.25" customHeight="1">
      <c r="A32" s="448">
        <f t="shared" si="0"/>
        <v>32</v>
      </c>
      <c r="B32" s="23"/>
      <c r="C32" s="490" t="s">
        <v>1124</v>
      </c>
      <c r="D32" s="503" t="s">
        <v>1125</v>
      </c>
      <c r="E32" s="504" t="s">
        <v>1128</v>
      </c>
      <c r="F32" s="504" t="s">
        <v>1127</v>
      </c>
      <c r="G32" s="504"/>
      <c r="H32" s="504"/>
      <c r="I32" s="1"/>
      <c r="J32" s="60"/>
      <c r="K32" s="60"/>
      <c r="L32" s="505">
        <f>I32+J32+K32</f>
        <v>0</v>
      </c>
      <c r="M32" s="506"/>
      <c r="N32" s="43"/>
    </row>
    <row r="33" spans="1:14" ht="14.25" customHeight="1">
      <c r="A33" s="448">
        <f t="shared" si="0"/>
        <v>33</v>
      </c>
      <c r="B33" s="23"/>
      <c r="C33" s="490" t="s">
        <v>1124</v>
      </c>
      <c r="D33" s="507" t="s">
        <v>1125</v>
      </c>
      <c r="E33" s="508" t="s">
        <v>1129</v>
      </c>
      <c r="F33" s="508" t="s">
        <v>1127</v>
      </c>
      <c r="G33" s="508"/>
      <c r="H33" s="508"/>
      <c r="I33" s="509"/>
      <c r="J33" s="510"/>
      <c r="K33" s="510"/>
      <c r="L33" s="511">
        <f>I33+J33+K33</f>
        <v>0</v>
      </c>
      <c r="M33" s="512"/>
      <c r="N33" s="43"/>
    </row>
    <row r="34" spans="1:14" ht="14.25" customHeight="1">
      <c r="A34" s="448">
        <f t="shared" si="0"/>
        <v>34</v>
      </c>
      <c r="B34" s="23"/>
      <c r="C34" s="453" t="s">
        <v>1130</v>
      </c>
      <c r="D34" s="513"/>
      <c r="E34" s="513"/>
      <c r="F34" s="513"/>
      <c r="G34" s="513"/>
      <c r="H34" s="513"/>
      <c r="I34" s="457">
        <f>SUM(I30:I33)</f>
        <v>0</v>
      </c>
      <c r="J34" s="457">
        <f>SUM(J30:J33)</f>
        <v>0</v>
      </c>
      <c r="K34" s="457">
        <f>SUM(K30:K33)</f>
        <v>0</v>
      </c>
      <c r="L34" s="457">
        <f>SUM(L30:L33)</f>
        <v>0</v>
      </c>
      <c r="M34" s="457">
        <f>SUM(M30:M33)</f>
        <v>0</v>
      </c>
      <c r="N34" s="43"/>
    </row>
    <row r="35" spans="1:14" ht="14.25" customHeight="1">
      <c r="A35" s="483">
        <f t="shared" si="0"/>
        <v>35</v>
      </c>
      <c r="B35" s="23"/>
      <c r="C35" s="452" t="s">
        <v>985</v>
      </c>
      <c r="D35" s="23"/>
      <c r="E35" s="23"/>
      <c r="F35" s="23"/>
      <c r="G35" s="23"/>
      <c r="H35" s="23"/>
      <c r="I35" s="23"/>
      <c r="J35" s="463"/>
      <c r="K35" s="23"/>
      <c r="L35" s="23"/>
      <c r="M35" s="23"/>
      <c r="N35" s="43"/>
    </row>
    <row r="36" spans="1:14" ht="14.25" customHeight="1">
      <c r="A36" s="448">
        <f t="shared" si="0"/>
        <v>36</v>
      </c>
      <c r="B36" s="23"/>
      <c r="C36" s="490" t="s">
        <v>1124</v>
      </c>
      <c r="D36" s="491" t="s">
        <v>1125</v>
      </c>
      <c r="E36" s="492" t="s">
        <v>1126</v>
      </c>
      <c r="F36" s="492" t="s">
        <v>1127</v>
      </c>
      <c r="G36" s="492"/>
      <c r="H36" s="492"/>
      <c r="I36" s="493"/>
      <c r="J36" s="494"/>
      <c r="K36" s="494"/>
      <c r="L36" s="495">
        <f>I36+J36+K36</f>
        <v>0</v>
      </c>
      <c r="M36" s="454"/>
      <c r="N36" s="43"/>
    </row>
    <row r="37" spans="1:14" ht="14.25" customHeight="1">
      <c r="A37" s="448">
        <f t="shared" si="0"/>
        <v>37</v>
      </c>
      <c r="B37" s="23"/>
      <c r="C37" s="496" t="s">
        <v>1124</v>
      </c>
      <c r="D37" s="497" t="s">
        <v>1125</v>
      </c>
      <c r="E37" s="498" t="s">
        <v>1126</v>
      </c>
      <c r="F37" s="498" t="s">
        <v>1127</v>
      </c>
      <c r="G37" s="498"/>
      <c r="H37" s="498"/>
      <c r="I37" s="499"/>
      <c r="J37" s="500"/>
      <c r="K37" s="500"/>
      <c r="L37" s="501">
        <f>I37+J37+K37</f>
        <v>0</v>
      </c>
      <c r="M37" s="502"/>
      <c r="N37" s="43"/>
    </row>
    <row r="38" spans="1:14" ht="14.25" customHeight="1">
      <c r="A38" s="448">
        <f t="shared" si="0"/>
        <v>38</v>
      </c>
      <c r="B38" s="23"/>
      <c r="C38" s="490" t="s">
        <v>1124</v>
      </c>
      <c r="D38" s="503" t="s">
        <v>1125</v>
      </c>
      <c r="E38" s="504" t="s">
        <v>1128</v>
      </c>
      <c r="F38" s="504" t="s">
        <v>1127</v>
      </c>
      <c r="G38" s="504"/>
      <c r="H38" s="504"/>
      <c r="I38" s="1"/>
      <c r="J38" s="60"/>
      <c r="K38" s="60"/>
      <c r="L38" s="505">
        <f>I38+J38+K38</f>
        <v>0</v>
      </c>
      <c r="M38" s="506"/>
      <c r="N38" s="43"/>
    </row>
    <row r="39" spans="1:14" ht="14.25" customHeight="1">
      <c r="A39" s="448">
        <f t="shared" si="0"/>
        <v>39</v>
      </c>
      <c r="B39" s="23"/>
      <c r="C39" s="490" t="s">
        <v>1124</v>
      </c>
      <c r="D39" s="507" t="s">
        <v>1125</v>
      </c>
      <c r="E39" s="508" t="s">
        <v>1129</v>
      </c>
      <c r="F39" s="508" t="s">
        <v>1127</v>
      </c>
      <c r="G39" s="508"/>
      <c r="H39" s="508"/>
      <c r="I39" s="509"/>
      <c r="J39" s="510"/>
      <c r="K39" s="510"/>
      <c r="L39" s="511">
        <f>I39+J39+K39</f>
        <v>0</v>
      </c>
      <c r="M39" s="512"/>
      <c r="N39" s="43"/>
    </row>
    <row r="40" spans="1:14" ht="14.25" customHeight="1">
      <c r="A40" s="448">
        <f t="shared" si="0"/>
        <v>40</v>
      </c>
      <c r="B40" s="23"/>
      <c r="C40" s="453" t="s">
        <v>1130</v>
      </c>
      <c r="D40" s="513"/>
      <c r="E40" s="513"/>
      <c r="F40" s="513"/>
      <c r="G40" s="513"/>
      <c r="H40" s="513"/>
      <c r="I40" s="457">
        <f>SUM(I36:I39)</f>
        <v>0</v>
      </c>
      <c r="J40" s="457">
        <f>SUM(J36:J39)</f>
        <v>0</v>
      </c>
      <c r="K40" s="457">
        <f>SUM(K36:K39)</f>
        <v>0</v>
      </c>
      <c r="L40" s="457">
        <f>SUM(L36:L39)</f>
        <v>0</v>
      </c>
      <c r="M40" s="457">
        <f>SUM(M36:M39)</f>
        <v>0</v>
      </c>
      <c r="N40" s="43"/>
    </row>
    <row r="41" spans="1:14" ht="14.25" customHeight="1">
      <c r="A41" s="483">
        <f t="shared" si="0"/>
        <v>41</v>
      </c>
      <c r="B41" s="23"/>
      <c r="C41" s="452" t="s">
        <v>373</v>
      </c>
      <c r="D41" s="23"/>
      <c r="E41" s="23"/>
      <c r="F41" s="23"/>
      <c r="G41" s="23"/>
      <c r="H41" s="23"/>
      <c r="I41" s="23"/>
      <c r="J41" s="463"/>
      <c r="K41" s="23"/>
      <c r="L41" s="23"/>
      <c r="M41" s="23"/>
      <c r="N41" s="43"/>
    </row>
    <row r="42" spans="1:14" ht="14.25" customHeight="1">
      <c r="A42" s="448">
        <f t="shared" si="0"/>
        <v>42</v>
      </c>
      <c r="B42" s="23"/>
      <c r="C42" s="490" t="s">
        <v>1124</v>
      </c>
      <c r="D42" s="491" t="s">
        <v>1125</v>
      </c>
      <c r="E42" s="492" t="s">
        <v>1126</v>
      </c>
      <c r="F42" s="492" t="s">
        <v>1127</v>
      </c>
      <c r="G42" s="492"/>
      <c r="H42" s="492"/>
      <c r="I42" s="493"/>
      <c r="J42" s="494"/>
      <c r="K42" s="494"/>
      <c r="L42" s="495">
        <f>I42+J42+K42</f>
        <v>0</v>
      </c>
      <c r="M42" s="454"/>
      <c r="N42" s="43"/>
    </row>
    <row r="43" spans="1:14" ht="14.25" customHeight="1">
      <c r="A43" s="448">
        <f t="shared" si="0"/>
        <v>43</v>
      </c>
      <c r="B43" s="23"/>
      <c r="C43" s="496" t="s">
        <v>1124</v>
      </c>
      <c r="D43" s="497" t="s">
        <v>1125</v>
      </c>
      <c r="E43" s="498" t="s">
        <v>1126</v>
      </c>
      <c r="F43" s="498" t="s">
        <v>1127</v>
      </c>
      <c r="G43" s="498"/>
      <c r="H43" s="498"/>
      <c r="I43" s="499"/>
      <c r="J43" s="500"/>
      <c r="K43" s="500"/>
      <c r="L43" s="501">
        <f>I43+J43+K43</f>
        <v>0</v>
      </c>
      <c r="M43" s="502"/>
      <c r="N43" s="43"/>
    </row>
    <row r="44" spans="1:14" ht="14.25" customHeight="1">
      <c r="A44" s="448">
        <f t="shared" si="0"/>
        <v>44</v>
      </c>
      <c r="B44" s="23"/>
      <c r="C44" s="490" t="s">
        <v>1124</v>
      </c>
      <c r="D44" s="503" t="s">
        <v>1125</v>
      </c>
      <c r="E44" s="504" t="s">
        <v>1128</v>
      </c>
      <c r="F44" s="504" t="s">
        <v>1127</v>
      </c>
      <c r="G44" s="504"/>
      <c r="H44" s="504"/>
      <c r="I44" s="1"/>
      <c r="J44" s="60"/>
      <c r="K44" s="60"/>
      <c r="L44" s="505">
        <f>I44+J44+K44</f>
        <v>0</v>
      </c>
      <c r="M44" s="506"/>
      <c r="N44" s="43"/>
    </row>
    <row r="45" spans="1:14" ht="14.25" customHeight="1">
      <c r="A45" s="448">
        <f t="shared" si="0"/>
        <v>45</v>
      </c>
      <c r="B45" s="23"/>
      <c r="C45" s="490" t="s">
        <v>1124</v>
      </c>
      <c r="D45" s="507" t="s">
        <v>1125</v>
      </c>
      <c r="E45" s="508" t="s">
        <v>1129</v>
      </c>
      <c r="F45" s="508" t="s">
        <v>1127</v>
      </c>
      <c r="G45" s="508"/>
      <c r="H45" s="508"/>
      <c r="I45" s="509"/>
      <c r="J45" s="510"/>
      <c r="K45" s="510"/>
      <c r="L45" s="511">
        <f>I45+J45+K45</f>
        <v>0</v>
      </c>
      <c r="M45" s="512"/>
      <c r="N45" s="43"/>
    </row>
    <row r="46" spans="1:14" ht="14.25" customHeight="1">
      <c r="A46" s="448">
        <f t="shared" si="0"/>
        <v>46</v>
      </c>
      <c r="B46" s="23"/>
      <c r="C46" s="453" t="s">
        <v>1130</v>
      </c>
      <c r="D46" s="513"/>
      <c r="E46" s="513"/>
      <c r="F46" s="513"/>
      <c r="G46" s="513"/>
      <c r="H46" s="513"/>
      <c r="I46" s="457">
        <f>SUM(I42:I45)</f>
        <v>0</v>
      </c>
      <c r="J46" s="457">
        <f>SUM(J42:J45)</f>
        <v>0</v>
      </c>
      <c r="K46" s="457">
        <f>SUM(K42:K45)</f>
        <v>0</v>
      </c>
      <c r="L46" s="457">
        <f>SUM(L42:L45)</f>
        <v>0</v>
      </c>
      <c r="M46" s="457">
        <f>SUM(M42:M45)</f>
        <v>0</v>
      </c>
      <c r="N46" s="43"/>
    </row>
    <row r="47" spans="1:14" ht="14.25" customHeight="1">
      <c r="A47" s="483">
        <f t="shared" si="0"/>
        <v>47</v>
      </c>
      <c r="B47" s="23"/>
      <c r="C47" s="452" t="s">
        <v>986</v>
      </c>
      <c r="D47" s="23"/>
      <c r="E47" s="23"/>
      <c r="F47" s="23"/>
      <c r="G47" s="23"/>
      <c r="H47" s="23"/>
      <c r="I47" s="23"/>
      <c r="J47" s="463"/>
      <c r="K47" s="23"/>
      <c r="L47" s="23"/>
      <c r="M47" s="23"/>
      <c r="N47" s="43"/>
    </row>
    <row r="48" spans="1:14" ht="14.25" customHeight="1">
      <c r="A48" s="448">
        <f t="shared" si="0"/>
        <v>48</v>
      </c>
      <c r="B48" s="23"/>
      <c r="C48" s="490" t="s">
        <v>1124</v>
      </c>
      <c r="D48" s="491" t="s">
        <v>1125</v>
      </c>
      <c r="E48" s="492" t="s">
        <v>1126</v>
      </c>
      <c r="F48" s="492" t="s">
        <v>1127</v>
      </c>
      <c r="G48" s="492"/>
      <c r="H48" s="492"/>
      <c r="I48" s="493"/>
      <c r="J48" s="494"/>
      <c r="K48" s="494"/>
      <c r="L48" s="495">
        <f>I48+J48+K48</f>
        <v>0</v>
      </c>
      <c r="M48" s="454"/>
      <c r="N48" s="43"/>
    </row>
    <row r="49" spans="1:14" ht="14.25" customHeight="1">
      <c r="A49" s="448">
        <f t="shared" si="0"/>
        <v>49</v>
      </c>
      <c r="B49" s="23"/>
      <c r="C49" s="496" t="s">
        <v>1124</v>
      </c>
      <c r="D49" s="497" t="s">
        <v>1125</v>
      </c>
      <c r="E49" s="498" t="s">
        <v>1126</v>
      </c>
      <c r="F49" s="498" t="s">
        <v>1127</v>
      </c>
      <c r="G49" s="498"/>
      <c r="H49" s="498"/>
      <c r="I49" s="499"/>
      <c r="J49" s="500"/>
      <c r="K49" s="500"/>
      <c r="L49" s="501">
        <f>I49+J49+K49</f>
        <v>0</v>
      </c>
      <c r="M49" s="502"/>
      <c r="N49" s="43"/>
    </row>
    <row r="50" spans="1:14" ht="14.25" customHeight="1">
      <c r="A50" s="448">
        <f t="shared" si="0"/>
        <v>50</v>
      </c>
      <c r="B50" s="23"/>
      <c r="C50" s="490" t="s">
        <v>1124</v>
      </c>
      <c r="D50" s="503" t="s">
        <v>1125</v>
      </c>
      <c r="E50" s="504" t="s">
        <v>1128</v>
      </c>
      <c r="F50" s="504" t="s">
        <v>1127</v>
      </c>
      <c r="G50" s="504"/>
      <c r="H50" s="504"/>
      <c r="I50" s="1"/>
      <c r="J50" s="60"/>
      <c r="K50" s="60"/>
      <c r="L50" s="505">
        <f>I50+J50+K50</f>
        <v>0</v>
      </c>
      <c r="M50" s="506"/>
      <c r="N50" s="43"/>
    </row>
    <row r="51" spans="1:14" ht="14.25" customHeight="1">
      <c r="A51" s="448">
        <f t="shared" si="0"/>
        <v>51</v>
      </c>
      <c r="B51" s="23"/>
      <c r="C51" s="490" t="s">
        <v>1124</v>
      </c>
      <c r="D51" s="507" t="s">
        <v>1125</v>
      </c>
      <c r="E51" s="508" t="s">
        <v>1129</v>
      </c>
      <c r="F51" s="508" t="s">
        <v>1127</v>
      </c>
      <c r="G51" s="508"/>
      <c r="H51" s="508"/>
      <c r="I51" s="509"/>
      <c r="J51" s="510"/>
      <c r="K51" s="510"/>
      <c r="L51" s="511">
        <f>I51+J51+K51</f>
        <v>0</v>
      </c>
      <c r="M51" s="512"/>
      <c r="N51" s="43"/>
    </row>
    <row r="52" spans="1:14" ht="14.25" customHeight="1">
      <c r="A52" s="448">
        <f t="shared" si="0"/>
        <v>52</v>
      </c>
      <c r="B52" s="23"/>
      <c r="C52" s="453" t="s">
        <v>1130</v>
      </c>
      <c r="D52" s="513"/>
      <c r="E52" s="513"/>
      <c r="F52" s="513"/>
      <c r="G52" s="513"/>
      <c r="H52" s="513"/>
      <c r="I52" s="457">
        <f>SUM(I48:I51)</f>
        <v>0</v>
      </c>
      <c r="J52" s="457">
        <f>SUM(J48:J51)</f>
        <v>0</v>
      </c>
      <c r="K52" s="457">
        <f>SUM(K48:K51)</f>
        <v>0</v>
      </c>
      <c r="L52" s="457">
        <f>SUM(L48:L51)</f>
        <v>0</v>
      </c>
      <c r="M52" s="457">
        <f>SUM(M48:M51)</f>
        <v>0</v>
      </c>
      <c r="N52" s="43"/>
    </row>
    <row r="53" spans="1:14" ht="14.25" customHeight="1">
      <c r="A53" s="483">
        <f t="shared" si="0"/>
        <v>53</v>
      </c>
      <c r="B53" s="23"/>
      <c r="C53" s="452" t="s">
        <v>206</v>
      </c>
      <c r="D53" s="23"/>
      <c r="E53" s="23"/>
      <c r="F53" s="23"/>
      <c r="G53" s="23"/>
      <c r="H53" s="23"/>
      <c r="I53" s="23"/>
      <c r="J53" s="463"/>
      <c r="K53" s="23"/>
      <c r="L53" s="23"/>
      <c r="M53" s="23"/>
      <c r="N53" s="43"/>
    </row>
    <row r="54" spans="1:14" ht="14.25" customHeight="1">
      <c r="A54" s="448">
        <f t="shared" si="0"/>
        <v>54</v>
      </c>
      <c r="B54" s="23"/>
      <c r="C54" s="490" t="s">
        <v>1124</v>
      </c>
      <c r="D54" s="491" t="s">
        <v>1125</v>
      </c>
      <c r="E54" s="492" t="s">
        <v>1126</v>
      </c>
      <c r="F54" s="492" t="s">
        <v>1127</v>
      </c>
      <c r="G54" s="492"/>
      <c r="H54" s="492"/>
      <c r="I54" s="493"/>
      <c r="J54" s="494"/>
      <c r="K54" s="494"/>
      <c r="L54" s="495">
        <f>I54+J54+K54</f>
        <v>0</v>
      </c>
      <c r="M54" s="454"/>
      <c r="N54" s="43"/>
    </row>
    <row r="55" spans="1:14" ht="14.25" customHeight="1">
      <c r="A55" s="448">
        <f t="shared" si="0"/>
        <v>55</v>
      </c>
      <c r="B55" s="23"/>
      <c r="C55" s="496" t="s">
        <v>1124</v>
      </c>
      <c r="D55" s="497" t="s">
        <v>1125</v>
      </c>
      <c r="E55" s="498" t="s">
        <v>1126</v>
      </c>
      <c r="F55" s="498" t="s">
        <v>1127</v>
      </c>
      <c r="G55" s="498"/>
      <c r="H55" s="498"/>
      <c r="I55" s="499"/>
      <c r="J55" s="500"/>
      <c r="K55" s="500"/>
      <c r="L55" s="501">
        <f>I55+J55+K55</f>
        <v>0</v>
      </c>
      <c r="M55" s="502"/>
      <c r="N55" s="43"/>
    </row>
    <row r="56" spans="1:14" ht="14.25" customHeight="1">
      <c r="A56" s="448">
        <f t="shared" si="0"/>
        <v>56</v>
      </c>
      <c r="B56" s="23"/>
      <c r="C56" s="490" t="s">
        <v>1124</v>
      </c>
      <c r="D56" s="503" t="s">
        <v>1125</v>
      </c>
      <c r="E56" s="504" t="s">
        <v>1128</v>
      </c>
      <c r="F56" s="504" t="s">
        <v>1127</v>
      </c>
      <c r="G56" s="504"/>
      <c r="H56" s="504"/>
      <c r="I56" s="1"/>
      <c r="J56" s="60"/>
      <c r="K56" s="60"/>
      <c r="L56" s="505">
        <f>I56+J56+K56</f>
        <v>0</v>
      </c>
      <c r="M56" s="506"/>
      <c r="N56" s="43"/>
    </row>
    <row r="57" spans="1:14" ht="14.25" customHeight="1">
      <c r="A57" s="448">
        <f t="shared" si="0"/>
        <v>57</v>
      </c>
      <c r="B57" s="23"/>
      <c r="C57" s="490" t="s">
        <v>1124</v>
      </c>
      <c r="D57" s="507" t="s">
        <v>1125</v>
      </c>
      <c r="E57" s="508" t="s">
        <v>1129</v>
      </c>
      <c r="F57" s="508" t="s">
        <v>1127</v>
      </c>
      <c r="G57" s="508"/>
      <c r="H57" s="508"/>
      <c r="I57" s="509"/>
      <c r="J57" s="510"/>
      <c r="K57" s="510"/>
      <c r="L57" s="511">
        <f>I57+J57+K57</f>
        <v>0</v>
      </c>
      <c r="M57" s="512"/>
      <c r="N57" s="43"/>
    </row>
    <row r="58" spans="1:14" ht="14.25" customHeight="1">
      <c r="A58" s="448">
        <f t="shared" si="0"/>
        <v>58</v>
      </c>
      <c r="B58" s="23"/>
      <c r="C58" s="453" t="s">
        <v>1130</v>
      </c>
      <c r="D58" s="513"/>
      <c r="E58" s="513"/>
      <c r="F58" s="513"/>
      <c r="G58" s="513"/>
      <c r="H58" s="513"/>
      <c r="I58" s="457">
        <f>SUM(I54:I57)</f>
        <v>0</v>
      </c>
      <c r="J58" s="457">
        <f>SUM(J54:J57)</f>
        <v>0</v>
      </c>
      <c r="K58" s="457">
        <f>SUM(K54:K57)</f>
        <v>0</v>
      </c>
      <c r="L58" s="457">
        <f>SUM(L54:L57)</f>
        <v>0</v>
      </c>
      <c r="M58" s="457">
        <f>SUM(M54:M57)</f>
        <v>0</v>
      </c>
      <c r="N58" s="43"/>
    </row>
    <row r="59" spans="1:14" ht="13.5" thickBot="1">
      <c r="A59" s="483">
        <f t="shared" si="0"/>
        <v>59</v>
      </c>
      <c r="B59" s="23"/>
      <c r="C59" s="458"/>
      <c r="D59" s="23"/>
      <c r="E59" s="23"/>
      <c r="F59" s="23"/>
      <c r="G59" s="23"/>
      <c r="H59" s="23"/>
      <c r="I59" s="23"/>
      <c r="J59" s="514"/>
      <c r="K59" s="23"/>
      <c r="L59" s="23"/>
      <c r="M59" s="515"/>
      <c r="N59" s="43"/>
    </row>
    <row r="60" spans="1:14" ht="13.5" thickBot="1">
      <c r="A60" s="448">
        <f t="shared" si="0"/>
        <v>60</v>
      </c>
      <c r="B60" s="23"/>
      <c r="C60" s="458" t="s">
        <v>1078</v>
      </c>
      <c r="D60" s="516"/>
      <c r="E60" s="516"/>
      <c r="F60" s="516"/>
      <c r="G60" s="516"/>
      <c r="H60" s="516"/>
      <c r="I60" s="517">
        <f>SUM(I16,I22,I28,I34,I40,I46,I52,I58)</f>
        <v>0</v>
      </c>
      <c r="J60" s="517">
        <f>SUM(J16,J22,J28,J34,J40,J46,J52,J58)</f>
        <v>0</v>
      </c>
      <c r="K60" s="518">
        <f>SUM(K16,K22,K28,K34,K40,K46,K52,K58)</f>
        <v>0</v>
      </c>
      <c r="L60" s="519">
        <f>SUM(L16,L22,L28,L34,L40,L46,L52,L58)</f>
        <v>0</v>
      </c>
      <c r="M60" s="459">
        <f>SUM(M16,M22,M28,M34,M40,M46,M52,M58)</f>
        <v>0</v>
      </c>
      <c r="N60" s="43"/>
    </row>
    <row r="61" spans="1:14" s="51" customFormat="1" ht="12.75">
      <c r="A61" s="520">
        <f t="shared" si="0"/>
        <v>61</v>
      </c>
      <c r="B61" s="78"/>
      <c r="C61" s="78"/>
      <c r="D61" s="78"/>
      <c r="E61" s="78"/>
      <c r="F61" s="78"/>
      <c r="G61" s="78"/>
      <c r="H61" s="78"/>
      <c r="I61" s="78"/>
      <c r="J61" s="78"/>
      <c r="K61" s="78"/>
      <c r="L61" s="78"/>
      <c r="M61" s="78"/>
      <c r="N61" s="184"/>
    </row>
    <row r="62" spans="1:14" s="51" customFormat="1" ht="12.75">
      <c r="A62" s="117"/>
      <c r="B62" s="117"/>
      <c r="C62" s="117"/>
      <c r="D62" s="117"/>
      <c r="E62" s="117"/>
      <c r="F62" s="117"/>
      <c r="G62" s="117"/>
      <c r="H62" s="117"/>
      <c r="I62" s="117"/>
      <c r="J62" s="117"/>
      <c r="K62" s="117"/>
      <c r="L62" s="117"/>
      <c r="M62" s="117"/>
      <c r="N62" s="117"/>
    </row>
  </sheetData>
  <sheetProtection/>
  <mergeCells count="5">
    <mergeCell ref="K2:M2"/>
    <mergeCell ref="K3:M3"/>
    <mergeCell ref="G9:H9"/>
    <mergeCell ref="I9:L9"/>
    <mergeCell ref="M9:M10"/>
  </mergeCells>
  <dataValidations count="1">
    <dataValidation allowBlank="1" showInputMessage="1" promptTitle="Short text entry cell" prompt=" " sqref="J60:L60 D60:E60 M59:M60 C59:C60"/>
  </dataValidations>
  <printOptions/>
  <pageMargins left="0.7086614173228347" right="0.7086614173228347" top="0.7480314960629921" bottom="0.7480314960629921" header="0.3149606299212599" footer="0.3149606299212599"/>
  <pageSetup fitToHeight="1" fitToWidth="1" horizontalDpi="600" verticalDpi="600" orientation="landscape" paperSize="9" scale="52" r:id="rId1"/>
  <headerFooter>
    <oddHeader>&amp;C&amp;"Arial"&amp;10 Commerce Commission Information Disclosure Template</oddHeader>
    <oddFooter>&amp;L&amp;"Arial"&amp;10 &amp;F&amp;C&amp;"Arial"&amp;10 &amp;A&amp;R&amp;"Arial"&amp;10 &amp;P</oddFooter>
  </headerFooter>
</worksheet>
</file>

<file path=xl/worksheets/sheet15.xml><?xml version="1.0" encoding="utf-8"?>
<worksheet xmlns="http://schemas.openxmlformats.org/spreadsheetml/2006/main" xmlns:r="http://schemas.openxmlformats.org/officeDocument/2006/relationships">
  <sheetPr>
    <tabColor indexed="45"/>
    <pageSetUpPr fitToPage="1"/>
  </sheetPr>
  <dimension ref="A1:U69"/>
  <sheetViews>
    <sheetView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42.421875" style="117" customWidth="1"/>
    <col min="4" max="4" width="12.8515625" style="117" customWidth="1"/>
    <col min="5" max="5" width="15.57421875" style="117" customWidth="1"/>
    <col min="6" max="8" width="14.57421875" style="117" customWidth="1"/>
    <col min="9" max="13" width="15.57421875" style="117" customWidth="1"/>
    <col min="14" max="14" width="2.7109375" style="117" customWidth="1"/>
    <col min="15" max="16384" width="9.140625" style="117" customWidth="1"/>
  </cols>
  <sheetData>
    <row r="1" spans="1:21" s="51" customFormat="1" ht="12.75" customHeight="1">
      <c r="A1" s="157"/>
      <c r="B1" s="158"/>
      <c r="C1" s="158"/>
      <c r="D1" s="158"/>
      <c r="E1" s="158"/>
      <c r="F1" s="158"/>
      <c r="G1" s="158"/>
      <c r="H1" s="158"/>
      <c r="I1" s="158"/>
      <c r="J1" s="158"/>
      <c r="K1" s="158"/>
      <c r="L1" s="158"/>
      <c r="M1" s="158"/>
      <c r="N1" s="159"/>
      <c r="O1" s="109"/>
      <c r="P1" s="117"/>
      <c r="Q1" s="117"/>
      <c r="R1" s="117"/>
      <c r="S1" s="117"/>
      <c r="T1" s="117"/>
      <c r="U1" s="117"/>
    </row>
    <row r="2" spans="1:21" s="51" customFormat="1" ht="16.5" customHeight="1">
      <c r="A2" s="160"/>
      <c r="B2" s="446"/>
      <c r="C2" s="161"/>
      <c r="D2" s="161"/>
      <c r="E2" s="161"/>
      <c r="F2" s="446"/>
      <c r="G2" s="446"/>
      <c r="H2" s="446"/>
      <c r="I2" s="161"/>
      <c r="J2" s="55" t="s">
        <v>10</v>
      </c>
      <c r="K2" s="661">
        <f>IF(NOT(ISBLANK(CoverSheet!$C$8)),CoverSheet!$C$8,"")</f>
      </c>
      <c r="L2" s="662"/>
      <c r="M2" s="663"/>
      <c r="N2" s="162"/>
      <c r="O2" s="109"/>
      <c r="P2" s="117"/>
      <c r="Q2" s="117"/>
      <c r="R2" s="117"/>
      <c r="S2" s="117"/>
      <c r="T2" s="117"/>
      <c r="U2" s="117"/>
    </row>
    <row r="3" spans="1:21" s="51" customFormat="1" ht="16.5" customHeight="1">
      <c r="A3" s="160"/>
      <c r="B3" s="446"/>
      <c r="C3" s="161"/>
      <c r="D3" s="161"/>
      <c r="E3" s="161"/>
      <c r="F3" s="446"/>
      <c r="G3" s="446"/>
      <c r="H3" s="446"/>
      <c r="I3" s="161"/>
      <c r="J3" s="55" t="s">
        <v>427</v>
      </c>
      <c r="K3" s="664">
        <f>IF(ISNUMBER(CoverSheet!$C$12),CoverSheet!$C$12,"")</f>
      </c>
      <c r="L3" s="665"/>
      <c r="M3" s="666"/>
      <c r="N3" s="162"/>
      <c r="O3" s="109"/>
      <c r="P3" s="117"/>
      <c r="Q3" s="117"/>
      <c r="R3" s="117"/>
      <c r="S3" s="117"/>
      <c r="T3" s="117"/>
      <c r="U3" s="117"/>
    </row>
    <row r="4" spans="1:21" s="51" customFormat="1" ht="20.25" customHeight="1">
      <c r="A4" s="323" t="s">
        <v>1131</v>
      </c>
      <c r="B4" s="161"/>
      <c r="C4" s="161"/>
      <c r="D4" s="161"/>
      <c r="E4" s="161"/>
      <c r="F4" s="161"/>
      <c r="G4" s="161"/>
      <c r="H4" s="161"/>
      <c r="I4" s="161"/>
      <c r="J4" s="161"/>
      <c r="K4" s="161"/>
      <c r="L4" s="161"/>
      <c r="M4" s="161"/>
      <c r="N4" s="162"/>
      <c r="O4" s="109"/>
      <c r="P4" s="117"/>
      <c r="Q4" s="117"/>
      <c r="R4" s="117"/>
      <c r="S4" s="117"/>
      <c r="T4" s="117"/>
      <c r="U4" s="117"/>
    </row>
    <row r="5" spans="1:21" s="51" customFormat="1" ht="12.75">
      <c r="A5" s="57" t="s">
        <v>11</v>
      </c>
      <c r="B5" s="634" t="s">
        <v>1282</v>
      </c>
      <c r="C5" s="164"/>
      <c r="D5" s="161"/>
      <c r="E5" s="161"/>
      <c r="F5" s="161"/>
      <c r="G5" s="161"/>
      <c r="H5" s="161"/>
      <c r="I5" s="161"/>
      <c r="J5" s="161"/>
      <c r="K5" s="161"/>
      <c r="L5" s="161"/>
      <c r="M5" s="161"/>
      <c r="N5" s="162"/>
      <c r="O5" s="109"/>
      <c r="P5" s="117"/>
      <c r="Q5" s="117"/>
      <c r="R5" s="117"/>
      <c r="S5" s="117"/>
      <c r="T5" s="117"/>
      <c r="U5" s="117"/>
    </row>
    <row r="6" spans="1:14" ht="18.75" customHeight="1">
      <c r="A6" s="483">
        <f aca="true" t="shared" si="0" ref="A6:A68">ROW(A6)</f>
        <v>6</v>
      </c>
      <c r="B6" s="23"/>
      <c r="C6" s="166"/>
      <c r="D6" s="23"/>
      <c r="E6" s="23"/>
      <c r="F6" s="23"/>
      <c r="G6" s="23"/>
      <c r="H6" s="23"/>
      <c r="I6" s="23"/>
      <c r="J6" s="23"/>
      <c r="K6" s="23"/>
      <c r="L6" s="23"/>
      <c r="M6" s="23"/>
      <c r="N6" s="43"/>
    </row>
    <row r="7" spans="1:14" ht="39" customHeight="1">
      <c r="A7" s="483">
        <f t="shared" si="0"/>
        <v>7</v>
      </c>
      <c r="B7" s="23"/>
      <c r="C7" s="484" t="s">
        <v>1132</v>
      </c>
      <c r="D7" s="485" t="s">
        <v>1116</v>
      </c>
      <c r="E7" s="23"/>
      <c r="F7" s="23"/>
      <c r="G7" s="23"/>
      <c r="H7" s="23"/>
      <c r="I7" s="23"/>
      <c r="J7" s="23"/>
      <c r="K7" s="23"/>
      <c r="L7" s="23"/>
      <c r="M7" s="23"/>
      <c r="N7" s="43"/>
    </row>
    <row r="8" spans="1:14" ht="12.75" customHeight="1">
      <c r="A8" s="483">
        <f t="shared" si="0"/>
        <v>8</v>
      </c>
      <c r="B8" s="23"/>
      <c r="C8" s="166"/>
      <c r="D8" s="23"/>
      <c r="E8" s="23"/>
      <c r="F8" s="23"/>
      <c r="G8" s="23"/>
      <c r="H8" s="23"/>
      <c r="I8" s="23"/>
      <c r="J8" s="23"/>
      <c r="K8" s="23"/>
      <c r="L8" s="23"/>
      <c r="M8" s="23"/>
      <c r="N8" s="43"/>
    </row>
    <row r="9" spans="1:14" ht="30" customHeight="1">
      <c r="A9" s="483">
        <f t="shared" si="0"/>
        <v>9</v>
      </c>
      <c r="B9" s="23"/>
      <c r="C9" s="632"/>
      <c r="D9" s="632"/>
      <c r="E9" s="486"/>
      <c r="F9" s="632"/>
      <c r="G9" s="756" t="s">
        <v>1117</v>
      </c>
      <c r="H9" s="757"/>
      <c r="I9" s="758" t="s">
        <v>1118</v>
      </c>
      <c r="J9" s="759"/>
      <c r="K9" s="759"/>
      <c r="L9" s="759"/>
      <c r="M9" s="760" t="s">
        <v>1119</v>
      </c>
      <c r="N9" s="43"/>
    </row>
    <row r="10" spans="1:14" ht="49.5" customHeight="1">
      <c r="A10" s="483">
        <f t="shared" si="0"/>
        <v>10</v>
      </c>
      <c r="B10" s="23"/>
      <c r="C10" s="633" t="s">
        <v>1133</v>
      </c>
      <c r="D10" s="633" t="s">
        <v>1121</v>
      </c>
      <c r="E10" s="487" t="s">
        <v>1122</v>
      </c>
      <c r="F10" s="633" t="s">
        <v>1123</v>
      </c>
      <c r="G10" s="488" t="s">
        <v>1072</v>
      </c>
      <c r="H10" s="488" t="s">
        <v>1098</v>
      </c>
      <c r="I10" s="488" t="s">
        <v>1071</v>
      </c>
      <c r="J10" s="488" t="s">
        <v>1072</v>
      </c>
      <c r="K10" s="488" t="s">
        <v>1098</v>
      </c>
      <c r="L10" s="303" t="s">
        <v>4</v>
      </c>
      <c r="M10" s="761"/>
      <c r="N10" s="43"/>
    </row>
    <row r="11" spans="1:14" ht="19.5" customHeight="1">
      <c r="A11" s="483">
        <f t="shared" si="0"/>
        <v>11</v>
      </c>
      <c r="B11" s="23"/>
      <c r="C11" s="452" t="s">
        <v>1036</v>
      </c>
      <c r="D11" s="489"/>
      <c r="E11" s="489"/>
      <c r="F11" s="23"/>
      <c r="G11" s="489"/>
      <c r="H11" s="489"/>
      <c r="I11" s="489"/>
      <c r="J11" s="489"/>
      <c r="K11" s="489"/>
      <c r="L11" s="489"/>
      <c r="M11" s="23"/>
      <c r="N11" s="43"/>
    </row>
    <row r="12" spans="1:14" ht="14.25" customHeight="1">
      <c r="A12" s="448">
        <f t="shared" si="0"/>
        <v>12</v>
      </c>
      <c r="B12" s="23"/>
      <c r="C12" s="490" t="s">
        <v>1134</v>
      </c>
      <c r="D12" s="491" t="s">
        <v>1125</v>
      </c>
      <c r="E12" s="492" t="s">
        <v>1126</v>
      </c>
      <c r="F12" s="492" t="s">
        <v>1127</v>
      </c>
      <c r="G12" s="492"/>
      <c r="H12" s="492"/>
      <c r="I12" s="493"/>
      <c r="J12" s="494"/>
      <c r="K12" s="494"/>
      <c r="L12" s="495">
        <f>I12+J12+K12</f>
        <v>0</v>
      </c>
      <c r="M12" s="454"/>
      <c r="N12" s="43"/>
    </row>
    <row r="13" spans="1:14" ht="14.25" customHeight="1">
      <c r="A13" s="448">
        <f t="shared" si="0"/>
        <v>13</v>
      </c>
      <c r="B13" s="23"/>
      <c r="C13" s="496" t="s">
        <v>1134</v>
      </c>
      <c r="D13" s="497" t="s">
        <v>1125</v>
      </c>
      <c r="E13" s="498" t="s">
        <v>1126</v>
      </c>
      <c r="F13" s="498" t="s">
        <v>1127</v>
      </c>
      <c r="G13" s="498"/>
      <c r="H13" s="498"/>
      <c r="I13" s="499"/>
      <c r="J13" s="500"/>
      <c r="K13" s="500"/>
      <c r="L13" s="501">
        <f>I13+J13+K13</f>
        <v>0</v>
      </c>
      <c r="M13" s="502"/>
      <c r="N13" s="43"/>
    </row>
    <row r="14" spans="1:14" ht="14.25" customHeight="1">
      <c r="A14" s="448">
        <f t="shared" si="0"/>
        <v>14</v>
      </c>
      <c r="B14" s="23"/>
      <c r="C14" s="490" t="s">
        <v>1134</v>
      </c>
      <c r="D14" s="503" t="s">
        <v>1125</v>
      </c>
      <c r="E14" s="504" t="s">
        <v>1128</v>
      </c>
      <c r="F14" s="504" t="s">
        <v>1127</v>
      </c>
      <c r="G14" s="504"/>
      <c r="H14" s="504"/>
      <c r="I14" s="1"/>
      <c r="J14" s="60"/>
      <c r="K14" s="60"/>
      <c r="L14" s="505">
        <f>I14+J14+K14</f>
        <v>0</v>
      </c>
      <c r="M14" s="506"/>
      <c r="N14" s="43"/>
    </row>
    <row r="15" spans="1:14" ht="14.25" customHeight="1">
      <c r="A15" s="448">
        <f t="shared" si="0"/>
        <v>15</v>
      </c>
      <c r="B15" s="23"/>
      <c r="C15" s="490" t="s">
        <v>1134</v>
      </c>
      <c r="D15" s="507" t="s">
        <v>1125</v>
      </c>
      <c r="E15" s="508" t="s">
        <v>1129</v>
      </c>
      <c r="F15" s="508" t="s">
        <v>1127</v>
      </c>
      <c r="G15" s="508"/>
      <c r="H15" s="508"/>
      <c r="I15" s="509"/>
      <c r="J15" s="510"/>
      <c r="K15" s="510"/>
      <c r="L15" s="511">
        <f>I15+J15+K15</f>
        <v>0</v>
      </c>
      <c r="M15" s="512"/>
      <c r="N15" s="43"/>
    </row>
    <row r="16" spans="1:14" ht="14.25" customHeight="1">
      <c r="A16" s="448">
        <f t="shared" si="0"/>
        <v>16</v>
      </c>
      <c r="B16" s="23"/>
      <c r="C16" s="453" t="s">
        <v>1075</v>
      </c>
      <c r="D16" s="513"/>
      <c r="E16" s="513"/>
      <c r="F16" s="513"/>
      <c r="G16" s="513"/>
      <c r="H16" s="513"/>
      <c r="I16" s="457">
        <f>SUM(I12:I15)</f>
        <v>0</v>
      </c>
      <c r="J16" s="457">
        <f>SUM(J12:J15)</f>
        <v>0</v>
      </c>
      <c r="K16" s="457">
        <f>SUM(K12:K15)</f>
        <v>0</v>
      </c>
      <c r="L16" s="457">
        <f>SUM(L12:L15)</f>
        <v>0</v>
      </c>
      <c r="M16" s="457">
        <f>SUM(M12:M15)</f>
        <v>0</v>
      </c>
      <c r="N16" s="43"/>
    </row>
    <row r="17" spans="1:14" ht="14.25" customHeight="1">
      <c r="A17" s="483">
        <f t="shared" si="0"/>
        <v>17</v>
      </c>
      <c r="B17" s="23"/>
      <c r="C17" s="452" t="s">
        <v>125</v>
      </c>
      <c r="D17" s="23"/>
      <c r="E17" s="23"/>
      <c r="F17" s="23"/>
      <c r="G17" s="23"/>
      <c r="H17" s="23"/>
      <c r="I17" s="23"/>
      <c r="J17" s="463"/>
      <c r="K17" s="23"/>
      <c r="L17" s="23"/>
      <c r="M17" s="23"/>
      <c r="N17" s="43"/>
    </row>
    <row r="18" spans="1:14" ht="14.25" customHeight="1">
      <c r="A18" s="448">
        <f t="shared" si="0"/>
        <v>18</v>
      </c>
      <c r="B18" s="23"/>
      <c r="C18" s="490" t="s">
        <v>1134</v>
      </c>
      <c r="D18" s="491" t="s">
        <v>1125</v>
      </c>
      <c r="E18" s="492" t="s">
        <v>1126</v>
      </c>
      <c r="F18" s="492" t="s">
        <v>1127</v>
      </c>
      <c r="G18" s="492"/>
      <c r="H18" s="492"/>
      <c r="I18" s="493"/>
      <c r="J18" s="494"/>
      <c r="K18" s="494"/>
      <c r="L18" s="495">
        <f>I18+J18+K18</f>
        <v>0</v>
      </c>
      <c r="M18" s="454"/>
      <c r="N18" s="43"/>
    </row>
    <row r="19" spans="1:14" ht="14.25" customHeight="1">
      <c r="A19" s="448">
        <f t="shared" si="0"/>
        <v>19</v>
      </c>
      <c r="B19" s="23"/>
      <c r="C19" s="496" t="s">
        <v>1134</v>
      </c>
      <c r="D19" s="497" t="s">
        <v>1125</v>
      </c>
      <c r="E19" s="498" t="s">
        <v>1126</v>
      </c>
      <c r="F19" s="498" t="s">
        <v>1127</v>
      </c>
      <c r="G19" s="498"/>
      <c r="H19" s="498"/>
      <c r="I19" s="499"/>
      <c r="J19" s="500"/>
      <c r="K19" s="500"/>
      <c r="L19" s="501">
        <f>I19+J19+K19</f>
        <v>0</v>
      </c>
      <c r="M19" s="502"/>
      <c r="N19" s="43"/>
    </row>
    <row r="20" spans="1:14" ht="14.25" customHeight="1">
      <c r="A20" s="448">
        <f t="shared" si="0"/>
        <v>20</v>
      </c>
      <c r="B20" s="23"/>
      <c r="C20" s="490" t="s">
        <v>1134</v>
      </c>
      <c r="D20" s="503" t="s">
        <v>1125</v>
      </c>
      <c r="E20" s="504" t="s">
        <v>1128</v>
      </c>
      <c r="F20" s="504" t="s">
        <v>1127</v>
      </c>
      <c r="G20" s="504"/>
      <c r="H20" s="504"/>
      <c r="I20" s="1"/>
      <c r="J20" s="60"/>
      <c r="K20" s="60"/>
      <c r="L20" s="505">
        <f>I20+J20+K20</f>
        <v>0</v>
      </c>
      <c r="M20" s="506"/>
      <c r="N20" s="43"/>
    </row>
    <row r="21" spans="1:14" ht="14.25" customHeight="1">
      <c r="A21" s="448">
        <f t="shared" si="0"/>
        <v>21</v>
      </c>
      <c r="B21" s="23"/>
      <c r="C21" s="490" t="s">
        <v>1134</v>
      </c>
      <c r="D21" s="507" t="s">
        <v>1125</v>
      </c>
      <c r="E21" s="508" t="s">
        <v>1129</v>
      </c>
      <c r="F21" s="508" t="s">
        <v>1127</v>
      </c>
      <c r="G21" s="508"/>
      <c r="H21" s="508"/>
      <c r="I21" s="509"/>
      <c r="J21" s="510"/>
      <c r="K21" s="510"/>
      <c r="L21" s="511">
        <f>I21+J21+K21</f>
        <v>0</v>
      </c>
      <c r="M21" s="512"/>
      <c r="N21" s="43"/>
    </row>
    <row r="22" spans="1:14" ht="14.25" customHeight="1">
      <c r="A22" s="448">
        <f t="shared" si="0"/>
        <v>22</v>
      </c>
      <c r="B22" s="23"/>
      <c r="C22" s="453" t="s">
        <v>1075</v>
      </c>
      <c r="D22" s="513"/>
      <c r="E22" s="513"/>
      <c r="F22" s="513"/>
      <c r="G22" s="513"/>
      <c r="H22" s="513"/>
      <c r="I22" s="457">
        <f>SUM(I18:I21)</f>
        <v>0</v>
      </c>
      <c r="J22" s="457">
        <f>SUM(J18:J21)</f>
        <v>0</v>
      </c>
      <c r="K22" s="457">
        <f>SUM(K18:K21)</f>
        <v>0</v>
      </c>
      <c r="L22" s="457">
        <f>SUM(L18:L21)</f>
        <v>0</v>
      </c>
      <c r="M22" s="457">
        <f>SUM(M18:M21)</f>
        <v>0</v>
      </c>
      <c r="N22" s="43"/>
    </row>
    <row r="23" spans="1:14" ht="14.25" customHeight="1">
      <c r="A23" s="483">
        <f t="shared" si="0"/>
        <v>23</v>
      </c>
      <c r="B23" s="23"/>
      <c r="C23" s="452" t="s">
        <v>457</v>
      </c>
      <c r="D23" s="23"/>
      <c r="E23" s="23"/>
      <c r="F23" s="23"/>
      <c r="G23" s="23"/>
      <c r="H23" s="23"/>
      <c r="I23" s="23"/>
      <c r="J23" s="463"/>
      <c r="K23" s="23"/>
      <c r="L23" s="23"/>
      <c r="M23" s="23"/>
      <c r="N23" s="43"/>
    </row>
    <row r="24" spans="1:14" ht="14.25" customHeight="1">
      <c r="A24" s="448">
        <f t="shared" si="0"/>
        <v>24</v>
      </c>
      <c r="B24" s="23"/>
      <c r="C24" s="490" t="s">
        <v>1134</v>
      </c>
      <c r="D24" s="491" t="s">
        <v>1125</v>
      </c>
      <c r="E24" s="492" t="s">
        <v>1126</v>
      </c>
      <c r="F24" s="492" t="s">
        <v>1127</v>
      </c>
      <c r="G24" s="492"/>
      <c r="H24" s="492"/>
      <c r="I24" s="493"/>
      <c r="J24" s="494"/>
      <c r="K24" s="494"/>
      <c r="L24" s="495">
        <f>I24+J24+K24</f>
        <v>0</v>
      </c>
      <c r="M24" s="454"/>
      <c r="N24" s="43"/>
    </row>
    <row r="25" spans="1:14" ht="14.25" customHeight="1">
      <c r="A25" s="448">
        <f t="shared" si="0"/>
        <v>25</v>
      </c>
      <c r="B25" s="23"/>
      <c r="C25" s="496" t="s">
        <v>1134</v>
      </c>
      <c r="D25" s="497" t="s">
        <v>1125</v>
      </c>
      <c r="E25" s="498" t="s">
        <v>1126</v>
      </c>
      <c r="F25" s="498" t="s">
        <v>1127</v>
      </c>
      <c r="G25" s="498"/>
      <c r="H25" s="498"/>
      <c r="I25" s="499"/>
      <c r="J25" s="500"/>
      <c r="K25" s="500"/>
      <c r="L25" s="501">
        <f>I25+J25+K25</f>
        <v>0</v>
      </c>
      <c r="M25" s="502"/>
      <c r="N25" s="43"/>
    </row>
    <row r="26" spans="1:14" ht="14.25" customHeight="1">
      <c r="A26" s="448">
        <f t="shared" si="0"/>
        <v>26</v>
      </c>
      <c r="B26" s="23"/>
      <c r="C26" s="490" t="s">
        <v>1134</v>
      </c>
      <c r="D26" s="503" t="s">
        <v>1125</v>
      </c>
      <c r="E26" s="504" t="s">
        <v>1128</v>
      </c>
      <c r="F26" s="504" t="s">
        <v>1127</v>
      </c>
      <c r="G26" s="504"/>
      <c r="H26" s="504"/>
      <c r="I26" s="1"/>
      <c r="J26" s="60"/>
      <c r="K26" s="60"/>
      <c r="L26" s="505">
        <f>I26+J26+K26</f>
        <v>0</v>
      </c>
      <c r="M26" s="506"/>
      <c r="N26" s="43"/>
    </row>
    <row r="27" spans="1:14" ht="14.25" customHeight="1">
      <c r="A27" s="448">
        <f t="shared" si="0"/>
        <v>27</v>
      </c>
      <c r="B27" s="23"/>
      <c r="C27" s="490" t="s">
        <v>1134</v>
      </c>
      <c r="D27" s="507" t="s">
        <v>1125</v>
      </c>
      <c r="E27" s="508" t="s">
        <v>1129</v>
      </c>
      <c r="F27" s="508" t="s">
        <v>1127</v>
      </c>
      <c r="G27" s="508"/>
      <c r="H27" s="508"/>
      <c r="I27" s="509"/>
      <c r="J27" s="510"/>
      <c r="K27" s="510"/>
      <c r="L27" s="511">
        <f>I27+J27+K27</f>
        <v>0</v>
      </c>
      <c r="M27" s="512"/>
      <c r="N27" s="43"/>
    </row>
    <row r="28" spans="1:14" ht="14.25" customHeight="1">
      <c r="A28" s="448">
        <f t="shared" si="0"/>
        <v>28</v>
      </c>
      <c r="B28" s="23"/>
      <c r="C28" s="453" t="s">
        <v>1075</v>
      </c>
      <c r="D28" s="513"/>
      <c r="E28" s="513"/>
      <c r="F28" s="513"/>
      <c r="G28" s="513"/>
      <c r="H28" s="513"/>
      <c r="I28" s="457">
        <f>SUM(I24:I27)</f>
        <v>0</v>
      </c>
      <c r="J28" s="457">
        <f>SUM(J24:J27)</f>
        <v>0</v>
      </c>
      <c r="K28" s="457">
        <f>SUM(K24:K27)</f>
        <v>0</v>
      </c>
      <c r="L28" s="457">
        <f>SUM(L24:L27)</f>
        <v>0</v>
      </c>
      <c r="M28" s="457">
        <f>SUM(M24:M27)</f>
        <v>0</v>
      </c>
      <c r="N28" s="43"/>
    </row>
    <row r="29" spans="1:14" ht="14.25" customHeight="1">
      <c r="A29" s="483">
        <f t="shared" si="0"/>
        <v>29</v>
      </c>
      <c r="B29" s="23"/>
      <c r="C29" s="452" t="s">
        <v>122</v>
      </c>
      <c r="D29" s="23"/>
      <c r="E29" s="23"/>
      <c r="F29" s="23"/>
      <c r="G29" s="23"/>
      <c r="H29" s="23"/>
      <c r="I29" s="23"/>
      <c r="J29" s="463"/>
      <c r="K29" s="23"/>
      <c r="L29" s="23"/>
      <c r="M29" s="23"/>
      <c r="N29" s="43"/>
    </row>
    <row r="30" spans="1:14" ht="14.25" customHeight="1">
      <c r="A30" s="448">
        <f t="shared" si="0"/>
        <v>30</v>
      </c>
      <c r="B30" s="23"/>
      <c r="C30" s="490" t="s">
        <v>1134</v>
      </c>
      <c r="D30" s="491" t="s">
        <v>1125</v>
      </c>
      <c r="E30" s="492" t="s">
        <v>1126</v>
      </c>
      <c r="F30" s="492" t="s">
        <v>1127</v>
      </c>
      <c r="G30" s="492"/>
      <c r="H30" s="492"/>
      <c r="I30" s="493"/>
      <c r="J30" s="494"/>
      <c r="K30" s="494"/>
      <c r="L30" s="495">
        <f>I30+J30+K30</f>
        <v>0</v>
      </c>
      <c r="M30" s="454"/>
      <c r="N30" s="43"/>
    </row>
    <row r="31" spans="1:14" ht="14.25" customHeight="1">
      <c r="A31" s="448">
        <f t="shared" si="0"/>
        <v>31</v>
      </c>
      <c r="B31" s="23"/>
      <c r="C31" s="496" t="s">
        <v>1134</v>
      </c>
      <c r="D31" s="497" t="s">
        <v>1125</v>
      </c>
      <c r="E31" s="498" t="s">
        <v>1126</v>
      </c>
      <c r="F31" s="498" t="s">
        <v>1127</v>
      </c>
      <c r="G31" s="498"/>
      <c r="H31" s="498"/>
      <c r="I31" s="499"/>
      <c r="J31" s="500"/>
      <c r="K31" s="500"/>
      <c r="L31" s="501">
        <f>I31+J31+K31</f>
        <v>0</v>
      </c>
      <c r="M31" s="502"/>
      <c r="N31" s="43"/>
    </row>
    <row r="32" spans="1:14" ht="14.25" customHeight="1">
      <c r="A32" s="448">
        <f t="shared" si="0"/>
        <v>32</v>
      </c>
      <c r="B32" s="23"/>
      <c r="C32" s="490" t="s">
        <v>1134</v>
      </c>
      <c r="D32" s="503" t="s">
        <v>1125</v>
      </c>
      <c r="E32" s="504" t="s">
        <v>1128</v>
      </c>
      <c r="F32" s="504" t="s">
        <v>1127</v>
      </c>
      <c r="G32" s="504"/>
      <c r="H32" s="504"/>
      <c r="I32" s="1"/>
      <c r="J32" s="60"/>
      <c r="K32" s="60"/>
      <c r="L32" s="505">
        <f>I32+J32+K32</f>
        <v>0</v>
      </c>
      <c r="M32" s="506"/>
      <c r="N32" s="43"/>
    </row>
    <row r="33" spans="1:14" ht="14.25" customHeight="1">
      <c r="A33" s="448">
        <f t="shared" si="0"/>
        <v>33</v>
      </c>
      <c r="B33" s="23"/>
      <c r="C33" s="490" t="s">
        <v>1134</v>
      </c>
      <c r="D33" s="507" t="s">
        <v>1125</v>
      </c>
      <c r="E33" s="508" t="s">
        <v>1129</v>
      </c>
      <c r="F33" s="508" t="s">
        <v>1127</v>
      </c>
      <c r="G33" s="508"/>
      <c r="H33" s="508"/>
      <c r="I33" s="509"/>
      <c r="J33" s="510"/>
      <c r="K33" s="510"/>
      <c r="L33" s="511">
        <f>I33+J33+K33</f>
        <v>0</v>
      </c>
      <c r="M33" s="512"/>
      <c r="N33" s="43"/>
    </row>
    <row r="34" spans="1:14" ht="14.25" customHeight="1">
      <c r="A34" s="448">
        <f t="shared" si="0"/>
        <v>34</v>
      </c>
      <c r="B34" s="23"/>
      <c r="C34" s="453" t="s">
        <v>1075</v>
      </c>
      <c r="D34" s="513"/>
      <c r="E34" s="513"/>
      <c r="F34" s="513"/>
      <c r="G34" s="513"/>
      <c r="H34" s="513"/>
      <c r="I34" s="457">
        <f>SUM(I30:I33)</f>
        <v>0</v>
      </c>
      <c r="J34" s="457">
        <f>SUM(J30:J33)</f>
        <v>0</v>
      </c>
      <c r="K34" s="457">
        <f>SUM(K30:K33)</f>
        <v>0</v>
      </c>
      <c r="L34" s="457">
        <f>SUM(L30:L33)</f>
        <v>0</v>
      </c>
      <c r="M34" s="457">
        <f>SUM(M30:M33)</f>
        <v>0</v>
      </c>
      <c r="N34" s="43"/>
    </row>
    <row r="35" spans="1:14" ht="14.25" customHeight="1">
      <c r="A35" s="483">
        <f t="shared" si="0"/>
        <v>35</v>
      </c>
      <c r="B35" s="23"/>
      <c r="C35" s="452" t="s">
        <v>1037</v>
      </c>
      <c r="D35" s="23"/>
      <c r="E35" s="23"/>
      <c r="F35" s="23"/>
      <c r="G35" s="23"/>
      <c r="H35" s="23"/>
      <c r="I35" s="23"/>
      <c r="J35" s="463"/>
      <c r="K35" s="23"/>
      <c r="L35" s="23"/>
      <c r="M35" s="23"/>
      <c r="N35" s="43"/>
    </row>
    <row r="36" spans="1:14" ht="14.25" customHeight="1">
      <c r="A36" s="448">
        <f t="shared" si="0"/>
        <v>36</v>
      </c>
      <c r="B36" s="23"/>
      <c r="C36" s="490" t="s">
        <v>1134</v>
      </c>
      <c r="D36" s="491" t="s">
        <v>1125</v>
      </c>
      <c r="E36" s="492" t="s">
        <v>1126</v>
      </c>
      <c r="F36" s="492" t="s">
        <v>1127</v>
      </c>
      <c r="G36" s="492"/>
      <c r="H36" s="492"/>
      <c r="I36" s="493"/>
      <c r="J36" s="494"/>
      <c r="K36" s="494"/>
      <c r="L36" s="495">
        <f>I36+J36+K36</f>
        <v>0</v>
      </c>
      <c r="M36" s="454"/>
      <c r="N36" s="43"/>
    </row>
    <row r="37" spans="1:14" ht="14.25" customHeight="1">
      <c r="A37" s="448">
        <f t="shared" si="0"/>
        <v>37</v>
      </c>
      <c r="B37" s="23"/>
      <c r="C37" s="496" t="s">
        <v>1134</v>
      </c>
      <c r="D37" s="497" t="s">
        <v>1125</v>
      </c>
      <c r="E37" s="498" t="s">
        <v>1126</v>
      </c>
      <c r="F37" s="498" t="s">
        <v>1127</v>
      </c>
      <c r="G37" s="498"/>
      <c r="H37" s="498"/>
      <c r="I37" s="499"/>
      <c r="J37" s="500"/>
      <c r="K37" s="500"/>
      <c r="L37" s="501">
        <f>I37+J37+K37</f>
        <v>0</v>
      </c>
      <c r="M37" s="502"/>
      <c r="N37" s="43"/>
    </row>
    <row r="38" spans="1:14" ht="14.25" customHeight="1">
      <c r="A38" s="448">
        <f t="shared" si="0"/>
        <v>38</v>
      </c>
      <c r="B38" s="23"/>
      <c r="C38" s="490" t="s">
        <v>1134</v>
      </c>
      <c r="D38" s="503" t="s">
        <v>1125</v>
      </c>
      <c r="E38" s="504" t="s">
        <v>1128</v>
      </c>
      <c r="F38" s="504" t="s">
        <v>1127</v>
      </c>
      <c r="G38" s="504"/>
      <c r="H38" s="504"/>
      <c r="I38" s="1"/>
      <c r="J38" s="60"/>
      <c r="K38" s="60"/>
      <c r="L38" s="505">
        <f>I38+J38+K38</f>
        <v>0</v>
      </c>
      <c r="M38" s="506"/>
      <c r="N38" s="43"/>
    </row>
    <row r="39" spans="1:14" ht="14.25" customHeight="1">
      <c r="A39" s="448">
        <f t="shared" si="0"/>
        <v>39</v>
      </c>
      <c r="B39" s="23"/>
      <c r="C39" s="490" t="s">
        <v>1134</v>
      </c>
      <c r="D39" s="507" t="s">
        <v>1125</v>
      </c>
      <c r="E39" s="508" t="s">
        <v>1129</v>
      </c>
      <c r="F39" s="508" t="s">
        <v>1127</v>
      </c>
      <c r="G39" s="508"/>
      <c r="H39" s="508"/>
      <c r="I39" s="509"/>
      <c r="J39" s="510"/>
      <c r="K39" s="510"/>
      <c r="L39" s="511">
        <f>I39+J39+K39</f>
        <v>0</v>
      </c>
      <c r="M39" s="512"/>
      <c r="N39" s="43"/>
    </row>
    <row r="40" spans="1:14" ht="14.25" customHeight="1">
      <c r="A40" s="448">
        <f t="shared" si="0"/>
        <v>40</v>
      </c>
      <c r="B40" s="23"/>
      <c r="C40" s="453" t="s">
        <v>1075</v>
      </c>
      <c r="D40" s="513"/>
      <c r="E40" s="513"/>
      <c r="F40" s="513"/>
      <c r="G40" s="513"/>
      <c r="H40" s="513"/>
      <c r="I40" s="457">
        <f>SUM(I36:I39)</f>
        <v>0</v>
      </c>
      <c r="J40" s="457">
        <f>SUM(J36:J39)</f>
        <v>0</v>
      </c>
      <c r="K40" s="457">
        <f>SUM(K36:K39)</f>
        <v>0</v>
      </c>
      <c r="L40" s="457">
        <f>SUM(L36:L39)</f>
        <v>0</v>
      </c>
      <c r="M40" s="457">
        <f>SUM(M36:M39)</f>
        <v>0</v>
      </c>
      <c r="N40" s="43"/>
    </row>
    <row r="41" spans="1:14" ht="14.25" customHeight="1">
      <c r="A41" s="483">
        <f t="shared" si="0"/>
        <v>41</v>
      </c>
      <c r="B41" s="23"/>
      <c r="C41" s="452" t="s">
        <v>123</v>
      </c>
      <c r="D41" s="23"/>
      <c r="E41" s="23"/>
      <c r="F41" s="23"/>
      <c r="G41" s="23"/>
      <c r="H41" s="23"/>
      <c r="I41" s="23"/>
      <c r="J41" s="463"/>
      <c r="K41" s="23"/>
      <c r="L41" s="23"/>
      <c r="M41" s="23"/>
      <c r="N41" s="43"/>
    </row>
    <row r="42" spans="1:14" ht="14.25" customHeight="1">
      <c r="A42" s="448">
        <f t="shared" si="0"/>
        <v>42</v>
      </c>
      <c r="B42" s="23"/>
      <c r="C42" s="490" t="s">
        <v>1134</v>
      </c>
      <c r="D42" s="491" t="s">
        <v>1125</v>
      </c>
      <c r="E42" s="492" t="s">
        <v>1126</v>
      </c>
      <c r="F42" s="492" t="s">
        <v>1127</v>
      </c>
      <c r="G42" s="492"/>
      <c r="H42" s="492"/>
      <c r="I42" s="493"/>
      <c r="J42" s="494"/>
      <c r="K42" s="494"/>
      <c r="L42" s="495">
        <f>I42+J42+K42</f>
        <v>0</v>
      </c>
      <c r="M42" s="454"/>
      <c r="N42" s="43"/>
    </row>
    <row r="43" spans="1:14" ht="14.25" customHeight="1">
      <c r="A43" s="448">
        <f t="shared" si="0"/>
        <v>43</v>
      </c>
      <c r="B43" s="23"/>
      <c r="C43" s="496" t="s">
        <v>1134</v>
      </c>
      <c r="D43" s="497" t="s">
        <v>1125</v>
      </c>
      <c r="E43" s="498" t="s">
        <v>1126</v>
      </c>
      <c r="F43" s="498" t="s">
        <v>1127</v>
      </c>
      <c r="G43" s="498"/>
      <c r="H43" s="498"/>
      <c r="I43" s="499"/>
      <c r="J43" s="500"/>
      <c r="K43" s="500"/>
      <c r="L43" s="501">
        <f>I43+J43+K43</f>
        <v>0</v>
      </c>
      <c r="M43" s="502"/>
      <c r="N43" s="43"/>
    </row>
    <row r="44" spans="1:14" ht="14.25" customHeight="1">
      <c r="A44" s="448">
        <f t="shared" si="0"/>
        <v>44</v>
      </c>
      <c r="B44" s="23"/>
      <c r="C44" s="490" t="s">
        <v>1134</v>
      </c>
      <c r="D44" s="503" t="s">
        <v>1125</v>
      </c>
      <c r="E44" s="504" t="s">
        <v>1128</v>
      </c>
      <c r="F44" s="504" t="s">
        <v>1127</v>
      </c>
      <c r="G44" s="504"/>
      <c r="H44" s="504"/>
      <c r="I44" s="1"/>
      <c r="J44" s="60"/>
      <c r="K44" s="60"/>
      <c r="L44" s="505">
        <f>I44+J44+K44</f>
        <v>0</v>
      </c>
      <c r="M44" s="506"/>
      <c r="N44" s="43"/>
    </row>
    <row r="45" spans="1:14" ht="14.25" customHeight="1">
      <c r="A45" s="448">
        <f t="shared" si="0"/>
        <v>45</v>
      </c>
      <c r="B45" s="23"/>
      <c r="C45" s="490" t="s">
        <v>1134</v>
      </c>
      <c r="D45" s="507" t="s">
        <v>1125</v>
      </c>
      <c r="E45" s="508" t="s">
        <v>1129</v>
      </c>
      <c r="F45" s="508" t="s">
        <v>1127</v>
      </c>
      <c r="G45" s="508"/>
      <c r="H45" s="508"/>
      <c r="I45" s="509"/>
      <c r="J45" s="510"/>
      <c r="K45" s="510"/>
      <c r="L45" s="511">
        <f>I45+J45+K45</f>
        <v>0</v>
      </c>
      <c r="M45" s="512"/>
      <c r="N45" s="43"/>
    </row>
    <row r="46" spans="1:14" ht="14.25" customHeight="1">
      <c r="A46" s="448">
        <f t="shared" si="0"/>
        <v>46</v>
      </c>
      <c r="B46" s="23"/>
      <c r="C46" s="453" t="s">
        <v>1075</v>
      </c>
      <c r="D46" s="513"/>
      <c r="E46" s="513"/>
      <c r="F46" s="513"/>
      <c r="G46" s="513"/>
      <c r="H46" s="513"/>
      <c r="I46" s="457">
        <f>SUM(I42:I45)</f>
        <v>0</v>
      </c>
      <c r="J46" s="457">
        <f>SUM(J42:J45)</f>
        <v>0</v>
      </c>
      <c r="K46" s="457">
        <f>SUM(K42:K45)</f>
        <v>0</v>
      </c>
      <c r="L46" s="457">
        <f>SUM(L42:L45)</f>
        <v>0</v>
      </c>
      <c r="M46" s="457">
        <f>SUM(M42:M45)</f>
        <v>0</v>
      </c>
      <c r="N46" s="43"/>
    </row>
    <row r="47" spans="1:14" ht="14.25" customHeight="1">
      <c r="A47" s="483">
        <f t="shared" si="0"/>
        <v>47</v>
      </c>
      <c r="B47" s="23"/>
      <c r="C47" s="452" t="s">
        <v>124</v>
      </c>
      <c r="D47" s="23"/>
      <c r="E47" s="23"/>
      <c r="F47" s="23"/>
      <c r="G47" s="23"/>
      <c r="H47" s="23"/>
      <c r="I47" s="23"/>
      <c r="J47" s="463"/>
      <c r="K47" s="23"/>
      <c r="L47" s="23"/>
      <c r="M47" s="23"/>
      <c r="N47" s="43"/>
    </row>
    <row r="48" spans="1:14" ht="14.25" customHeight="1">
      <c r="A48" s="448">
        <f t="shared" si="0"/>
        <v>48</v>
      </c>
      <c r="B48" s="23"/>
      <c r="C48" s="490" t="s">
        <v>1134</v>
      </c>
      <c r="D48" s="491" t="s">
        <v>1125</v>
      </c>
      <c r="E48" s="492" t="s">
        <v>1126</v>
      </c>
      <c r="F48" s="492" t="s">
        <v>1127</v>
      </c>
      <c r="G48" s="492"/>
      <c r="H48" s="492"/>
      <c r="I48" s="493"/>
      <c r="J48" s="494"/>
      <c r="K48" s="494"/>
      <c r="L48" s="495">
        <f>I48+J48+K48</f>
        <v>0</v>
      </c>
      <c r="M48" s="454"/>
      <c r="N48" s="43"/>
    </row>
    <row r="49" spans="1:14" ht="14.25" customHeight="1">
      <c r="A49" s="448">
        <f t="shared" si="0"/>
        <v>49</v>
      </c>
      <c r="B49" s="23"/>
      <c r="C49" s="496" t="s">
        <v>1134</v>
      </c>
      <c r="D49" s="497" t="s">
        <v>1125</v>
      </c>
      <c r="E49" s="498" t="s">
        <v>1126</v>
      </c>
      <c r="F49" s="498" t="s">
        <v>1127</v>
      </c>
      <c r="G49" s="498"/>
      <c r="H49" s="498"/>
      <c r="I49" s="499"/>
      <c r="J49" s="500"/>
      <c r="K49" s="500"/>
      <c r="L49" s="501">
        <f>I49+J49+K49</f>
        <v>0</v>
      </c>
      <c r="M49" s="502"/>
      <c r="N49" s="43"/>
    </row>
    <row r="50" spans="1:14" ht="14.25" customHeight="1">
      <c r="A50" s="448">
        <f t="shared" si="0"/>
        <v>50</v>
      </c>
      <c r="B50" s="23"/>
      <c r="C50" s="490" t="s">
        <v>1134</v>
      </c>
      <c r="D50" s="503" t="s">
        <v>1125</v>
      </c>
      <c r="E50" s="504" t="s">
        <v>1128</v>
      </c>
      <c r="F50" s="504" t="s">
        <v>1127</v>
      </c>
      <c r="G50" s="504"/>
      <c r="H50" s="504"/>
      <c r="I50" s="1"/>
      <c r="J50" s="60"/>
      <c r="K50" s="60"/>
      <c r="L50" s="505">
        <f>I50+J50+K50</f>
        <v>0</v>
      </c>
      <c r="M50" s="506"/>
      <c r="N50" s="43"/>
    </row>
    <row r="51" spans="1:14" ht="14.25" customHeight="1">
      <c r="A51" s="448">
        <f t="shared" si="0"/>
        <v>51</v>
      </c>
      <c r="B51" s="23"/>
      <c r="C51" s="490" t="s">
        <v>1134</v>
      </c>
      <c r="D51" s="507" t="s">
        <v>1125</v>
      </c>
      <c r="E51" s="508" t="s">
        <v>1129</v>
      </c>
      <c r="F51" s="508" t="s">
        <v>1127</v>
      </c>
      <c r="G51" s="508"/>
      <c r="H51" s="508"/>
      <c r="I51" s="509"/>
      <c r="J51" s="510"/>
      <c r="K51" s="510"/>
      <c r="L51" s="511">
        <f>I51+J51+K51</f>
        <v>0</v>
      </c>
      <c r="M51" s="512"/>
      <c r="N51" s="43"/>
    </row>
    <row r="52" spans="1:14" ht="14.25" customHeight="1">
      <c r="A52" s="448">
        <f t="shared" si="0"/>
        <v>52</v>
      </c>
      <c r="B52" s="23"/>
      <c r="C52" s="453" t="s">
        <v>1075</v>
      </c>
      <c r="D52" s="513"/>
      <c r="E52" s="513"/>
      <c r="F52" s="513"/>
      <c r="G52" s="513"/>
      <c r="H52" s="513"/>
      <c r="I52" s="457">
        <f>SUM(I48:I51)</f>
        <v>0</v>
      </c>
      <c r="J52" s="457">
        <f>SUM(J48:J51)</f>
        <v>0</v>
      </c>
      <c r="K52" s="457">
        <f>SUM(K48:K51)</f>
        <v>0</v>
      </c>
      <c r="L52" s="457">
        <f>SUM(L48:L51)</f>
        <v>0</v>
      </c>
      <c r="M52" s="457">
        <f>SUM(M48:M51)</f>
        <v>0</v>
      </c>
      <c r="N52" s="43"/>
    </row>
    <row r="53" spans="1:14" ht="14.25" customHeight="1" thickBot="1">
      <c r="A53" s="448">
        <f t="shared" si="0"/>
        <v>53</v>
      </c>
      <c r="B53" s="23"/>
      <c r="C53" s="453"/>
      <c r="D53" s="516"/>
      <c r="E53" s="516"/>
      <c r="F53" s="516"/>
      <c r="G53" s="516"/>
      <c r="H53" s="516"/>
      <c r="I53" s="70"/>
      <c r="J53" s="70"/>
      <c r="K53" s="70"/>
      <c r="L53" s="70"/>
      <c r="M53" s="521"/>
      <c r="N53" s="43"/>
    </row>
    <row r="54" spans="1:14" ht="13.5" thickBot="1">
      <c r="A54" s="448">
        <f>ROW(A54)</f>
        <v>54</v>
      </c>
      <c r="B54" s="23"/>
      <c r="C54" s="458" t="s">
        <v>1101</v>
      </c>
      <c r="D54" s="516"/>
      <c r="E54" s="516"/>
      <c r="F54" s="516"/>
      <c r="G54" s="516"/>
      <c r="H54" s="516"/>
      <c r="I54" s="517">
        <f>SUM(I16,I22,I28,I34,I40,I52,I46)</f>
        <v>0</v>
      </c>
      <c r="J54" s="517">
        <f>SUM(J16,J22,J28,J34,J40,J52,J46)</f>
        <v>0</v>
      </c>
      <c r="K54" s="517">
        <f>SUM(K16,K22,K28,K34,K40,K52,K46)</f>
        <v>0</v>
      </c>
      <c r="L54" s="517">
        <f>SUM(L16,L22,L28,L34,L40,L52,L46)</f>
        <v>0</v>
      </c>
      <c r="M54" s="517">
        <f>SUM(M16,M22,M28,M34,M40,M52,M46)</f>
        <v>0</v>
      </c>
      <c r="N54" s="43"/>
    </row>
    <row r="55" spans="1:14" ht="14.25" customHeight="1">
      <c r="A55" s="448">
        <f t="shared" si="0"/>
        <v>55</v>
      </c>
      <c r="B55" s="23"/>
      <c r="C55" s="453"/>
      <c r="D55" s="516"/>
      <c r="E55" s="516"/>
      <c r="F55" s="516"/>
      <c r="G55" s="516"/>
      <c r="H55" s="516"/>
      <c r="I55" s="70"/>
      <c r="J55" s="70"/>
      <c r="K55" s="70"/>
      <c r="L55" s="70"/>
      <c r="M55" s="70"/>
      <c r="N55" s="43"/>
    </row>
    <row r="56" spans="1:14" ht="14.25" customHeight="1">
      <c r="A56" s="483">
        <f t="shared" si="0"/>
        <v>56</v>
      </c>
      <c r="B56" s="23"/>
      <c r="C56" s="452" t="s">
        <v>1104</v>
      </c>
      <c r="D56" s="23"/>
      <c r="E56" s="23"/>
      <c r="F56" s="23"/>
      <c r="G56" s="23"/>
      <c r="H56" s="23"/>
      <c r="I56" s="23"/>
      <c r="J56" s="463"/>
      <c r="K56" s="23"/>
      <c r="L56" s="23"/>
      <c r="M56" s="23"/>
      <c r="N56" s="43"/>
    </row>
    <row r="57" spans="1:14" ht="14.25" customHeight="1">
      <c r="A57" s="448">
        <f t="shared" si="0"/>
        <v>57</v>
      </c>
      <c r="B57" s="23"/>
      <c r="C57" s="490" t="s">
        <v>1134</v>
      </c>
      <c r="D57" s="491" t="s">
        <v>1125</v>
      </c>
      <c r="E57" s="492" t="s">
        <v>1126</v>
      </c>
      <c r="F57" s="492" t="s">
        <v>1127</v>
      </c>
      <c r="G57" s="492"/>
      <c r="H57" s="492"/>
      <c r="I57" s="493"/>
      <c r="J57" s="494"/>
      <c r="K57" s="494"/>
      <c r="L57" s="495">
        <f>I57+J57+K57</f>
        <v>0</v>
      </c>
      <c r="M57" s="454"/>
      <c r="N57" s="43"/>
    </row>
    <row r="58" spans="1:14" ht="14.25" customHeight="1">
      <c r="A58" s="448">
        <f t="shared" si="0"/>
        <v>58</v>
      </c>
      <c r="B58" s="23"/>
      <c r="C58" s="496" t="s">
        <v>1134</v>
      </c>
      <c r="D58" s="497" t="s">
        <v>1125</v>
      </c>
      <c r="E58" s="498" t="s">
        <v>1126</v>
      </c>
      <c r="F58" s="498" t="s">
        <v>1127</v>
      </c>
      <c r="G58" s="498"/>
      <c r="H58" s="498"/>
      <c r="I58" s="499"/>
      <c r="J58" s="500"/>
      <c r="K58" s="500"/>
      <c r="L58" s="501">
        <f>I58+J58+K58</f>
        <v>0</v>
      </c>
      <c r="M58" s="502"/>
      <c r="N58" s="43"/>
    </row>
    <row r="59" spans="1:14" ht="14.25" customHeight="1">
      <c r="A59" s="448">
        <f t="shared" si="0"/>
        <v>59</v>
      </c>
      <c r="B59" s="23"/>
      <c r="C59" s="490" t="s">
        <v>1134</v>
      </c>
      <c r="D59" s="503" t="s">
        <v>1125</v>
      </c>
      <c r="E59" s="504" t="s">
        <v>1128</v>
      </c>
      <c r="F59" s="504" t="s">
        <v>1127</v>
      </c>
      <c r="G59" s="504"/>
      <c r="H59" s="504"/>
      <c r="I59" s="1"/>
      <c r="J59" s="60"/>
      <c r="K59" s="60"/>
      <c r="L59" s="505">
        <f>I59+J59+K59</f>
        <v>0</v>
      </c>
      <c r="M59" s="506"/>
      <c r="N59" s="43"/>
    </row>
    <row r="60" spans="1:14" ht="14.25" customHeight="1">
      <c r="A60" s="448">
        <f t="shared" si="0"/>
        <v>60</v>
      </c>
      <c r="B60" s="23"/>
      <c r="C60" s="490" t="s">
        <v>1134</v>
      </c>
      <c r="D60" s="507" t="s">
        <v>1125</v>
      </c>
      <c r="E60" s="508" t="s">
        <v>1129</v>
      </c>
      <c r="F60" s="508" t="s">
        <v>1127</v>
      </c>
      <c r="G60" s="508"/>
      <c r="H60" s="508"/>
      <c r="I60" s="509"/>
      <c r="J60" s="510"/>
      <c r="K60" s="510"/>
      <c r="L60" s="511">
        <f>I60+J60+K60</f>
        <v>0</v>
      </c>
      <c r="M60" s="512"/>
      <c r="N60" s="43"/>
    </row>
    <row r="61" spans="1:14" ht="14.25" customHeight="1">
      <c r="A61" s="448">
        <f t="shared" si="0"/>
        <v>61</v>
      </c>
      <c r="B61" s="23"/>
      <c r="C61" s="453" t="s">
        <v>1075</v>
      </c>
      <c r="D61" s="513"/>
      <c r="E61" s="513"/>
      <c r="F61" s="513"/>
      <c r="G61" s="513"/>
      <c r="H61" s="513"/>
      <c r="I61" s="457">
        <f>SUM(I57:I60)</f>
        <v>0</v>
      </c>
      <c r="J61" s="457">
        <f>SUM(J57:J60)</f>
        <v>0</v>
      </c>
      <c r="K61" s="457">
        <f>SUM(K57:K60)</f>
        <v>0</v>
      </c>
      <c r="L61" s="457">
        <f>SUM(L57:L60)</f>
        <v>0</v>
      </c>
      <c r="M61" s="457">
        <f>SUM(M57:M60)</f>
        <v>0</v>
      </c>
      <c r="N61" s="43"/>
    </row>
    <row r="62" spans="1:14" ht="14.25" customHeight="1">
      <c r="A62" s="483">
        <f t="shared" si="0"/>
        <v>62</v>
      </c>
      <c r="B62" s="23"/>
      <c r="C62" s="452" t="s">
        <v>838</v>
      </c>
      <c r="D62" s="23"/>
      <c r="E62" s="23"/>
      <c r="F62" s="23"/>
      <c r="G62" s="23"/>
      <c r="H62" s="23"/>
      <c r="I62" s="23"/>
      <c r="J62" s="463"/>
      <c r="K62" s="23"/>
      <c r="L62" s="23"/>
      <c r="M62" s="23"/>
      <c r="N62" s="43"/>
    </row>
    <row r="63" spans="1:14" ht="14.25" customHeight="1">
      <c r="A63" s="448">
        <f t="shared" si="0"/>
        <v>63</v>
      </c>
      <c r="B63" s="23"/>
      <c r="C63" s="490" t="s">
        <v>1134</v>
      </c>
      <c r="D63" s="491" t="s">
        <v>1125</v>
      </c>
      <c r="E63" s="492" t="s">
        <v>1126</v>
      </c>
      <c r="F63" s="492" t="s">
        <v>1127</v>
      </c>
      <c r="G63" s="492"/>
      <c r="H63" s="492"/>
      <c r="I63" s="493"/>
      <c r="J63" s="494"/>
      <c r="K63" s="494"/>
      <c r="L63" s="495">
        <f>I63+J63+K63</f>
        <v>0</v>
      </c>
      <c r="M63" s="454"/>
      <c r="N63" s="43"/>
    </row>
    <row r="64" spans="1:14" ht="14.25" customHeight="1">
      <c r="A64" s="448">
        <f t="shared" si="0"/>
        <v>64</v>
      </c>
      <c r="B64" s="23"/>
      <c r="C64" s="496" t="s">
        <v>1134</v>
      </c>
      <c r="D64" s="497" t="s">
        <v>1125</v>
      </c>
      <c r="E64" s="498" t="s">
        <v>1126</v>
      </c>
      <c r="F64" s="498" t="s">
        <v>1127</v>
      </c>
      <c r="G64" s="498"/>
      <c r="H64" s="498"/>
      <c r="I64" s="499"/>
      <c r="J64" s="500"/>
      <c r="K64" s="500"/>
      <c r="L64" s="501">
        <f>I64+J64+K64</f>
        <v>0</v>
      </c>
      <c r="M64" s="502"/>
      <c r="N64" s="43"/>
    </row>
    <row r="65" spans="1:14" ht="14.25" customHeight="1">
      <c r="A65" s="448">
        <f t="shared" si="0"/>
        <v>65</v>
      </c>
      <c r="B65" s="23"/>
      <c r="C65" s="490" t="s">
        <v>1134</v>
      </c>
      <c r="D65" s="503" t="s">
        <v>1125</v>
      </c>
      <c r="E65" s="504" t="s">
        <v>1128</v>
      </c>
      <c r="F65" s="504" t="s">
        <v>1127</v>
      </c>
      <c r="G65" s="504"/>
      <c r="H65" s="504"/>
      <c r="I65" s="1"/>
      <c r="J65" s="60"/>
      <c r="K65" s="60"/>
      <c r="L65" s="505">
        <f>I65+J65+K65</f>
        <v>0</v>
      </c>
      <c r="M65" s="506"/>
      <c r="N65" s="43"/>
    </row>
    <row r="66" spans="1:14" ht="14.25" customHeight="1">
      <c r="A66" s="448">
        <f t="shared" si="0"/>
        <v>66</v>
      </c>
      <c r="B66" s="23"/>
      <c r="C66" s="490" t="s">
        <v>1134</v>
      </c>
      <c r="D66" s="507" t="s">
        <v>1125</v>
      </c>
      <c r="E66" s="508" t="s">
        <v>1129</v>
      </c>
      <c r="F66" s="508" t="s">
        <v>1127</v>
      </c>
      <c r="G66" s="508"/>
      <c r="H66" s="508"/>
      <c r="I66" s="509"/>
      <c r="J66" s="510"/>
      <c r="K66" s="510"/>
      <c r="L66" s="511">
        <f>I66+J66+K66</f>
        <v>0</v>
      </c>
      <c r="M66" s="512"/>
      <c r="N66" s="43"/>
    </row>
    <row r="67" spans="1:14" ht="14.25" customHeight="1">
      <c r="A67" s="448">
        <f t="shared" si="0"/>
        <v>67</v>
      </c>
      <c r="B67" s="23"/>
      <c r="C67" s="453" t="s">
        <v>1075</v>
      </c>
      <c r="D67" s="513"/>
      <c r="E67" s="513"/>
      <c r="F67" s="513"/>
      <c r="G67" s="513"/>
      <c r="H67" s="513"/>
      <c r="I67" s="457">
        <f>SUM(I63:I66)</f>
        <v>0</v>
      </c>
      <c r="J67" s="457">
        <f>SUM(J63:J66)</f>
        <v>0</v>
      </c>
      <c r="K67" s="457">
        <f>SUM(K63:K66)</f>
        <v>0</v>
      </c>
      <c r="L67" s="457">
        <f>SUM(L63:L66)</f>
        <v>0</v>
      </c>
      <c r="M67" s="457">
        <f>SUM(M63:M66)</f>
        <v>0</v>
      </c>
      <c r="N67" s="43"/>
    </row>
    <row r="68" spans="1:14" s="51" customFormat="1" ht="12.75">
      <c r="A68" s="520">
        <f t="shared" si="0"/>
        <v>68</v>
      </c>
      <c r="B68" s="78"/>
      <c r="C68" s="78"/>
      <c r="D68" s="78"/>
      <c r="E68" s="78"/>
      <c r="F68" s="78"/>
      <c r="G68" s="78"/>
      <c r="H68" s="78"/>
      <c r="I68" s="78"/>
      <c r="J68" s="78"/>
      <c r="K68" s="78"/>
      <c r="L68" s="78"/>
      <c r="M68" s="78"/>
      <c r="N68" s="184"/>
    </row>
    <row r="69" spans="1:14" s="51" customFormat="1" ht="12.75">
      <c r="A69" s="117"/>
      <c r="B69" s="117"/>
      <c r="C69" s="117"/>
      <c r="D69" s="117"/>
      <c r="E69" s="117"/>
      <c r="F69" s="117"/>
      <c r="G69" s="117"/>
      <c r="H69" s="117"/>
      <c r="I69" s="117"/>
      <c r="J69" s="117"/>
      <c r="K69" s="117"/>
      <c r="L69" s="117"/>
      <c r="M69" s="117"/>
      <c r="N69" s="117"/>
    </row>
  </sheetData>
  <sheetProtection/>
  <mergeCells count="5">
    <mergeCell ref="K2:M2"/>
    <mergeCell ref="K3:M3"/>
    <mergeCell ref="G9:H9"/>
    <mergeCell ref="I9:L9"/>
    <mergeCell ref="M9:M10"/>
  </mergeCells>
  <dataValidations count="1">
    <dataValidation allowBlank="1" showInputMessage="1" promptTitle="Short text entry cell" prompt=" " sqref="D54:E54 C35 C29 C23 C55 C53"/>
  </dataValidations>
  <printOptions/>
  <pageMargins left="0.7086614173228347" right="0.7086614173228347" top="0.7480314960629921" bottom="0.7480314960629921" header="0.3149606299212599" footer="0.3149606299212599"/>
  <pageSetup fitToHeight="1" fitToWidth="1" horizontalDpi="600" verticalDpi="600" orientation="landscape" paperSize="9" scale="47" r:id="rId1"/>
  <headerFooter>
    <oddHeader>&amp;C&amp;"Arial"&amp;10 Commerce Commission Information Disclosure Template</oddHeader>
    <oddFooter>&amp;L&amp;"Arial"&amp;10 &amp;F&amp;C&amp;"Arial"&amp;10 &amp;A&amp;R&amp;"Arial"&amp;10 &amp;P</oddFooter>
  </headerFooter>
</worksheet>
</file>

<file path=xl/worksheets/sheet16.xml><?xml version="1.0" encoding="utf-8"?>
<worksheet xmlns="http://schemas.openxmlformats.org/spreadsheetml/2006/main" xmlns:r="http://schemas.openxmlformats.org/officeDocument/2006/relationships">
  <sheetPr>
    <tabColor indexed="57"/>
    <pageSetUpPr fitToPage="1"/>
  </sheetPr>
  <dimension ref="A1:AG242"/>
  <sheetViews>
    <sheetView showGridLines="0" view="pageBreakPreview" zoomScaleSheetLayoutView="100" zoomScalePageLayoutView="0" workbookViewId="0" topLeftCell="A1">
      <selection activeCell="A1" sqref="A1"/>
    </sheetView>
  </sheetViews>
  <sheetFormatPr defaultColWidth="9.140625" defaultRowHeight="12.75"/>
  <cols>
    <col min="1" max="1" width="4.140625" style="557" customWidth="1"/>
    <col min="2" max="2" width="2.00390625" style="617" customWidth="1"/>
    <col min="3" max="3" width="15.7109375" style="557" customWidth="1"/>
    <col min="4" max="4" width="0.71875" style="557" customWidth="1"/>
    <col min="5" max="5" width="15.57421875" style="557" customWidth="1"/>
    <col min="6" max="6" width="0.71875" style="557" customWidth="1"/>
    <col min="7" max="7" width="16.28125" style="557" customWidth="1"/>
    <col min="8" max="8" width="0.5625" style="557" customWidth="1"/>
    <col min="9" max="9" width="17.7109375" style="557" customWidth="1"/>
    <col min="10" max="10" width="0.5625" style="557" customWidth="1"/>
    <col min="11" max="11" width="18.00390625" style="557" customWidth="1"/>
    <col min="12" max="12" width="0.71875" style="557" customWidth="1"/>
    <col min="13" max="13" width="17.140625" style="557" customWidth="1"/>
    <col min="14" max="14" width="0.5625" style="557" customWidth="1"/>
    <col min="15" max="15" width="14.140625" style="557" customWidth="1"/>
    <col min="16" max="16" width="1.57421875" style="557" customWidth="1"/>
    <col min="17" max="17" width="13.00390625" style="557" customWidth="1"/>
    <col min="18" max="18" width="0.71875" style="557" customWidth="1"/>
    <col min="19" max="19" width="13.00390625" style="557" customWidth="1"/>
    <col min="20" max="20" width="0.71875" style="557" customWidth="1"/>
    <col min="21" max="21" width="11.8515625" style="557" customWidth="1"/>
    <col min="22" max="22" width="0.85546875" style="557" customWidth="1"/>
    <col min="23" max="23" width="11.8515625" style="557" customWidth="1"/>
    <col min="24" max="24" width="1.421875" style="557" customWidth="1"/>
    <col min="25" max="16384" width="9.140625" style="557" customWidth="1"/>
  </cols>
  <sheetData>
    <row r="1" spans="1:33" s="558" customFormat="1" ht="12.75" customHeight="1">
      <c r="A1" s="552"/>
      <c r="B1" s="553"/>
      <c r="C1" s="553"/>
      <c r="D1" s="553"/>
      <c r="E1" s="553"/>
      <c r="F1" s="553"/>
      <c r="G1" s="553"/>
      <c r="H1" s="553"/>
      <c r="I1" s="553"/>
      <c r="J1" s="553"/>
      <c r="K1" s="553"/>
      <c r="L1" s="553"/>
      <c r="M1" s="553"/>
      <c r="N1" s="553"/>
      <c r="O1" s="553"/>
      <c r="P1" s="554"/>
      <c r="Q1" s="555"/>
      <c r="R1" s="555"/>
      <c r="S1" s="555"/>
      <c r="T1" s="555"/>
      <c r="U1" s="555"/>
      <c r="V1" s="555"/>
      <c r="W1" s="556"/>
      <c r="X1" s="556"/>
      <c r="Y1" s="557"/>
      <c r="Z1" s="557"/>
      <c r="AA1" s="557"/>
      <c r="AB1" s="557"/>
      <c r="AC1" s="557"/>
      <c r="AD1" s="557"/>
      <c r="AE1" s="557"/>
      <c r="AF1" s="557"/>
      <c r="AG1" s="557"/>
    </row>
    <row r="2" spans="1:33" s="558" customFormat="1" ht="16.5" customHeight="1">
      <c r="A2" s="559"/>
      <c r="B2" s="560"/>
      <c r="C2" s="561"/>
      <c r="D2" s="562"/>
      <c r="E2" s="560"/>
      <c r="F2" s="560"/>
      <c r="G2" s="563"/>
      <c r="H2" s="563"/>
      <c r="I2" s="563"/>
      <c r="J2" s="564" t="s">
        <v>10</v>
      </c>
      <c r="K2" s="771"/>
      <c r="L2" s="771"/>
      <c r="M2" s="771"/>
      <c r="N2" s="771"/>
      <c r="O2" s="771"/>
      <c r="P2" s="565"/>
      <c r="Q2" s="560"/>
      <c r="R2" s="560"/>
      <c r="S2" s="772"/>
      <c r="T2" s="772"/>
      <c r="U2" s="772"/>
      <c r="V2" s="772"/>
      <c r="W2" s="772"/>
      <c r="X2" s="556"/>
      <c r="Y2" s="557"/>
      <c r="Z2" s="557"/>
      <c r="AA2" s="557"/>
      <c r="AB2" s="557"/>
      <c r="AC2" s="557"/>
      <c r="AD2" s="557"/>
      <c r="AE2" s="557"/>
      <c r="AF2" s="557"/>
      <c r="AG2" s="557"/>
    </row>
    <row r="3" spans="1:33" s="558" customFormat="1" ht="16.5" customHeight="1">
      <c r="A3" s="559"/>
      <c r="B3" s="560"/>
      <c r="C3" s="561"/>
      <c r="D3" s="562"/>
      <c r="E3" s="563"/>
      <c r="F3" s="563"/>
      <c r="G3" s="563"/>
      <c r="H3" s="563"/>
      <c r="I3" s="563"/>
      <c r="J3" s="564" t="s">
        <v>1236</v>
      </c>
      <c r="K3" s="773"/>
      <c r="L3" s="773"/>
      <c r="M3" s="773"/>
      <c r="N3" s="773"/>
      <c r="O3" s="773"/>
      <c r="P3" s="565"/>
      <c r="Q3" s="560"/>
      <c r="R3" s="560"/>
      <c r="S3" s="774"/>
      <c r="T3" s="774"/>
      <c r="U3" s="774"/>
      <c r="V3" s="774"/>
      <c r="W3" s="774"/>
      <c r="X3" s="556"/>
      <c r="Y3" s="557"/>
      <c r="Z3" s="557"/>
      <c r="AA3" s="557"/>
      <c r="AB3" s="557"/>
      <c r="AC3" s="557"/>
      <c r="AD3" s="557"/>
      <c r="AE3" s="557"/>
      <c r="AF3" s="557"/>
      <c r="AG3" s="557"/>
    </row>
    <row r="4" spans="1:33" s="558" customFormat="1" ht="16.5" customHeight="1">
      <c r="A4" s="559"/>
      <c r="B4" s="560"/>
      <c r="C4" s="566"/>
      <c r="D4" s="562"/>
      <c r="E4" s="567"/>
      <c r="F4" s="567"/>
      <c r="G4" s="563"/>
      <c r="H4" s="563"/>
      <c r="I4" s="563"/>
      <c r="J4" s="562" t="s">
        <v>337</v>
      </c>
      <c r="K4" s="775"/>
      <c r="L4" s="775"/>
      <c r="M4" s="775"/>
      <c r="N4" s="775"/>
      <c r="O4" s="775"/>
      <c r="P4" s="565"/>
      <c r="Q4" s="560"/>
      <c r="R4" s="560"/>
      <c r="S4" s="776"/>
      <c r="T4" s="776"/>
      <c r="U4" s="776"/>
      <c r="V4" s="776"/>
      <c r="W4" s="776"/>
      <c r="X4" s="556"/>
      <c r="Y4" s="557"/>
      <c r="Z4" s="557"/>
      <c r="AA4" s="557"/>
      <c r="AB4" s="557"/>
      <c r="AC4" s="557"/>
      <c r="AD4" s="557"/>
      <c r="AE4" s="557"/>
      <c r="AF4" s="557"/>
      <c r="AG4" s="557"/>
    </row>
    <row r="5" spans="1:33" s="569" customFormat="1" ht="20.25" customHeight="1">
      <c r="A5" s="623" t="s">
        <v>1237</v>
      </c>
      <c r="B5" s="555"/>
      <c r="C5" s="555"/>
      <c r="D5" s="560"/>
      <c r="E5" s="555"/>
      <c r="F5" s="560"/>
      <c r="G5" s="555"/>
      <c r="H5" s="560"/>
      <c r="I5" s="555"/>
      <c r="J5" s="560"/>
      <c r="K5" s="555"/>
      <c r="L5" s="560"/>
      <c r="M5" s="556"/>
      <c r="N5" s="556"/>
      <c r="O5" s="556"/>
      <c r="P5" s="568"/>
      <c r="Q5" s="556"/>
      <c r="R5" s="556"/>
      <c r="S5" s="556"/>
      <c r="T5" s="556"/>
      <c r="U5" s="556"/>
      <c r="V5" s="556"/>
      <c r="W5" s="556"/>
      <c r="X5" s="556"/>
      <c r="Y5" s="557"/>
      <c r="Z5" s="557"/>
      <c r="AA5" s="557"/>
      <c r="AB5" s="557"/>
      <c r="AC5" s="557"/>
      <c r="AD5" s="557"/>
      <c r="AE5" s="557"/>
      <c r="AF5" s="557"/>
      <c r="AG5" s="557"/>
    </row>
    <row r="6" spans="1:33" s="558" customFormat="1" ht="12.75" customHeight="1">
      <c r="A6" s="570" t="s">
        <v>11</v>
      </c>
      <c r="B6" s="636" t="s">
        <v>1282</v>
      </c>
      <c r="C6" s="560"/>
      <c r="D6" s="560"/>
      <c r="E6" s="560"/>
      <c r="F6" s="560"/>
      <c r="G6" s="560"/>
      <c r="H6" s="560"/>
      <c r="I6" s="560"/>
      <c r="J6" s="560"/>
      <c r="K6" s="560"/>
      <c r="L6" s="560"/>
      <c r="M6" s="571"/>
      <c r="N6" s="571"/>
      <c r="O6" s="571"/>
      <c r="P6" s="572"/>
      <c r="Q6" s="571"/>
      <c r="R6" s="571"/>
      <c r="S6" s="571"/>
      <c r="T6" s="571"/>
      <c r="U6" s="571"/>
      <c r="V6" s="571"/>
      <c r="W6" s="556"/>
      <c r="X6" s="556"/>
      <c r="Y6" s="557"/>
      <c r="Z6" s="557"/>
      <c r="AA6" s="557"/>
      <c r="AB6" s="557"/>
      <c r="AC6" s="557"/>
      <c r="AD6" s="557"/>
      <c r="AE6" s="557"/>
      <c r="AF6" s="557"/>
      <c r="AG6" s="557"/>
    </row>
    <row r="7" spans="1:24" ht="24.75" customHeight="1">
      <c r="A7" s="573">
        <f>ROW()</f>
        <v>7</v>
      </c>
      <c r="B7" s="574"/>
      <c r="C7" s="575" t="s">
        <v>1238</v>
      </c>
      <c r="D7" s="576"/>
      <c r="E7" s="577"/>
      <c r="F7" s="576"/>
      <c r="G7" s="577"/>
      <c r="H7" s="576"/>
      <c r="I7" s="577"/>
      <c r="J7" s="576"/>
      <c r="K7" s="577"/>
      <c r="L7" s="576"/>
      <c r="M7" s="576"/>
      <c r="N7" s="576"/>
      <c r="O7" s="576"/>
      <c r="P7" s="578"/>
      <c r="Q7" s="579"/>
      <c r="R7" s="579"/>
      <c r="S7" s="579"/>
      <c r="T7" s="579"/>
      <c r="U7" s="579"/>
      <c r="V7" s="579"/>
      <c r="W7" s="579"/>
      <c r="X7" s="579"/>
    </row>
    <row r="8" spans="1:24" ht="67.5" customHeight="1">
      <c r="A8" s="573">
        <f>ROW()</f>
        <v>8</v>
      </c>
      <c r="B8" s="574"/>
      <c r="C8" s="580" t="s">
        <v>1239</v>
      </c>
      <c r="D8" s="580"/>
      <c r="E8" s="580" t="s">
        <v>1240</v>
      </c>
      <c r="F8" s="576"/>
      <c r="G8" s="580" t="s">
        <v>1241</v>
      </c>
      <c r="H8" s="580"/>
      <c r="I8" s="580" t="s">
        <v>1242</v>
      </c>
      <c r="J8" s="580"/>
      <c r="K8" s="580" t="s">
        <v>1243</v>
      </c>
      <c r="L8" s="576"/>
      <c r="M8" s="580" t="s">
        <v>1244</v>
      </c>
      <c r="N8" s="580"/>
      <c r="O8" s="580" t="s">
        <v>1245</v>
      </c>
      <c r="P8" s="578"/>
      <c r="Q8" s="579"/>
      <c r="R8" s="579"/>
      <c r="S8" s="581"/>
      <c r="T8" s="582"/>
      <c r="U8" s="581"/>
      <c r="V8" s="582"/>
      <c r="W8" s="581"/>
      <c r="X8" s="579"/>
    </row>
    <row r="9" spans="1:26" ht="9.75" customHeight="1">
      <c r="A9" s="573">
        <f>ROW()</f>
        <v>9</v>
      </c>
      <c r="B9" s="577"/>
      <c r="C9" s="576"/>
      <c r="D9" s="576"/>
      <c r="E9" s="576"/>
      <c r="F9" s="576"/>
      <c r="G9" s="576"/>
      <c r="H9" s="576"/>
      <c r="I9" s="576"/>
      <c r="J9" s="576"/>
      <c r="K9" s="576"/>
      <c r="L9" s="576"/>
      <c r="M9" s="576"/>
      <c r="N9" s="576"/>
      <c r="O9" s="576"/>
      <c r="P9" s="578"/>
      <c r="Q9" s="583"/>
      <c r="R9" s="579"/>
      <c r="S9" s="579"/>
      <c r="T9" s="579"/>
      <c r="U9" s="579"/>
      <c r="V9" s="579"/>
      <c r="W9" s="579"/>
      <c r="X9" s="579"/>
      <c r="Y9" s="579"/>
      <c r="Z9" s="579"/>
    </row>
    <row r="10" spans="1:32" ht="15" customHeight="1">
      <c r="A10" s="573">
        <f>ROW()</f>
        <v>10</v>
      </c>
      <c r="B10" s="577"/>
      <c r="C10" s="584" t="s">
        <v>1246</v>
      </c>
      <c r="D10" s="576"/>
      <c r="E10" s="585"/>
      <c r="F10" s="576"/>
      <c r="G10" s="585"/>
      <c r="H10" s="576"/>
      <c r="I10" s="585"/>
      <c r="J10" s="576"/>
      <c r="K10" s="585"/>
      <c r="L10" s="576"/>
      <c r="M10" s="586"/>
      <c r="N10" s="578"/>
      <c r="O10" s="586"/>
      <c r="P10" s="578"/>
      <c r="Q10" s="583"/>
      <c r="R10" s="576"/>
      <c r="S10" s="576"/>
      <c r="T10" s="579"/>
      <c r="U10" s="579"/>
      <c r="V10" s="579"/>
      <c r="W10" s="579"/>
      <c r="X10" s="579"/>
      <c r="Y10" s="579"/>
      <c r="Z10" s="579"/>
      <c r="AA10" s="579"/>
      <c r="AB10" s="576"/>
      <c r="AC10" s="583"/>
      <c r="AD10" s="579"/>
      <c r="AE10" s="583"/>
      <c r="AF10" s="579"/>
    </row>
    <row r="11" spans="1:32" ht="15" customHeight="1">
      <c r="A11" s="573">
        <f>ROW()</f>
        <v>11</v>
      </c>
      <c r="B11" s="577"/>
      <c r="C11" s="584" t="s">
        <v>1247</v>
      </c>
      <c r="D11" s="576"/>
      <c r="E11" s="585"/>
      <c r="F11" s="576"/>
      <c r="G11" s="585"/>
      <c r="H11" s="576"/>
      <c r="I11" s="585"/>
      <c r="J11" s="576"/>
      <c r="K11" s="585"/>
      <c r="L11" s="576"/>
      <c r="M11" s="587"/>
      <c r="N11" s="578"/>
      <c r="O11" s="587"/>
      <c r="P11" s="578"/>
      <c r="Q11" s="583"/>
      <c r="R11" s="576"/>
      <c r="S11" s="576"/>
      <c r="T11" s="579"/>
      <c r="U11" s="579"/>
      <c r="V11" s="579"/>
      <c r="W11" s="579"/>
      <c r="X11" s="579"/>
      <c r="Y11" s="579"/>
      <c r="Z11" s="579"/>
      <c r="AA11" s="579"/>
      <c r="AB11" s="576"/>
      <c r="AC11" s="583"/>
      <c r="AD11" s="579"/>
      <c r="AE11" s="583"/>
      <c r="AF11" s="579"/>
    </row>
    <row r="12" spans="1:32" ht="15" customHeight="1">
      <c r="A12" s="573">
        <f>ROW()</f>
        <v>12</v>
      </c>
      <c r="B12" s="577"/>
      <c r="C12" s="584" t="s">
        <v>1248</v>
      </c>
      <c r="D12" s="576"/>
      <c r="E12" s="585"/>
      <c r="F12" s="576"/>
      <c r="G12" s="585"/>
      <c r="H12" s="576"/>
      <c r="I12" s="585"/>
      <c r="J12" s="576"/>
      <c r="K12" s="585"/>
      <c r="L12" s="576"/>
      <c r="M12" s="587"/>
      <c r="N12" s="578"/>
      <c r="O12" s="587"/>
      <c r="P12" s="578"/>
      <c r="Q12" s="583"/>
      <c r="R12" s="576"/>
      <c r="S12" s="576"/>
      <c r="T12" s="579"/>
      <c r="U12" s="579"/>
      <c r="V12" s="579"/>
      <c r="W12" s="579"/>
      <c r="X12" s="579"/>
      <c r="Y12" s="579"/>
      <c r="Z12" s="579"/>
      <c r="AA12" s="579"/>
      <c r="AB12" s="576"/>
      <c r="AC12" s="583"/>
      <c r="AD12" s="579"/>
      <c r="AE12" s="583"/>
      <c r="AF12" s="579"/>
    </row>
    <row r="13" spans="1:32" ht="15" customHeight="1">
      <c r="A13" s="573">
        <f>ROW()</f>
        <v>13</v>
      </c>
      <c r="B13" s="577"/>
      <c r="C13" s="584" t="s">
        <v>1249</v>
      </c>
      <c r="D13" s="576"/>
      <c r="E13" s="585"/>
      <c r="F13" s="576"/>
      <c r="G13" s="585"/>
      <c r="H13" s="576"/>
      <c r="I13" s="585"/>
      <c r="J13" s="576"/>
      <c r="K13" s="585"/>
      <c r="L13" s="576"/>
      <c r="M13" s="587"/>
      <c r="N13" s="578"/>
      <c r="O13" s="587"/>
      <c r="P13" s="578"/>
      <c r="Q13" s="583"/>
      <c r="R13" s="576"/>
      <c r="S13" s="576"/>
      <c r="T13" s="579"/>
      <c r="U13" s="579"/>
      <c r="V13" s="579"/>
      <c r="W13" s="579"/>
      <c r="X13" s="579"/>
      <c r="Y13" s="579"/>
      <c r="Z13" s="579"/>
      <c r="AA13" s="579"/>
      <c r="AB13" s="576"/>
      <c r="AC13" s="583"/>
      <c r="AD13" s="579"/>
      <c r="AE13" s="583"/>
      <c r="AF13" s="579"/>
    </row>
    <row r="14" spans="1:32" ht="15" customHeight="1">
      <c r="A14" s="573">
        <f>ROW()</f>
        <v>14</v>
      </c>
      <c r="B14" s="577"/>
      <c r="C14" s="584" t="s">
        <v>1250</v>
      </c>
      <c r="D14" s="576"/>
      <c r="E14" s="585"/>
      <c r="F14" s="576"/>
      <c r="G14" s="585"/>
      <c r="H14" s="576"/>
      <c r="I14" s="585"/>
      <c r="J14" s="576"/>
      <c r="K14" s="585"/>
      <c r="L14" s="576"/>
      <c r="M14" s="587"/>
      <c r="N14" s="578"/>
      <c r="O14" s="587"/>
      <c r="P14" s="578"/>
      <c r="Q14" s="583"/>
      <c r="R14" s="576"/>
      <c r="S14" s="576"/>
      <c r="T14" s="579"/>
      <c r="U14" s="579"/>
      <c r="V14" s="579"/>
      <c r="W14" s="579"/>
      <c r="X14" s="579"/>
      <c r="Y14" s="579"/>
      <c r="Z14" s="579"/>
      <c r="AA14" s="579"/>
      <c r="AB14" s="576"/>
      <c r="AC14" s="583"/>
      <c r="AD14" s="579"/>
      <c r="AE14" s="583"/>
      <c r="AF14" s="579"/>
    </row>
    <row r="15" spans="1:32" ht="15" customHeight="1">
      <c r="A15" s="573">
        <f>ROW()</f>
        <v>15</v>
      </c>
      <c r="B15" s="577"/>
      <c r="C15" s="584" t="s">
        <v>1251</v>
      </c>
      <c r="D15" s="576"/>
      <c r="E15" s="585"/>
      <c r="F15" s="576"/>
      <c r="G15" s="585"/>
      <c r="H15" s="576"/>
      <c r="I15" s="585"/>
      <c r="J15" s="576"/>
      <c r="K15" s="585"/>
      <c r="L15" s="576"/>
      <c r="M15" s="587"/>
      <c r="N15" s="578"/>
      <c r="O15" s="587"/>
      <c r="P15" s="578"/>
      <c r="Q15" s="583"/>
      <c r="R15" s="576"/>
      <c r="S15" s="576"/>
      <c r="T15" s="579"/>
      <c r="U15" s="579"/>
      <c r="V15" s="579"/>
      <c r="W15" s="579"/>
      <c r="X15" s="579"/>
      <c r="Y15" s="579"/>
      <c r="Z15" s="579"/>
      <c r="AA15" s="579"/>
      <c r="AB15" s="576"/>
      <c r="AC15" s="583"/>
      <c r="AD15" s="579"/>
      <c r="AE15" s="583"/>
      <c r="AF15" s="579"/>
    </row>
    <row r="16" spans="1:32" ht="12.75" customHeight="1">
      <c r="A16" s="573">
        <f>ROW()</f>
        <v>16</v>
      </c>
      <c r="B16" s="577"/>
      <c r="C16" s="584" t="s">
        <v>1252</v>
      </c>
      <c r="D16" s="576"/>
      <c r="E16" s="585"/>
      <c r="F16" s="576"/>
      <c r="G16" s="585"/>
      <c r="H16" s="576"/>
      <c r="I16" s="585"/>
      <c r="J16" s="576"/>
      <c r="K16" s="585"/>
      <c r="L16" s="576"/>
      <c r="M16" s="587"/>
      <c r="N16" s="578"/>
      <c r="O16" s="587"/>
      <c r="P16" s="578"/>
      <c r="Q16" s="583"/>
      <c r="R16" s="576"/>
      <c r="S16" s="576"/>
      <c r="T16" s="579"/>
      <c r="U16" s="579"/>
      <c r="V16" s="579"/>
      <c r="W16" s="579"/>
      <c r="X16" s="579"/>
      <c r="Y16" s="579"/>
      <c r="Z16" s="579"/>
      <c r="AA16" s="579"/>
      <c r="AB16" s="576"/>
      <c r="AC16" s="583"/>
      <c r="AD16" s="579"/>
      <c r="AE16" s="583"/>
      <c r="AF16" s="579"/>
    </row>
    <row r="17" spans="1:32" ht="15" customHeight="1">
      <c r="A17" s="573">
        <f>ROW()</f>
        <v>17</v>
      </c>
      <c r="B17" s="577"/>
      <c r="C17" s="584" t="s">
        <v>1253</v>
      </c>
      <c r="D17" s="576"/>
      <c r="E17" s="585"/>
      <c r="F17" s="576"/>
      <c r="G17" s="585"/>
      <c r="H17" s="576"/>
      <c r="I17" s="585"/>
      <c r="J17" s="576"/>
      <c r="K17" s="585"/>
      <c r="L17" s="576"/>
      <c r="M17" s="587"/>
      <c r="N17" s="578"/>
      <c r="O17" s="587"/>
      <c r="P17" s="578"/>
      <c r="Q17" s="583"/>
      <c r="R17" s="576"/>
      <c r="S17" s="576"/>
      <c r="T17" s="579"/>
      <c r="U17" s="579"/>
      <c r="V17" s="579"/>
      <c r="W17" s="579"/>
      <c r="X17" s="579"/>
      <c r="Y17" s="579"/>
      <c r="Z17" s="579"/>
      <c r="AA17" s="579"/>
      <c r="AB17" s="576"/>
      <c r="AC17" s="583"/>
      <c r="AD17" s="579"/>
      <c r="AE17" s="583"/>
      <c r="AF17" s="579"/>
    </row>
    <row r="18" spans="1:32" ht="15" customHeight="1">
      <c r="A18" s="573">
        <f>ROW()</f>
        <v>18</v>
      </c>
      <c r="B18" s="588"/>
      <c r="C18" s="584" t="s">
        <v>1254</v>
      </c>
      <c r="D18" s="576"/>
      <c r="E18" s="585"/>
      <c r="F18" s="576"/>
      <c r="G18" s="585"/>
      <c r="H18" s="576"/>
      <c r="I18" s="585"/>
      <c r="J18" s="576"/>
      <c r="K18" s="585"/>
      <c r="L18" s="576"/>
      <c r="M18" s="587"/>
      <c r="N18" s="578"/>
      <c r="O18" s="587"/>
      <c r="P18" s="578"/>
      <c r="Q18" s="583"/>
      <c r="R18" s="576"/>
      <c r="S18" s="576"/>
      <c r="T18" s="579"/>
      <c r="U18" s="579"/>
      <c r="V18" s="579"/>
      <c r="W18" s="579"/>
      <c r="X18" s="579"/>
      <c r="Y18" s="579"/>
      <c r="Z18" s="579"/>
      <c r="AA18" s="579"/>
      <c r="AB18" s="576"/>
      <c r="AC18" s="583"/>
      <c r="AD18" s="579"/>
      <c r="AE18" s="583"/>
      <c r="AF18" s="579"/>
    </row>
    <row r="19" spans="1:32" ht="15" customHeight="1">
      <c r="A19" s="573">
        <f>ROW()</f>
        <v>19</v>
      </c>
      <c r="B19" s="588"/>
      <c r="C19" s="584" t="s">
        <v>1255</v>
      </c>
      <c r="D19" s="576"/>
      <c r="E19" s="585"/>
      <c r="F19" s="576"/>
      <c r="G19" s="585"/>
      <c r="H19" s="576"/>
      <c r="I19" s="585"/>
      <c r="J19" s="576"/>
      <c r="K19" s="585"/>
      <c r="L19" s="576"/>
      <c r="M19" s="587"/>
      <c r="N19" s="578"/>
      <c r="O19" s="587"/>
      <c r="P19" s="578"/>
      <c r="Q19" s="583"/>
      <c r="R19" s="576"/>
      <c r="S19" s="576"/>
      <c r="T19" s="579"/>
      <c r="U19" s="579"/>
      <c r="V19" s="579"/>
      <c r="W19" s="579"/>
      <c r="X19" s="579"/>
      <c r="Y19" s="579"/>
      <c r="Z19" s="579"/>
      <c r="AA19" s="579"/>
      <c r="AB19" s="576"/>
      <c r="AC19" s="583"/>
      <c r="AD19" s="579"/>
      <c r="AE19" s="583"/>
      <c r="AF19" s="579"/>
    </row>
    <row r="20" spans="1:32" ht="15" customHeight="1">
      <c r="A20" s="573">
        <f>ROW()</f>
        <v>20</v>
      </c>
      <c r="B20" s="588"/>
      <c r="C20" s="589"/>
      <c r="D20" s="576"/>
      <c r="E20" s="590" t="s">
        <v>1256</v>
      </c>
      <c r="F20" s="576"/>
      <c r="G20" s="61">
        <f>SUM(G10:G19)</f>
        <v>0</v>
      </c>
      <c r="H20" s="576"/>
      <c r="I20" s="61">
        <f>SUM(I10:I19)</f>
        <v>0</v>
      </c>
      <c r="J20" s="576"/>
      <c r="K20" s="61">
        <f>SUM(K10:K19)</f>
        <v>0</v>
      </c>
      <c r="L20" s="576"/>
      <c r="M20" s="61">
        <f>SUM(M10:M19)</f>
        <v>0</v>
      </c>
      <c r="N20" s="578"/>
      <c r="O20" s="61">
        <f>SUM(O10:O19)</f>
        <v>0</v>
      </c>
      <c r="P20" s="578"/>
      <c r="Q20" s="583"/>
      <c r="R20" s="576"/>
      <c r="S20" s="576"/>
      <c r="T20" s="579"/>
      <c r="U20" s="579"/>
      <c r="V20" s="579"/>
      <c r="W20" s="579"/>
      <c r="X20" s="579"/>
      <c r="Y20" s="579"/>
      <c r="Z20" s="579"/>
      <c r="AA20" s="579"/>
      <c r="AB20" s="576"/>
      <c r="AC20" s="583"/>
      <c r="AD20" s="579"/>
      <c r="AE20" s="583"/>
      <c r="AF20" s="579"/>
    </row>
    <row r="21" spans="1:28" ht="15" customHeight="1">
      <c r="A21" s="573">
        <f>ROW()</f>
        <v>21</v>
      </c>
      <c r="B21" s="588"/>
      <c r="C21" s="591" t="s">
        <v>1257</v>
      </c>
      <c r="D21" s="576"/>
      <c r="E21" s="583"/>
      <c r="F21" s="576"/>
      <c r="G21" s="583"/>
      <c r="H21" s="576"/>
      <c r="I21" s="583"/>
      <c r="J21" s="576"/>
      <c r="K21" s="583"/>
      <c r="L21" s="576"/>
      <c r="M21" s="583"/>
      <c r="N21" s="576"/>
      <c r="O21" s="583"/>
      <c r="P21" s="578"/>
      <c r="Q21" s="583"/>
      <c r="R21" s="579"/>
      <c r="S21" s="579"/>
      <c r="T21" s="579"/>
      <c r="U21" s="579"/>
      <c r="V21" s="579"/>
      <c r="W21" s="579"/>
      <c r="X21" s="579"/>
      <c r="Y21" s="579"/>
      <c r="Z21" s="579"/>
      <c r="AA21" s="579"/>
      <c r="AB21" s="579"/>
    </row>
    <row r="22" spans="1:28" ht="15" customHeight="1">
      <c r="A22" s="573">
        <f>ROW()</f>
        <v>22</v>
      </c>
      <c r="B22" s="588"/>
      <c r="C22" s="592"/>
      <c r="D22" s="576"/>
      <c r="E22" s="583"/>
      <c r="F22" s="576"/>
      <c r="G22" s="583"/>
      <c r="H22" s="576"/>
      <c r="I22" s="583"/>
      <c r="J22" s="576"/>
      <c r="K22" s="583"/>
      <c r="L22" s="576"/>
      <c r="M22" s="583"/>
      <c r="N22" s="576"/>
      <c r="O22" s="583"/>
      <c r="P22" s="578"/>
      <c r="Q22" s="583"/>
      <c r="R22" s="579"/>
      <c r="S22" s="579"/>
      <c r="T22" s="579"/>
      <c r="U22" s="579"/>
      <c r="V22" s="579"/>
      <c r="W22" s="579"/>
      <c r="X22" s="579"/>
      <c r="Y22" s="579"/>
      <c r="Z22" s="579"/>
      <c r="AA22" s="579"/>
      <c r="AB22" s="579"/>
    </row>
    <row r="23" spans="1:28" ht="22.5" customHeight="1">
      <c r="A23" s="573">
        <f>ROW()</f>
        <v>23</v>
      </c>
      <c r="B23" s="588"/>
      <c r="C23" s="575" t="s">
        <v>1258</v>
      </c>
      <c r="D23" s="576"/>
      <c r="E23" s="583"/>
      <c r="F23" s="576"/>
      <c r="G23" s="583"/>
      <c r="H23" s="576"/>
      <c r="I23" s="583"/>
      <c r="J23" s="576"/>
      <c r="K23" s="583"/>
      <c r="L23" s="576"/>
      <c r="M23" s="583"/>
      <c r="N23" s="576"/>
      <c r="O23" s="583"/>
      <c r="P23" s="578"/>
      <c r="Q23" s="583"/>
      <c r="R23" s="579"/>
      <c r="S23" s="579"/>
      <c r="T23" s="579"/>
      <c r="U23" s="579"/>
      <c r="V23" s="579"/>
      <c r="W23" s="579"/>
      <c r="X23" s="579"/>
      <c r="Y23" s="579"/>
      <c r="Z23" s="579"/>
      <c r="AA23" s="579"/>
      <c r="AB23" s="579"/>
    </row>
    <row r="24" spans="1:28" ht="64.5" customHeight="1">
      <c r="A24" s="573">
        <f>ROW()</f>
        <v>24</v>
      </c>
      <c r="B24" s="588"/>
      <c r="C24" s="580" t="s">
        <v>1239</v>
      </c>
      <c r="D24" s="580"/>
      <c r="E24" s="580" t="s">
        <v>1240</v>
      </c>
      <c r="F24" s="580"/>
      <c r="G24" s="580" t="s">
        <v>1241</v>
      </c>
      <c r="H24" s="580"/>
      <c r="I24" s="580" t="s">
        <v>1242</v>
      </c>
      <c r="J24" s="580"/>
      <c r="K24" s="580" t="s">
        <v>1243</v>
      </c>
      <c r="L24" s="583"/>
      <c r="M24" s="580" t="s">
        <v>1244</v>
      </c>
      <c r="N24" s="580"/>
      <c r="O24" s="580" t="s">
        <v>1245</v>
      </c>
      <c r="P24" s="578"/>
      <c r="Q24" s="583"/>
      <c r="R24" s="579"/>
      <c r="S24" s="579"/>
      <c r="T24" s="579"/>
      <c r="U24" s="579"/>
      <c r="V24" s="579"/>
      <c r="W24" s="579"/>
      <c r="X24" s="579"/>
      <c r="Y24" s="579"/>
      <c r="Z24" s="579"/>
      <c r="AA24" s="579"/>
      <c r="AB24" s="579"/>
    </row>
    <row r="25" spans="1:28" ht="12" customHeight="1">
      <c r="A25" s="573">
        <f>ROW()</f>
        <v>25</v>
      </c>
      <c r="B25" s="588"/>
      <c r="C25" s="576"/>
      <c r="D25" s="576"/>
      <c r="E25" s="576"/>
      <c r="F25" s="576"/>
      <c r="G25" s="576"/>
      <c r="H25" s="576"/>
      <c r="I25" s="576"/>
      <c r="J25" s="576"/>
      <c r="K25" s="576"/>
      <c r="L25" s="576"/>
      <c r="M25" s="576"/>
      <c r="N25" s="576"/>
      <c r="O25" s="576"/>
      <c r="P25" s="578"/>
      <c r="Q25" s="583"/>
      <c r="R25" s="579"/>
      <c r="S25" s="579"/>
      <c r="T25" s="579"/>
      <c r="U25" s="579"/>
      <c r="V25" s="579"/>
      <c r="W25" s="579"/>
      <c r="X25" s="579"/>
      <c r="Y25" s="579"/>
      <c r="Z25" s="579"/>
      <c r="AA25" s="579"/>
      <c r="AB25" s="579"/>
    </row>
    <row r="26" spans="1:30" ht="15" customHeight="1">
      <c r="A26" s="573">
        <f>ROW()</f>
        <v>26</v>
      </c>
      <c r="B26" s="588"/>
      <c r="C26" s="584" t="s">
        <v>1246</v>
      </c>
      <c r="D26" s="576"/>
      <c r="E26" s="585"/>
      <c r="F26" s="576"/>
      <c r="G26" s="585"/>
      <c r="H26" s="576"/>
      <c r="I26" s="585"/>
      <c r="J26" s="576"/>
      <c r="K26" s="585"/>
      <c r="L26" s="576"/>
      <c r="M26" s="586"/>
      <c r="N26" s="578"/>
      <c r="O26" s="586"/>
      <c r="P26" s="578"/>
      <c r="Q26" s="583"/>
      <c r="R26" s="579"/>
      <c r="S26" s="579"/>
      <c r="T26" s="579"/>
      <c r="U26" s="579"/>
      <c r="V26" s="579"/>
      <c r="W26" s="579"/>
      <c r="X26" s="579"/>
      <c r="Y26" s="579"/>
      <c r="Z26" s="579"/>
      <c r="AA26" s="579"/>
      <c r="AB26" s="579"/>
      <c r="AC26" s="583"/>
      <c r="AD26" s="579"/>
    </row>
    <row r="27" spans="1:30" ht="15" customHeight="1">
      <c r="A27" s="573">
        <f>ROW()</f>
        <v>27</v>
      </c>
      <c r="B27" s="588"/>
      <c r="C27" s="584" t="s">
        <v>1247</v>
      </c>
      <c r="D27" s="576"/>
      <c r="E27" s="585"/>
      <c r="F27" s="576"/>
      <c r="G27" s="585"/>
      <c r="H27" s="576"/>
      <c r="I27" s="585"/>
      <c r="J27" s="576"/>
      <c r="K27" s="585"/>
      <c r="L27" s="576"/>
      <c r="M27" s="587"/>
      <c r="N27" s="578"/>
      <c r="O27" s="587"/>
      <c r="P27" s="578"/>
      <c r="Q27" s="583"/>
      <c r="R27" s="579"/>
      <c r="S27" s="579"/>
      <c r="T27" s="579"/>
      <c r="U27" s="579"/>
      <c r="V27" s="579"/>
      <c r="W27" s="579"/>
      <c r="X27" s="579"/>
      <c r="Y27" s="579"/>
      <c r="Z27" s="579"/>
      <c r="AA27" s="579"/>
      <c r="AB27" s="579"/>
      <c r="AC27" s="583"/>
      <c r="AD27" s="579"/>
    </row>
    <row r="28" spans="1:30" ht="15" customHeight="1">
      <c r="A28" s="573">
        <f>ROW()</f>
        <v>28</v>
      </c>
      <c r="B28" s="588"/>
      <c r="C28" s="584" t="s">
        <v>1248</v>
      </c>
      <c r="D28" s="576"/>
      <c r="E28" s="585"/>
      <c r="F28" s="576"/>
      <c r="G28" s="585"/>
      <c r="H28" s="576"/>
      <c r="I28" s="585"/>
      <c r="J28" s="576"/>
      <c r="K28" s="585"/>
      <c r="L28" s="576"/>
      <c r="M28" s="587"/>
      <c r="N28" s="578"/>
      <c r="O28" s="587"/>
      <c r="P28" s="578"/>
      <c r="Q28" s="583"/>
      <c r="R28" s="579"/>
      <c r="S28" s="579"/>
      <c r="T28" s="579"/>
      <c r="U28" s="579"/>
      <c r="V28" s="579"/>
      <c r="W28" s="579"/>
      <c r="X28" s="579"/>
      <c r="Y28" s="579"/>
      <c r="Z28" s="579"/>
      <c r="AA28" s="579"/>
      <c r="AB28" s="579"/>
      <c r="AC28" s="583"/>
      <c r="AD28" s="579"/>
    </row>
    <row r="29" spans="1:30" ht="15" customHeight="1">
      <c r="A29" s="573">
        <f>ROW()</f>
        <v>29</v>
      </c>
      <c r="B29" s="588"/>
      <c r="C29" s="584" t="s">
        <v>1249</v>
      </c>
      <c r="D29" s="576"/>
      <c r="E29" s="585"/>
      <c r="F29" s="576"/>
      <c r="G29" s="585"/>
      <c r="H29" s="576"/>
      <c r="I29" s="585"/>
      <c r="J29" s="576"/>
      <c r="K29" s="585"/>
      <c r="L29" s="576"/>
      <c r="M29" s="587"/>
      <c r="N29" s="578"/>
      <c r="O29" s="587"/>
      <c r="P29" s="578"/>
      <c r="Q29" s="583"/>
      <c r="R29" s="579"/>
      <c r="S29" s="579"/>
      <c r="T29" s="579"/>
      <c r="U29" s="579"/>
      <c r="V29" s="579"/>
      <c r="W29" s="579"/>
      <c r="X29" s="579"/>
      <c r="Y29" s="579"/>
      <c r="Z29" s="579"/>
      <c r="AA29" s="579"/>
      <c r="AB29" s="579"/>
      <c r="AC29" s="583"/>
      <c r="AD29" s="579"/>
    </row>
    <row r="30" spans="1:30" ht="15" customHeight="1">
      <c r="A30" s="573">
        <f>ROW()</f>
        <v>30</v>
      </c>
      <c r="B30" s="588"/>
      <c r="C30" s="584" t="s">
        <v>1250</v>
      </c>
      <c r="D30" s="576"/>
      <c r="E30" s="585"/>
      <c r="F30" s="576"/>
      <c r="G30" s="585"/>
      <c r="H30" s="576"/>
      <c r="I30" s="585"/>
      <c r="J30" s="576"/>
      <c r="K30" s="585"/>
      <c r="L30" s="576"/>
      <c r="M30" s="587"/>
      <c r="N30" s="578"/>
      <c r="O30" s="587"/>
      <c r="P30" s="578"/>
      <c r="Q30" s="583"/>
      <c r="R30" s="579"/>
      <c r="S30" s="579"/>
      <c r="T30" s="579"/>
      <c r="U30" s="579"/>
      <c r="V30" s="579"/>
      <c r="W30" s="579"/>
      <c r="X30" s="579"/>
      <c r="Y30" s="579"/>
      <c r="Z30" s="579"/>
      <c r="AA30" s="579"/>
      <c r="AB30" s="579"/>
      <c r="AC30" s="583"/>
      <c r="AD30" s="579"/>
    </row>
    <row r="31" spans="1:30" ht="15" customHeight="1">
      <c r="A31" s="573">
        <f>ROW()</f>
        <v>31</v>
      </c>
      <c r="B31" s="588"/>
      <c r="C31" s="584" t="s">
        <v>1251</v>
      </c>
      <c r="D31" s="576"/>
      <c r="E31" s="585"/>
      <c r="F31" s="576"/>
      <c r="G31" s="585"/>
      <c r="H31" s="576"/>
      <c r="I31" s="585"/>
      <c r="J31" s="576"/>
      <c r="K31" s="585"/>
      <c r="L31" s="576"/>
      <c r="M31" s="587"/>
      <c r="N31" s="578"/>
      <c r="O31" s="587"/>
      <c r="P31" s="578"/>
      <c r="Q31" s="583"/>
      <c r="R31" s="579"/>
      <c r="S31" s="579"/>
      <c r="T31" s="579"/>
      <c r="U31" s="579"/>
      <c r="V31" s="579"/>
      <c r="W31" s="579"/>
      <c r="X31" s="579"/>
      <c r="Y31" s="579"/>
      <c r="Z31" s="579"/>
      <c r="AA31" s="579"/>
      <c r="AB31" s="579"/>
      <c r="AC31" s="583"/>
      <c r="AD31" s="579"/>
    </row>
    <row r="32" spans="1:30" ht="15" customHeight="1">
      <c r="A32" s="573">
        <f>ROW()</f>
        <v>32</v>
      </c>
      <c r="B32" s="588"/>
      <c r="C32" s="584" t="s">
        <v>1252</v>
      </c>
      <c r="D32" s="576"/>
      <c r="E32" s="585"/>
      <c r="F32" s="576"/>
      <c r="G32" s="585"/>
      <c r="H32" s="576"/>
      <c r="I32" s="585"/>
      <c r="J32" s="576"/>
      <c r="K32" s="585"/>
      <c r="L32" s="576"/>
      <c r="M32" s="587"/>
      <c r="N32" s="578"/>
      <c r="O32" s="587"/>
      <c r="P32" s="578"/>
      <c r="Q32" s="583"/>
      <c r="R32" s="579"/>
      <c r="S32" s="579"/>
      <c r="T32" s="579"/>
      <c r="U32" s="579"/>
      <c r="V32" s="579"/>
      <c r="W32" s="579"/>
      <c r="X32" s="579"/>
      <c r="Y32" s="579"/>
      <c r="Z32" s="579"/>
      <c r="AA32" s="579"/>
      <c r="AB32" s="579"/>
      <c r="AC32" s="583"/>
      <c r="AD32" s="579"/>
    </row>
    <row r="33" spans="1:30" ht="15" customHeight="1">
      <c r="A33" s="573">
        <f>ROW()</f>
        <v>33</v>
      </c>
      <c r="B33" s="588"/>
      <c r="C33" s="584" t="s">
        <v>1253</v>
      </c>
      <c r="D33" s="576"/>
      <c r="E33" s="585"/>
      <c r="F33" s="576"/>
      <c r="G33" s="585"/>
      <c r="H33" s="576"/>
      <c r="I33" s="585"/>
      <c r="J33" s="576"/>
      <c r="K33" s="585"/>
      <c r="L33" s="576"/>
      <c r="M33" s="587"/>
      <c r="N33" s="578"/>
      <c r="O33" s="587"/>
      <c r="P33" s="578"/>
      <c r="Q33" s="583"/>
      <c r="R33" s="579"/>
      <c r="S33" s="579"/>
      <c r="T33" s="579"/>
      <c r="U33" s="579"/>
      <c r="V33" s="579"/>
      <c r="W33" s="579"/>
      <c r="X33" s="579"/>
      <c r="Y33" s="579"/>
      <c r="Z33" s="579"/>
      <c r="AA33" s="579"/>
      <c r="AB33" s="579"/>
      <c r="AC33" s="583"/>
      <c r="AD33" s="579"/>
    </row>
    <row r="34" spans="1:30" ht="15" customHeight="1">
      <c r="A34" s="573">
        <f>ROW()</f>
        <v>34</v>
      </c>
      <c r="B34" s="588"/>
      <c r="C34" s="584" t="s">
        <v>1254</v>
      </c>
      <c r="D34" s="576"/>
      <c r="E34" s="585"/>
      <c r="F34" s="576"/>
      <c r="G34" s="585"/>
      <c r="H34" s="576"/>
      <c r="I34" s="585"/>
      <c r="J34" s="576"/>
      <c r="K34" s="585"/>
      <c r="L34" s="576"/>
      <c r="M34" s="587"/>
      <c r="N34" s="578"/>
      <c r="O34" s="587"/>
      <c r="P34" s="578"/>
      <c r="Q34" s="583"/>
      <c r="R34" s="579"/>
      <c r="S34" s="579"/>
      <c r="T34" s="579"/>
      <c r="U34" s="579"/>
      <c r="V34" s="579"/>
      <c r="W34" s="579"/>
      <c r="X34" s="579"/>
      <c r="Y34" s="579"/>
      <c r="Z34" s="579"/>
      <c r="AA34" s="579"/>
      <c r="AB34" s="579"/>
      <c r="AC34" s="583"/>
      <c r="AD34" s="579"/>
    </row>
    <row r="35" spans="1:30" ht="15" customHeight="1">
      <c r="A35" s="573">
        <f>ROW()</f>
        <v>35</v>
      </c>
      <c r="B35" s="588"/>
      <c r="C35" s="584" t="s">
        <v>1255</v>
      </c>
      <c r="D35" s="576"/>
      <c r="E35" s="585"/>
      <c r="F35" s="576"/>
      <c r="G35" s="585"/>
      <c r="H35" s="576"/>
      <c r="I35" s="585"/>
      <c r="J35" s="576"/>
      <c r="K35" s="585"/>
      <c r="L35" s="576"/>
      <c r="M35" s="587"/>
      <c r="N35" s="578"/>
      <c r="O35" s="587"/>
      <c r="P35" s="578"/>
      <c r="Q35" s="583"/>
      <c r="R35" s="579"/>
      <c r="S35" s="579"/>
      <c r="T35" s="579"/>
      <c r="U35" s="579"/>
      <c r="V35" s="579"/>
      <c r="W35" s="579"/>
      <c r="X35" s="579"/>
      <c r="Y35" s="579"/>
      <c r="Z35" s="579"/>
      <c r="AA35" s="579"/>
      <c r="AB35" s="579"/>
      <c r="AC35" s="583"/>
      <c r="AD35" s="579"/>
    </row>
    <row r="36" spans="1:26" ht="15" customHeight="1">
      <c r="A36" s="573"/>
      <c r="B36" s="588"/>
      <c r="C36" s="589"/>
      <c r="D36" s="576"/>
      <c r="E36" s="590" t="s">
        <v>1256</v>
      </c>
      <c r="F36" s="576"/>
      <c r="G36" s="61">
        <f>SUM(G26:G35)</f>
        <v>0</v>
      </c>
      <c r="H36" s="576"/>
      <c r="I36" s="61">
        <f>SUM(I26:I35)</f>
        <v>0</v>
      </c>
      <c r="J36" s="576"/>
      <c r="K36" s="61">
        <f>SUM(K26:K35)</f>
        <v>0</v>
      </c>
      <c r="L36" s="578"/>
      <c r="M36" s="61">
        <f>SUM(M26:M35)</f>
        <v>0</v>
      </c>
      <c r="N36" s="578"/>
      <c r="O36" s="61">
        <f>SUM(O26:O35)</f>
        <v>0</v>
      </c>
      <c r="P36" s="578"/>
      <c r="Q36" s="583"/>
      <c r="R36" s="579"/>
      <c r="S36" s="583"/>
      <c r="T36" s="579"/>
      <c r="U36" s="583"/>
      <c r="V36" s="579"/>
      <c r="W36" s="583"/>
      <c r="X36" s="579"/>
      <c r="Y36" s="583"/>
      <c r="Z36" s="579"/>
    </row>
    <row r="37" spans="1:24" ht="15" customHeight="1">
      <c r="A37" s="573">
        <f>ROW()</f>
        <v>37</v>
      </c>
      <c r="B37" s="588"/>
      <c r="C37" s="591" t="s">
        <v>1257</v>
      </c>
      <c r="D37" s="576"/>
      <c r="E37" s="583"/>
      <c r="F37" s="576"/>
      <c r="G37" s="583"/>
      <c r="H37" s="576"/>
      <c r="I37" s="583"/>
      <c r="J37" s="576"/>
      <c r="K37" s="583"/>
      <c r="L37" s="576"/>
      <c r="M37" s="583"/>
      <c r="N37" s="576"/>
      <c r="O37" s="583"/>
      <c r="P37" s="578"/>
      <c r="Q37" s="583"/>
      <c r="R37" s="579"/>
      <c r="S37" s="583"/>
      <c r="T37" s="579"/>
      <c r="U37" s="583"/>
      <c r="V37" s="579"/>
      <c r="W37" s="583"/>
      <c r="X37" s="579"/>
    </row>
    <row r="38" spans="1:24" ht="15" customHeight="1">
      <c r="A38" s="573">
        <f>ROW()</f>
        <v>38</v>
      </c>
      <c r="B38" s="588"/>
      <c r="C38" s="591"/>
      <c r="D38" s="576"/>
      <c r="E38" s="583"/>
      <c r="F38" s="576"/>
      <c r="G38" s="583"/>
      <c r="H38" s="576"/>
      <c r="I38" s="583"/>
      <c r="J38" s="576"/>
      <c r="K38" s="583"/>
      <c r="L38" s="576"/>
      <c r="M38" s="583"/>
      <c r="N38" s="576"/>
      <c r="O38" s="593" t="s">
        <v>187</v>
      </c>
      <c r="P38" s="578"/>
      <c r="Q38" s="583"/>
      <c r="R38" s="579"/>
      <c r="S38" s="583"/>
      <c r="T38" s="579"/>
      <c r="U38" s="583"/>
      <c r="V38" s="579"/>
      <c r="W38" s="583"/>
      <c r="X38" s="579"/>
    </row>
    <row r="39" spans="1:24" ht="3.75" customHeight="1">
      <c r="A39" s="573"/>
      <c r="B39" s="588"/>
      <c r="C39" s="591"/>
      <c r="D39" s="576"/>
      <c r="E39" s="583"/>
      <c r="F39" s="576"/>
      <c r="G39" s="583"/>
      <c r="H39" s="576"/>
      <c r="I39" s="583"/>
      <c r="J39" s="576"/>
      <c r="K39" s="583"/>
      <c r="L39" s="576"/>
      <c r="M39" s="583"/>
      <c r="N39" s="576"/>
      <c r="O39" s="593"/>
      <c r="P39" s="578"/>
      <c r="Q39" s="583"/>
      <c r="R39" s="579"/>
      <c r="S39" s="583"/>
      <c r="T39" s="579"/>
      <c r="U39" s="583"/>
      <c r="V39" s="579"/>
      <c r="W39" s="583"/>
      <c r="X39" s="579"/>
    </row>
    <row r="40" spans="1:24" ht="17.25" customHeight="1">
      <c r="A40" s="573">
        <f>ROW()</f>
        <v>40</v>
      </c>
      <c r="B40" s="588"/>
      <c r="C40" s="594" t="s">
        <v>1259</v>
      </c>
      <c r="D40" s="576"/>
      <c r="E40" s="583"/>
      <c r="F40" s="576"/>
      <c r="G40" s="583"/>
      <c r="H40" s="576"/>
      <c r="I40" s="583"/>
      <c r="J40" s="583"/>
      <c r="K40" s="583"/>
      <c r="L40" s="583"/>
      <c r="M40" s="595"/>
      <c r="N40" s="576"/>
      <c r="O40" s="596"/>
      <c r="P40" s="578"/>
      <c r="Q40" s="583"/>
      <c r="R40" s="579"/>
      <c r="S40" s="583"/>
      <c r="T40" s="579"/>
      <c r="U40" s="583"/>
      <c r="V40" s="579"/>
      <c r="W40" s="583"/>
      <c r="X40" s="579"/>
    </row>
    <row r="41" spans="1:24" ht="15" customHeight="1">
      <c r="A41" s="573">
        <f>ROW()</f>
        <v>41</v>
      </c>
      <c r="B41" s="588"/>
      <c r="C41" s="594" t="s">
        <v>1260</v>
      </c>
      <c r="D41" s="576"/>
      <c r="E41" s="583"/>
      <c r="F41" s="576"/>
      <c r="G41" s="583"/>
      <c r="H41" s="576"/>
      <c r="I41" s="583"/>
      <c r="J41" s="576"/>
      <c r="K41" s="583"/>
      <c r="L41" s="576"/>
      <c r="M41" s="597"/>
      <c r="N41" s="576"/>
      <c r="O41" s="596"/>
      <c r="P41" s="578"/>
      <c r="Q41" s="583"/>
      <c r="R41" s="579"/>
      <c r="S41" s="583"/>
      <c r="T41" s="579"/>
      <c r="U41" s="583"/>
      <c r="V41" s="579"/>
      <c r="W41" s="583"/>
      <c r="X41" s="579"/>
    </row>
    <row r="42" spans="1:24" ht="15" customHeight="1">
      <c r="A42" s="573">
        <f>ROW()</f>
        <v>42</v>
      </c>
      <c r="B42" s="588"/>
      <c r="C42" s="592"/>
      <c r="D42" s="576"/>
      <c r="E42" s="583"/>
      <c r="F42" s="576"/>
      <c r="G42" s="583"/>
      <c r="H42" s="576"/>
      <c r="I42" s="583"/>
      <c r="J42" s="576"/>
      <c r="K42" s="583"/>
      <c r="L42" s="583"/>
      <c r="M42" s="583"/>
      <c r="N42" s="576"/>
      <c r="O42" s="583"/>
      <c r="P42" s="578"/>
      <c r="Q42" s="583"/>
      <c r="R42" s="579"/>
      <c r="S42" s="583"/>
      <c r="T42" s="579"/>
      <c r="U42" s="583"/>
      <c r="V42" s="579"/>
      <c r="W42" s="583"/>
      <c r="X42" s="579"/>
    </row>
    <row r="43" spans="1:24" ht="38.25" customHeight="1">
      <c r="A43" s="573">
        <f>ROW()</f>
        <v>43</v>
      </c>
      <c r="B43" s="588"/>
      <c r="C43" s="594" t="s">
        <v>1261</v>
      </c>
      <c r="D43" s="576"/>
      <c r="E43" s="583"/>
      <c r="F43" s="576"/>
      <c r="G43" s="583"/>
      <c r="H43" s="576"/>
      <c r="I43" s="583"/>
      <c r="J43" s="576"/>
      <c r="K43" s="580" t="s">
        <v>1262</v>
      </c>
      <c r="L43" s="580"/>
      <c r="M43" s="580" t="s">
        <v>1263</v>
      </c>
      <c r="N43" s="576"/>
      <c r="O43" s="580" t="s">
        <v>1264</v>
      </c>
      <c r="P43" s="598"/>
      <c r="Q43" s="583"/>
      <c r="R43" s="579"/>
      <c r="S43" s="583"/>
      <c r="T43" s="579"/>
      <c r="U43" s="583"/>
      <c r="V43" s="579"/>
      <c r="W43" s="583"/>
      <c r="X43" s="579"/>
    </row>
    <row r="44" spans="1:24" ht="6" customHeight="1">
      <c r="A44" s="573">
        <f>ROW()</f>
        <v>44</v>
      </c>
      <c r="B44" s="588"/>
      <c r="C44" s="594"/>
      <c r="D44" s="576"/>
      <c r="E44" s="583"/>
      <c r="F44" s="576"/>
      <c r="G44" s="583"/>
      <c r="H44" s="576"/>
      <c r="I44" s="583"/>
      <c r="J44" s="576"/>
      <c r="K44" s="580"/>
      <c r="L44" s="580"/>
      <c r="M44" s="580"/>
      <c r="N44" s="576"/>
      <c r="O44" s="580"/>
      <c r="P44" s="598"/>
      <c r="Q44" s="583"/>
      <c r="R44" s="579"/>
      <c r="S44" s="583"/>
      <c r="T44" s="579"/>
      <c r="U44" s="583"/>
      <c r="V44" s="579"/>
      <c r="W44" s="583"/>
      <c r="X44" s="579"/>
    </row>
    <row r="45" spans="1:24" ht="15" customHeight="1">
      <c r="A45" s="573">
        <f>ROW()</f>
        <v>45</v>
      </c>
      <c r="B45" s="588"/>
      <c r="C45" s="599" t="s">
        <v>1265</v>
      </c>
      <c r="D45" s="576"/>
      <c r="E45" s="583"/>
      <c r="F45" s="576"/>
      <c r="G45" s="583"/>
      <c r="H45" s="576"/>
      <c r="I45" s="600"/>
      <c r="J45" s="576"/>
      <c r="K45" s="596"/>
      <c r="L45" s="576"/>
      <c r="M45" s="596"/>
      <c r="N45" s="576"/>
      <c r="O45" s="61">
        <f>SUM(K45,M45)</f>
        <v>0</v>
      </c>
      <c r="P45" s="598"/>
      <c r="Q45" s="583"/>
      <c r="R45" s="579"/>
      <c r="S45" s="583"/>
      <c r="T45" s="579"/>
      <c r="U45" s="583"/>
      <c r="V45" s="579"/>
      <c r="W45" s="583"/>
      <c r="X45" s="579"/>
    </row>
    <row r="46" spans="1:24" ht="18" customHeight="1">
      <c r="A46" s="573">
        <f>ROW()</f>
        <v>46</v>
      </c>
      <c r="B46" s="588"/>
      <c r="C46" s="599" t="s">
        <v>1266</v>
      </c>
      <c r="D46" s="576"/>
      <c r="E46" s="583"/>
      <c r="F46" s="576"/>
      <c r="G46" s="583"/>
      <c r="H46" s="576"/>
      <c r="I46" s="583"/>
      <c r="J46" s="576"/>
      <c r="K46" s="596"/>
      <c r="L46" s="576"/>
      <c r="M46" s="596"/>
      <c r="N46" s="576"/>
      <c r="O46" s="61">
        <f aca="true" t="shared" si="0" ref="O46:O51">SUM(K46,M46)</f>
        <v>0</v>
      </c>
      <c r="P46" s="598"/>
      <c r="Q46" s="583"/>
      <c r="R46" s="579"/>
      <c r="S46" s="583"/>
      <c r="T46" s="579"/>
      <c r="U46" s="583"/>
      <c r="V46" s="579"/>
      <c r="W46" s="583"/>
      <c r="X46" s="579"/>
    </row>
    <row r="47" spans="1:24" ht="18" customHeight="1">
      <c r="A47" s="573">
        <f>ROW()</f>
        <v>47</v>
      </c>
      <c r="B47" s="588"/>
      <c r="C47" s="599" t="s">
        <v>1267</v>
      </c>
      <c r="D47" s="576"/>
      <c r="E47" s="583"/>
      <c r="F47" s="576"/>
      <c r="G47" s="583"/>
      <c r="H47" s="576"/>
      <c r="I47" s="583"/>
      <c r="J47" s="576"/>
      <c r="K47" s="596"/>
      <c r="L47" s="576"/>
      <c r="M47" s="596"/>
      <c r="N47" s="576"/>
      <c r="O47" s="61">
        <f>SUM(K47,M47)</f>
        <v>0</v>
      </c>
      <c r="P47" s="598"/>
      <c r="Q47" s="583"/>
      <c r="R47" s="579"/>
      <c r="S47" s="583"/>
      <c r="T47" s="579"/>
      <c r="U47" s="583"/>
      <c r="V47" s="579"/>
      <c r="W47" s="583"/>
      <c r="X47" s="579"/>
    </row>
    <row r="48" spans="1:24" ht="18" customHeight="1">
      <c r="A48" s="573">
        <f>ROW()</f>
        <v>48</v>
      </c>
      <c r="B48" s="588"/>
      <c r="C48" s="599" t="s">
        <v>1268</v>
      </c>
      <c r="D48" s="576"/>
      <c r="E48" s="583"/>
      <c r="F48" s="576"/>
      <c r="G48" s="583"/>
      <c r="H48" s="576"/>
      <c r="I48" s="583"/>
      <c r="J48" s="576"/>
      <c r="K48" s="596"/>
      <c r="L48" s="576"/>
      <c r="M48" s="596"/>
      <c r="N48" s="576"/>
      <c r="O48" s="61">
        <f t="shared" si="0"/>
        <v>0</v>
      </c>
      <c r="P48" s="598"/>
      <c r="Q48" s="583"/>
      <c r="R48" s="579"/>
      <c r="S48" s="583"/>
      <c r="T48" s="579"/>
      <c r="U48" s="583"/>
      <c r="V48" s="579"/>
      <c r="W48" s="583"/>
      <c r="X48" s="579"/>
    </row>
    <row r="49" spans="1:24" ht="18" customHeight="1">
      <c r="A49" s="573">
        <f>ROW()</f>
        <v>49</v>
      </c>
      <c r="B49" s="588"/>
      <c r="C49" s="599" t="s">
        <v>1269</v>
      </c>
      <c r="D49" s="576"/>
      <c r="E49" s="583"/>
      <c r="F49" s="576"/>
      <c r="G49" s="583"/>
      <c r="H49" s="576"/>
      <c r="I49" s="583"/>
      <c r="J49" s="576"/>
      <c r="K49" s="596"/>
      <c r="L49" s="576"/>
      <c r="M49" s="596"/>
      <c r="N49" s="576"/>
      <c r="O49" s="61">
        <f t="shared" si="0"/>
        <v>0</v>
      </c>
      <c r="P49" s="598"/>
      <c r="Q49" s="583"/>
      <c r="R49" s="579"/>
      <c r="S49" s="583"/>
      <c r="T49" s="579"/>
      <c r="U49" s="583"/>
      <c r="V49" s="579"/>
      <c r="W49" s="583"/>
      <c r="X49" s="579"/>
    </row>
    <row r="50" spans="1:24" ht="15" customHeight="1">
      <c r="A50" s="573">
        <f>ROW()</f>
        <v>50</v>
      </c>
      <c r="B50" s="588"/>
      <c r="C50" s="599" t="s">
        <v>1270</v>
      </c>
      <c r="D50" s="576"/>
      <c r="E50" s="583"/>
      <c r="F50" s="576"/>
      <c r="G50" s="583"/>
      <c r="H50" s="576"/>
      <c r="I50" s="576"/>
      <c r="J50" s="576"/>
      <c r="K50" s="596"/>
      <c r="L50" s="576"/>
      <c r="M50" s="596"/>
      <c r="N50" s="576"/>
      <c r="O50" s="61">
        <f t="shared" si="0"/>
        <v>0</v>
      </c>
      <c r="P50" s="598"/>
      <c r="Q50" s="583"/>
      <c r="R50" s="579"/>
      <c r="S50" s="583"/>
      <c r="T50" s="579"/>
      <c r="U50" s="583"/>
      <c r="V50" s="579"/>
      <c r="W50" s="583"/>
      <c r="X50" s="579"/>
    </row>
    <row r="51" spans="1:24" ht="15" customHeight="1">
      <c r="A51" s="573">
        <f>ROW()</f>
        <v>51</v>
      </c>
      <c r="B51" s="588"/>
      <c r="C51" s="599" t="s">
        <v>1271</v>
      </c>
      <c r="D51" s="576"/>
      <c r="E51" s="583"/>
      <c r="F51" s="576"/>
      <c r="G51" s="583"/>
      <c r="H51" s="576"/>
      <c r="I51" s="576"/>
      <c r="J51" s="576"/>
      <c r="K51" s="596"/>
      <c r="L51" s="576"/>
      <c r="M51" s="596"/>
      <c r="N51" s="576"/>
      <c r="O51" s="61">
        <f t="shared" si="0"/>
        <v>0</v>
      </c>
      <c r="P51" s="598"/>
      <c r="Q51" s="583"/>
      <c r="R51" s="579"/>
      <c r="S51" s="583"/>
      <c r="T51" s="579"/>
      <c r="U51" s="583"/>
      <c r="V51" s="579"/>
      <c r="W51" s="583"/>
      <c r="X51" s="579"/>
    </row>
    <row r="52" spans="1:24" ht="15" customHeight="1">
      <c r="A52" s="573">
        <f>ROW()</f>
        <v>52</v>
      </c>
      <c r="B52" s="588"/>
      <c r="C52" s="599" t="s">
        <v>1272</v>
      </c>
      <c r="D52" s="576"/>
      <c r="E52" s="583"/>
      <c r="F52" s="576"/>
      <c r="G52" s="583"/>
      <c r="H52" s="576"/>
      <c r="I52" s="576"/>
      <c r="J52" s="576"/>
      <c r="K52" s="596"/>
      <c r="L52" s="576"/>
      <c r="M52" s="596"/>
      <c r="N52" s="576"/>
      <c r="O52" s="61">
        <v>0</v>
      </c>
      <c r="P52" s="598"/>
      <c r="Q52" s="583"/>
      <c r="R52" s="579"/>
      <c r="S52" s="583"/>
      <c r="T52" s="579"/>
      <c r="U52" s="583"/>
      <c r="V52" s="579"/>
      <c r="W52" s="583"/>
      <c r="X52" s="579"/>
    </row>
    <row r="53" spans="1:24" ht="12" customHeight="1">
      <c r="A53" s="573">
        <f>ROW()</f>
        <v>53</v>
      </c>
      <c r="B53" s="588"/>
      <c r="C53" s="577"/>
      <c r="D53" s="577"/>
      <c r="E53" s="577"/>
      <c r="F53" s="576"/>
      <c r="G53" s="577"/>
      <c r="H53" s="576"/>
      <c r="I53" s="601" t="s">
        <v>1256</v>
      </c>
      <c r="J53" s="576"/>
      <c r="K53" s="61">
        <f>SUM(K45:K52)</f>
        <v>0</v>
      </c>
      <c r="L53" s="576"/>
      <c r="M53" s="61">
        <f>SUM(M45:M52)</f>
        <v>0</v>
      </c>
      <c r="N53" s="576"/>
      <c r="O53" s="61">
        <f>SUM(O45:R52)</f>
        <v>0</v>
      </c>
      <c r="P53" s="598"/>
      <c r="Q53" s="583"/>
      <c r="R53" s="579"/>
      <c r="S53" s="579"/>
      <c r="T53" s="579"/>
      <c r="U53" s="579"/>
      <c r="V53" s="579"/>
      <c r="W53" s="579"/>
      <c r="X53" s="579"/>
    </row>
    <row r="54" spans="1:24" ht="12" customHeight="1">
      <c r="A54" s="573">
        <f>ROW()</f>
        <v>54</v>
      </c>
      <c r="B54" s="588"/>
      <c r="C54" s="597" t="s">
        <v>1273</v>
      </c>
      <c r="D54" s="576"/>
      <c r="E54" s="577"/>
      <c r="F54" s="576"/>
      <c r="G54" s="577"/>
      <c r="H54" s="576"/>
      <c r="I54" s="576"/>
      <c r="J54" s="576"/>
      <c r="K54" s="576"/>
      <c r="L54" s="576"/>
      <c r="M54" s="576"/>
      <c r="N54" s="576"/>
      <c r="O54" s="61">
        <f>SUM(M36,O20)</f>
        <v>0</v>
      </c>
      <c r="P54" s="598"/>
      <c r="Q54" s="583"/>
      <c r="R54" s="579"/>
      <c r="S54" s="579"/>
      <c r="T54" s="579"/>
      <c r="U54" s="579"/>
      <c r="V54" s="579"/>
      <c r="W54" s="579"/>
      <c r="X54" s="579"/>
    </row>
    <row r="55" spans="1:24" ht="14.25" customHeight="1">
      <c r="A55" s="573">
        <f>ROW()</f>
        <v>55</v>
      </c>
      <c r="B55" s="588"/>
      <c r="C55" s="597" t="s">
        <v>1274</v>
      </c>
      <c r="D55" s="576"/>
      <c r="E55" s="577"/>
      <c r="F55" s="576"/>
      <c r="G55" s="577"/>
      <c r="H55" s="576"/>
      <c r="I55" s="576"/>
      <c r="J55" s="576"/>
      <c r="K55" s="576"/>
      <c r="L55" s="576"/>
      <c r="M55" s="576"/>
      <c r="N55" s="576"/>
      <c r="O55" s="61">
        <f>SUM(M37,O21)</f>
        <v>0</v>
      </c>
      <c r="P55" s="598"/>
      <c r="Q55" s="583"/>
      <c r="R55" s="579"/>
      <c r="S55" s="579"/>
      <c r="T55" s="579"/>
      <c r="U55" s="579"/>
      <c r="V55" s="579"/>
      <c r="W55" s="579"/>
      <c r="X55" s="579"/>
    </row>
    <row r="56" spans="1:24" ht="4.5" customHeight="1">
      <c r="A56" s="573">
        <f>ROW()</f>
        <v>56</v>
      </c>
      <c r="B56" s="588"/>
      <c r="C56" s="597"/>
      <c r="D56" s="576"/>
      <c r="E56" s="577"/>
      <c r="F56" s="576"/>
      <c r="G56" s="577"/>
      <c r="H56" s="576"/>
      <c r="I56" s="576"/>
      <c r="J56" s="576"/>
      <c r="K56" s="576"/>
      <c r="L56" s="576"/>
      <c r="M56" s="576"/>
      <c r="N56" s="576"/>
      <c r="O56" s="576"/>
      <c r="P56" s="598"/>
      <c r="Q56" s="583"/>
      <c r="R56" s="579"/>
      <c r="S56" s="579"/>
      <c r="T56" s="579"/>
      <c r="U56" s="579"/>
      <c r="V56" s="579"/>
      <c r="W56" s="579"/>
      <c r="X56" s="579"/>
    </row>
    <row r="57" spans="1:24" ht="15.75" customHeight="1">
      <c r="A57" s="573">
        <f>ROW()</f>
        <v>57</v>
      </c>
      <c r="B57" s="588"/>
      <c r="C57" s="594" t="s">
        <v>1275</v>
      </c>
      <c r="D57" s="576"/>
      <c r="E57" s="577"/>
      <c r="F57" s="576"/>
      <c r="G57" s="577"/>
      <c r="H57" s="576"/>
      <c r="I57" s="576"/>
      <c r="J57" s="576"/>
      <c r="K57" s="576"/>
      <c r="L57" s="576"/>
      <c r="M57" s="576"/>
      <c r="N57" s="576"/>
      <c r="O57" s="61">
        <f>SUM(M42,O22)</f>
        <v>0</v>
      </c>
      <c r="P57" s="598"/>
      <c r="Q57" s="583"/>
      <c r="R57" s="579"/>
      <c r="S57" s="579"/>
      <c r="T57" s="579"/>
      <c r="U57" s="579"/>
      <c r="V57" s="579"/>
      <c r="W57" s="579"/>
      <c r="X57" s="579"/>
    </row>
    <row r="58" spans="1:24" ht="12.75">
      <c r="A58" s="573">
        <f>ROW()</f>
        <v>58</v>
      </c>
      <c r="B58" s="588"/>
      <c r="C58" s="576"/>
      <c r="D58" s="576"/>
      <c r="E58" s="577"/>
      <c r="F58" s="576"/>
      <c r="G58" s="577"/>
      <c r="H58" s="576"/>
      <c r="I58" s="576"/>
      <c r="J58" s="576"/>
      <c r="K58" s="583"/>
      <c r="L58" s="576"/>
      <c r="M58" s="576"/>
      <c r="N58" s="576"/>
      <c r="O58" s="576"/>
      <c r="P58" s="578"/>
      <c r="Q58" s="583"/>
      <c r="R58" s="579"/>
      <c r="S58" s="579"/>
      <c r="T58" s="579"/>
      <c r="U58" s="579"/>
      <c r="V58" s="579"/>
      <c r="W58" s="579"/>
      <c r="X58" s="579"/>
    </row>
    <row r="59" spans="1:24" ht="12.75">
      <c r="A59" s="573">
        <f>ROW()</f>
        <v>59</v>
      </c>
      <c r="B59" s="588"/>
      <c r="C59" s="594" t="s">
        <v>1276</v>
      </c>
      <c r="D59" s="576"/>
      <c r="E59" s="577"/>
      <c r="F59" s="576"/>
      <c r="G59" s="577"/>
      <c r="H59" s="576"/>
      <c r="I59" s="576"/>
      <c r="J59" s="576"/>
      <c r="K59" s="576"/>
      <c r="L59" s="576"/>
      <c r="M59" s="576"/>
      <c r="N59" s="602"/>
      <c r="O59" s="576"/>
      <c r="P59" s="578"/>
      <c r="Q59" s="579"/>
      <c r="R59" s="579"/>
      <c r="S59" s="579"/>
      <c r="T59" s="579"/>
      <c r="U59" s="579"/>
      <c r="V59" s="579"/>
      <c r="W59" s="579"/>
      <c r="X59" s="579"/>
    </row>
    <row r="60" spans="1:25" ht="12.75">
      <c r="A60" s="573">
        <f>ROW()</f>
        <v>60</v>
      </c>
      <c r="B60" s="588"/>
      <c r="C60" s="762"/>
      <c r="D60" s="763"/>
      <c r="E60" s="763"/>
      <c r="F60" s="763"/>
      <c r="G60" s="763"/>
      <c r="H60" s="763"/>
      <c r="I60" s="763"/>
      <c r="J60" s="763"/>
      <c r="K60" s="763"/>
      <c r="L60" s="763"/>
      <c r="M60" s="763"/>
      <c r="N60" s="763"/>
      <c r="O60" s="764"/>
      <c r="P60" s="578"/>
      <c r="Q60" s="579"/>
      <c r="R60" s="579"/>
      <c r="S60" s="603"/>
      <c r="T60" s="603"/>
      <c r="U60" s="603"/>
      <c r="V60" s="603"/>
      <c r="W60" s="603"/>
      <c r="X60" s="576"/>
      <c r="Y60" s="604"/>
    </row>
    <row r="61" spans="1:25" ht="13.5" customHeight="1">
      <c r="A61" s="573">
        <f>ROW()</f>
        <v>61</v>
      </c>
      <c r="B61" s="574"/>
      <c r="C61" s="765"/>
      <c r="D61" s="766"/>
      <c r="E61" s="766"/>
      <c r="F61" s="766"/>
      <c r="G61" s="766"/>
      <c r="H61" s="766"/>
      <c r="I61" s="766"/>
      <c r="J61" s="766"/>
      <c r="K61" s="766"/>
      <c r="L61" s="766"/>
      <c r="M61" s="766"/>
      <c r="N61" s="766"/>
      <c r="O61" s="767"/>
      <c r="P61" s="578"/>
      <c r="Q61" s="579"/>
      <c r="R61" s="579"/>
      <c r="S61" s="603"/>
      <c r="T61" s="603"/>
      <c r="U61" s="603"/>
      <c r="V61" s="603"/>
      <c r="W61" s="603"/>
      <c r="X61" s="576"/>
      <c r="Y61" s="604"/>
    </row>
    <row r="62" spans="1:25" ht="12.75">
      <c r="A62" s="573">
        <f>ROW()</f>
        <v>62</v>
      </c>
      <c r="B62" s="577"/>
      <c r="C62" s="765"/>
      <c r="D62" s="766"/>
      <c r="E62" s="766"/>
      <c r="F62" s="766"/>
      <c r="G62" s="766"/>
      <c r="H62" s="766"/>
      <c r="I62" s="766"/>
      <c r="J62" s="766"/>
      <c r="K62" s="766"/>
      <c r="L62" s="766"/>
      <c r="M62" s="766"/>
      <c r="N62" s="766"/>
      <c r="O62" s="767"/>
      <c r="P62" s="578"/>
      <c r="Q62" s="579"/>
      <c r="R62" s="579"/>
      <c r="S62" s="603"/>
      <c r="T62" s="603"/>
      <c r="U62" s="603"/>
      <c r="V62" s="603"/>
      <c r="W62" s="603"/>
      <c r="X62" s="576"/>
      <c r="Y62" s="604"/>
    </row>
    <row r="63" spans="1:25" ht="15" customHeight="1">
      <c r="A63" s="573">
        <f>ROW()</f>
        <v>63</v>
      </c>
      <c r="B63" s="577"/>
      <c r="C63" s="765"/>
      <c r="D63" s="766"/>
      <c r="E63" s="766"/>
      <c r="F63" s="766"/>
      <c r="G63" s="766"/>
      <c r="H63" s="766"/>
      <c r="I63" s="766"/>
      <c r="J63" s="766"/>
      <c r="K63" s="766"/>
      <c r="L63" s="766"/>
      <c r="M63" s="766"/>
      <c r="N63" s="766"/>
      <c r="O63" s="767"/>
      <c r="P63" s="578"/>
      <c r="Q63" s="579"/>
      <c r="R63" s="579"/>
      <c r="S63" s="603"/>
      <c r="T63" s="603"/>
      <c r="U63" s="603"/>
      <c r="V63" s="603"/>
      <c r="W63" s="603"/>
      <c r="X63" s="576"/>
      <c r="Y63" s="604"/>
    </row>
    <row r="64" spans="1:25" ht="15" customHeight="1">
      <c r="A64" s="573">
        <f>ROW()</f>
        <v>64</v>
      </c>
      <c r="B64" s="577"/>
      <c r="C64" s="765"/>
      <c r="D64" s="766"/>
      <c r="E64" s="766"/>
      <c r="F64" s="766"/>
      <c r="G64" s="766"/>
      <c r="H64" s="766"/>
      <c r="I64" s="766"/>
      <c r="J64" s="766"/>
      <c r="K64" s="766"/>
      <c r="L64" s="766"/>
      <c r="M64" s="766"/>
      <c r="N64" s="766"/>
      <c r="O64" s="767"/>
      <c r="P64" s="578"/>
      <c r="Q64" s="579"/>
      <c r="R64" s="579"/>
      <c r="S64" s="603"/>
      <c r="T64" s="603"/>
      <c r="U64" s="603"/>
      <c r="V64" s="603"/>
      <c r="W64" s="603"/>
      <c r="X64" s="576"/>
      <c r="Y64" s="604"/>
    </row>
    <row r="65" spans="1:25" ht="15" customHeight="1">
      <c r="A65" s="573">
        <f>ROW()</f>
        <v>65</v>
      </c>
      <c r="B65" s="577"/>
      <c r="C65" s="765"/>
      <c r="D65" s="766"/>
      <c r="E65" s="766"/>
      <c r="F65" s="766"/>
      <c r="G65" s="766"/>
      <c r="H65" s="766"/>
      <c r="I65" s="766"/>
      <c r="J65" s="766"/>
      <c r="K65" s="766"/>
      <c r="L65" s="766"/>
      <c r="M65" s="766"/>
      <c r="N65" s="766"/>
      <c r="O65" s="767"/>
      <c r="P65" s="578"/>
      <c r="Q65" s="579"/>
      <c r="R65" s="579"/>
      <c r="S65" s="603"/>
      <c r="T65" s="603"/>
      <c r="U65" s="603"/>
      <c r="V65" s="603"/>
      <c r="W65" s="603"/>
      <c r="X65" s="576"/>
      <c r="Y65" s="604"/>
    </row>
    <row r="66" spans="1:25" ht="12.75" customHeight="1">
      <c r="A66" s="573">
        <f>ROW()</f>
        <v>66</v>
      </c>
      <c r="B66" s="577"/>
      <c r="C66" s="765"/>
      <c r="D66" s="766"/>
      <c r="E66" s="766"/>
      <c r="F66" s="766"/>
      <c r="G66" s="766"/>
      <c r="H66" s="766"/>
      <c r="I66" s="766"/>
      <c r="J66" s="766"/>
      <c r="K66" s="766"/>
      <c r="L66" s="766"/>
      <c r="M66" s="766"/>
      <c r="N66" s="766"/>
      <c r="O66" s="767"/>
      <c r="P66" s="578"/>
      <c r="Q66" s="579"/>
      <c r="R66" s="579"/>
      <c r="S66" s="603"/>
      <c r="T66" s="603"/>
      <c r="U66" s="603"/>
      <c r="V66" s="603"/>
      <c r="W66" s="603"/>
      <c r="X66" s="576"/>
      <c r="Y66" s="604"/>
    </row>
    <row r="67" spans="1:25" ht="15" customHeight="1">
      <c r="A67" s="573">
        <f>ROW()</f>
        <v>67</v>
      </c>
      <c r="B67" s="577"/>
      <c r="C67" s="765"/>
      <c r="D67" s="766"/>
      <c r="E67" s="766"/>
      <c r="F67" s="766"/>
      <c r="G67" s="766"/>
      <c r="H67" s="766"/>
      <c r="I67" s="766"/>
      <c r="J67" s="766"/>
      <c r="K67" s="766"/>
      <c r="L67" s="766"/>
      <c r="M67" s="766"/>
      <c r="N67" s="766"/>
      <c r="O67" s="767"/>
      <c r="P67" s="578"/>
      <c r="Q67" s="579"/>
      <c r="R67" s="579"/>
      <c r="S67" s="603"/>
      <c r="T67" s="603"/>
      <c r="U67" s="603"/>
      <c r="V67" s="603"/>
      <c r="W67" s="603"/>
      <c r="X67" s="576"/>
      <c r="Y67" s="604"/>
    </row>
    <row r="68" spans="1:33" s="605" customFormat="1" ht="15.75" customHeight="1">
      <c r="A68" s="573">
        <f>ROW()</f>
        <v>68</v>
      </c>
      <c r="B68" s="577"/>
      <c r="C68" s="768"/>
      <c r="D68" s="769"/>
      <c r="E68" s="769"/>
      <c r="F68" s="769"/>
      <c r="G68" s="769"/>
      <c r="H68" s="769"/>
      <c r="I68" s="769"/>
      <c r="J68" s="769"/>
      <c r="K68" s="769"/>
      <c r="L68" s="769"/>
      <c r="M68" s="769"/>
      <c r="N68" s="769"/>
      <c r="O68" s="770"/>
      <c r="P68" s="578"/>
      <c r="Q68" s="579"/>
      <c r="R68" s="579"/>
      <c r="S68" s="603"/>
      <c r="T68" s="603"/>
      <c r="U68" s="603"/>
      <c r="V68" s="603"/>
      <c r="W68" s="603"/>
      <c r="X68" s="576"/>
      <c r="Y68" s="604"/>
      <c r="Z68" s="557"/>
      <c r="AA68" s="557"/>
      <c r="AB68" s="557"/>
      <c r="AC68" s="557"/>
      <c r="AD68" s="557"/>
      <c r="AE68" s="557"/>
      <c r="AF68" s="557"/>
      <c r="AG68" s="557"/>
    </row>
    <row r="69" spans="1:33" s="605" customFormat="1" ht="15.75" customHeight="1">
      <c r="A69" s="606">
        <f>ROW()</f>
        <v>69</v>
      </c>
      <c r="B69" s="607"/>
      <c r="C69" s="608" t="s">
        <v>1277</v>
      </c>
      <c r="D69" s="609"/>
      <c r="E69" s="609"/>
      <c r="F69" s="609"/>
      <c r="G69" s="609"/>
      <c r="H69" s="609"/>
      <c r="I69" s="609"/>
      <c r="J69" s="609"/>
      <c r="K69" s="609"/>
      <c r="L69" s="609"/>
      <c r="M69" s="609"/>
      <c r="N69" s="609"/>
      <c r="O69" s="609"/>
      <c r="P69" s="610"/>
      <c r="Q69" s="579"/>
      <c r="R69" s="579"/>
      <c r="S69" s="603"/>
      <c r="T69" s="603"/>
      <c r="U69" s="603"/>
      <c r="V69" s="603"/>
      <c r="W69" s="603"/>
      <c r="X69" s="576"/>
      <c r="Y69" s="604"/>
      <c r="Z69" s="557"/>
      <c r="AA69" s="557"/>
      <c r="AB69" s="557"/>
      <c r="AC69" s="557"/>
      <c r="AD69" s="557"/>
      <c r="AE69" s="557"/>
      <c r="AF69" s="557"/>
      <c r="AG69" s="557"/>
    </row>
    <row r="70" spans="1:22" ht="30" customHeight="1">
      <c r="A70" s="611"/>
      <c r="B70" s="612"/>
      <c r="C70" s="576"/>
      <c r="D70" s="613"/>
      <c r="E70" s="577"/>
      <c r="F70" s="613"/>
      <c r="G70" s="577"/>
      <c r="H70" s="613"/>
      <c r="I70" s="613"/>
      <c r="J70" s="577"/>
      <c r="K70" s="613"/>
      <c r="L70" s="577"/>
      <c r="M70" s="576"/>
      <c r="N70" s="576"/>
      <c r="O70" s="576"/>
      <c r="P70" s="579"/>
      <c r="Q70" s="579"/>
      <c r="R70" s="579"/>
      <c r="S70" s="579"/>
      <c r="T70" s="579"/>
      <c r="U70" s="579"/>
      <c r="V70" s="579"/>
    </row>
    <row r="71" spans="1:22" ht="15" customHeight="1">
      <c r="A71" s="611"/>
      <c r="B71" s="577"/>
      <c r="C71" s="614"/>
      <c r="D71" s="614"/>
      <c r="E71" s="614"/>
      <c r="F71" s="614"/>
      <c r="G71" s="614"/>
      <c r="H71" s="614"/>
      <c r="I71" s="614"/>
      <c r="J71" s="577"/>
      <c r="K71" s="614"/>
      <c r="L71" s="577"/>
      <c r="M71" s="576"/>
      <c r="N71" s="576"/>
      <c r="O71" s="576"/>
      <c r="P71" s="579"/>
      <c r="Q71" s="579"/>
      <c r="R71" s="579"/>
      <c r="S71" s="579"/>
      <c r="T71" s="579"/>
      <c r="U71" s="579"/>
      <c r="V71" s="579"/>
    </row>
    <row r="72" spans="1:22" ht="15" customHeight="1">
      <c r="A72" s="611"/>
      <c r="B72" s="577"/>
      <c r="C72" s="614"/>
      <c r="D72" s="614"/>
      <c r="E72" s="614"/>
      <c r="F72" s="614"/>
      <c r="G72" s="614"/>
      <c r="H72" s="614"/>
      <c r="I72" s="614"/>
      <c r="J72" s="577"/>
      <c r="K72" s="614"/>
      <c r="L72" s="577"/>
      <c r="M72" s="576"/>
      <c r="N72" s="576"/>
      <c r="O72" s="576"/>
      <c r="P72" s="579"/>
      <c r="Q72" s="579"/>
      <c r="R72" s="579"/>
      <c r="S72" s="579"/>
      <c r="T72" s="579"/>
      <c r="U72" s="579"/>
      <c r="V72" s="579"/>
    </row>
    <row r="73" spans="1:22" ht="15" customHeight="1">
      <c r="A73" s="611"/>
      <c r="B73" s="577"/>
      <c r="C73" s="614"/>
      <c r="D73" s="614"/>
      <c r="E73" s="614"/>
      <c r="F73" s="614"/>
      <c r="G73" s="614"/>
      <c r="H73" s="614"/>
      <c r="I73" s="614"/>
      <c r="J73" s="577"/>
      <c r="K73" s="614"/>
      <c r="L73" s="577"/>
      <c r="M73" s="576"/>
      <c r="N73" s="576"/>
      <c r="O73" s="576"/>
      <c r="P73" s="579"/>
      <c r="Q73" s="579"/>
      <c r="R73" s="579"/>
      <c r="S73" s="579"/>
      <c r="T73" s="579"/>
      <c r="U73" s="579"/>
      <c r="V73" s="579"/>
    </row>
    <row r="74" spans="1:22" ht="15" customHeight="1">
      <c r="A74" s="611"/>
      <c r="B74" s="577"/>
      <c r="C74" s="614"/>
      <c r="D74" s="614"/>
      <c r="E74" s="614"/>
      <c r="F74" s="614"/>
      <c r="G74" s="614"/>
      <c r="H74" s="614"/>
      <c r="I74" s="614"/>
      <c r="J74" s="577"/>
      <c r="K74" s="614"/>
      <c r="L74" s="577"/>
      <c r="M74" s="576"/>
      <c r="N74" s="576"/>
      <c r="O74" s="576"/>
      <c r="P74" s="579"/>
      <c r="Q74" s="579"/>
      <c r="R74" s="579"/>
      <c r="S74" s="579"/>
      <c r="T74" s="579"/>
      <c r="U74" s="579"/>
      <c r="V74" s="579"/>
    </row>
    <row r="75" spans="1:22" ht="15" customHeight="1">
      <c r="A75" s="611"/>
      <c r="B75" s="577"/>
      <c r="C75" s="614"/>
      <c r="D75" s="614"/>
      <c r="E75" s="614"/>
      <c r="F75" s="614"/>
      <c r="G75" s="614"/>
      <c r="H75" s="614"/>
      <c r="I75" s="614"/>
      <c r="J75" s="577"/>
      <c r="K75" s="614"/>
      <c r="L75" s="577"/>
      <c r="M75" s="576"/>
      <c r="N75" s="576"/>
      <c r="O75" s="576"/>
      <c r="P75" s="579"/>
      <c r="Q75" s="579"/>
      <c r="R75" s="579"/>
      <c r="S75" s="579"/>
      <c r="T75" s="579"/>
      <c r="U75" s="579"/>
      <c r="V75" s="579"/>
    </row>
    <row r="76" spans="1:22" ht="15" customHeight="1">
      <c r="A76" s="611"/>
      <c r="B76" s="577"/>
      <c r="C76" s="614"/>
      <c r="D76" s="614"/>
      <c r="E76" s="614"/>
      <c r="F76" s="614"/>
      <c r="G76" s="614"/>
      <c r="H76" s="614"/>
      <c r="I76" s="614"/>
      <c r="J76" s="577"/>
      <c r="K76" s="614"/>
      <c r="L76" s="577"/>
      <c r="M76" s="576"/>
      <c r="N76" s="576"/>
      <c r="O76" s="576"/>
      <c r="P76" s="579"/>
      <c r="Q76" s="579"/>
      <c r="R76" s="579"/>
      <c r="S76" s="579"/>
      <c r="T76" s="579"/>
      <c r="U76" s="579"/>
      <c r="V76" s="579"/>
    </row>
    <row r="77" spans="1:22" ht="15" customHeight="1">
      <c r="A77" s="611"/>
      <c r="B77" s="577"/>
      <c r="C77" s="614"/>
      <c r="D77" s="614"/>
      <c r="E77" s="614"/>
      <c r="F77" s="614"/>
      <c r="G77" s="614"/>
      <c r="H77" s="614"/>
      <c r="I77" s="614"/>
      <c r="J77" s="577"/>
      <c r="K77" s="614"/>
      <c r="L77" s="577"/>
      <c r="M77" s="576"/>
      <c r="N77" s="576"/>
      <c r="O77" s="576"/>
      <c r="P77" s="579"/>
      <c r="Q77" s="579"/>
      <c r="R77" s="579"/>
      <c r="S77" s="579"/>
      <c r="T77" s="579"/>
      <c r="U77" s="579"/>
      <c r="V77" s="579"/>
    </row>
    <row r="78" spans="1:22" ht="15" customHeight="1">
      <c r="A78" s="611"/>
      <c r="B78" s="577"/>
      <c r="C78" s="614"/>
      <c r="D78" s="614"/>
      <c r="E78" s="614"/>
      <c r="F78" s="614"/>
      <c r="G78" s="614"/>
      <c r="H78" s="614"/>
      <c r="I78" s="614"/>
      <c r="J78" s="577"/>
      <c r="K78" s="614"/>
      <c r="L78" s="577"/>
      <c r="M78" s="576"/>
      <c r="N78" s="576"/>
      <c r="O78" s="576"/>
      <c r="P78" s="579"/>
      <c r="Q78" s="579"/>
      <c r="R78" s="579"/>
      <c r="S78" s="579"/>
      <c r="T78" s="579"/>
      <c r="U78" s="579"/>
      <c r="V78" s="579"/>
    </row>
    <row r="79" spans="1:22" ht="15" customHeight="1">
      <c r="A79" s="611"/>
      <c r="B79" s="577"/>
      <c r="C79" s="614"/>
      <c r="D79" s="614"/>
      <c r="E79" s="614"/>
      <c r="F79" s="614"/>
      <c r="G79" s="614"/>
      <c r="H79" s="614"/>
      <c r="I79" s="614"/>
      <c r="J79" s="577"/>
      <c r="K79" s="614"/>
      <c r="L79" s="577"/>
      <c r="M79" s="576"/>
      <c r="N79" s="576"/>
      <c r="O79" s="576"/>
      <c r="P79" s="579"/>
      <c r="Q79" s="579"/>
      <c r="R79" s="579"/>
      <c r="S79" s="579"/>
      <c r="T79" s="579"/>
      <c r="U79" s="579"/>
      <c r="V79" s="579"/>
    </row>
    <row r="80" spans="1:22" ht="15" customHeight="1">
      <c r="A80" s="611"/>
      <c r="B80" s="577"/>
      <c r="C80" s="614"/>
      <c r="D80" s="614"/>
      <c r="E80" s="614"/>
      <c r="F80" s="614"/>
      <c r="G80" s="614"/>
      <c r="H80" s="614"/>
      <c r="I80" s="614"/>
      <c r="J80" s="577"/>
      <c r="K80" s="614"/>
      <c r="L80" s="577"/>
      <c r="M80" s="576"/>
      <c r="N80" s="576"/>
      <c r="O80" s="576"/>
      <c r="P80" s="579"/>
      <c r="Q80" s="579"/>
      <c r="R80" s="579"/>
      <c r="S80" s="579"/>
      <c r="T80" s="579"/>
      <c r="U80" s="579"/>
      <c r="V80" s="579"/>
    </row>
    <row r="81" spans="1:22" ht="15" customHeight="1">
      <c r="A81" s="611"/>
      <c r="B81" s="577"/>
      <c r="C81" s="614"/>
      <c r="D81" s="614"/>
      <c r="E81" s="614"/>
      <c r="F81" s="614"/>
      <c r="G81" s="614"/>
      <c r="H81" s="614"/>
      <c r="I81" s="614"/>
      <c r="J81" s="577"/>
      <c r="K81" s="614"/>
      <c r="L81" s="577"/>
      <c r="M81" s="576"/>
      <c r="N81" s="576"/>
      <c r="O81" s="576"/>
      <c r="P81" s="579"/>
      <c r="Q81" s="579"/>
      <c r="R81" s="579"/>
      <c r="S81" s="579"/>
      <c r="T81" s="579"/>
      <c r="U81" s="579"/>
      <c r="V81" s="579"/>
    </row>
    <row r="82" spans="1:22" ht="15" customHeight="1">
      <c r="A82" s="611"/>
      <c r="B82" s="577"/>
      <c r="C82" s="614"/>
      <c r="D82" s="614"/>
      <c r="E82" s="614"/>
      <c r="F82" s="614"/>
      <c r="G82" s="614"/>
      <c r="H82" s="614"/>
      <c r="I82" s="614"/>
      <c r="J82" s="577"/>
      <c r="K82" s="614"/>
      <c r="L82" s="577"/>
      <c r="M82" s="576"/>
      <c r="N82" s="576"/>
      <c r="O82" s="576"/>
      <c r="P82" s="579"/>
      <c r="Q82" s="579"/>
      <c r="R82" s="579"/>
      <c r="S82" s="579"/>
      <c r="T82" s="579"/>
      <c r="U82" s="579"/>
      <c r="V82" s="579"/>
    </row>
    <row r="83" spans="1:22" ht="15" customHeight="1">
      <c r="A83" s="611"/>
      <c r="B83" s="577"/>
      <c r="C83" s="614"/>
      <c r="D83" s="614"/>
      <c r="E83" s="614"/>
      <c r="F83" s="614"/>
      <c r="G83" s="614"/>
      <c r="H83" s="614"/>
      <c r="I83" s="614"/>
      <c r="J83" s="577"/>
      <c r="K83" s="614"/>
      <c r="L83" s="577"/>
      <c r="M83" s="576"/>
      <c r="N83" s="576"/>
      <c r="O83" s="576"/>
      <c r="P83" s="579"/>
      <c r="Q83" s="579"/>
      <c r="R83" s="579"/>
      <c r="S83" s="579"/>
      <c r="T83" s="579"/>
      <c r="U83" s="579"/>
      <c r="V83" s="579"/>
    </row>
    <row r="84" spans="1:22" ht="15" customHeight="1">
      <c r="A84" s="611"/>
      <c r="B84" s="577"/>
      <c r="C84" s="614"/>
      <c r="D84" s="614"/>
      <c r="E84" s="614"/>
      <c r="F84" s="614"/>
      <c r="G84" s="614"/>
      <c r="H84" s="614"/>
      <c r="I84" s="614"/>
      <c r="J84" s="577"/>
      <c r="K84" s="614"/>
      <c r="L84" s="577"/>
      <c r="M84" s="576"/>
      <c r="N84" s="576"/>
      <c r="O84" s="576"/>
      <c r="P84" s="579"/>
      <c r="Q84" s="579"/>
      <c r="R84" s="579"/>
      <c r="S84" s="579"/>
      <c r="T84" s="579"/>
      <c r="U84" s="579"/>
      <c r="V84" s="579"/>
    </row>
    <row r="85" spans="1:22" ht="15" customHeight="1">
      <c r="A85" s="611"/>
      <c r="B85" s="577"/>
      <c r="C85" s="614"/>
      <c r="D85" s="614"/>
      <c r="E85" s="614"/>
      <c r="F85" s="614"/>
      <c r="G85" s="614"/>
      <c r="H85" s="614"/>
      <c r="I85" s="614"/>
      <c r="J85" s="577"/>
      <c r="K85" s="614"/>
      <c r="L85" s="577"/>
      <c r="M85" s="576"/>
      <c r="N85" s="576"/>
      <c r="O85" s="576"/>
      <c r="P85" s="579"/>
      <c r="Q85" s="579"/>
      <c r="R85" s="579"/>
      <c r="S85" s="579"/>
      <c r="T85" s="579"/>
      <c r="U85" s="579"/>
      <c r="V85" s="579"/>
    </row>
    <row r="86" spans="1:22" ht="15" customHeight="1">
      <c r="A86" s="611"/>
      <c r="B86" s="577"/>
      <c r="C86" s="614"/>
      <c r="D86" s="614"/>
      <c r="E86" s="614"/>
      <c r="F86" s="614"/>
      <c r="G86" s="614"/>
      <c r="H86" s="614"/>
      <c r="I86" s="614"/>
      <c r="J86" s="577"/>
      <c r="K86" s="614"/>
      <c r="L86" s="577"/>
      <c r="M86" s="576"/>
      <c r="N86" s="576"/>
      <c r="O86" s="576"/>
      <c r="P86" s="579"/>
      <c r="Q86" s="579"/>
      <c r="R86" s="579"/>
      <c r="S86" s="579"/>
      <c r="T86" s="579"/>
      <c r="U86" s="579"/>
      <c r="V86" s="579"/>
    </row>
    <row r="87" spans="1:22" ht="15" customHeight="1">
      <c r="A87" s="611"/>
      <c r="B87" s="577"/>
      <c r="C87" s="614"/>
      <c r="D87" s="614"/>
      <c r="E87" s="614"/>
      <c r="F87" s="614"/>
      <c r="G87" s="614"/>
      <c r="H87" s="614"/>
      <c r="I87" s="614"/>
      <c r="J87" s="577"/>
      <c r="K87" s="614"/>
      <c r="L87" s="577"/>
      <c r="M87" s="576"/>
      <c r="N87" s="576"/>
      <c r="O87" s="576"/>
      <c r="P87" s="579"/>
      <c r="Q87" s="579"/>
      <c r="R87" s="579"/>
      <c r="S87" s="579"/>
      <c r="T87" s="579"/>
      <c r="U87" s="579"/>
      <c r="V87" s="579"/>
    </row>
    <row r="88" spans="1:22" ht="15" customHeight="1">
      <c r="A88" s="611"/>
      <c r="B88" s="577"/>
      <c r="C88" s="614"/>
      <c r="D88" s="614"/>
      <c r="E88" s="614"/>
      <c r="F88" s="614"/>
      <c r="G88" s="614"/>
      <c r="H88" s="614"/>
      <c r="I88" s="614"/>
      <c r="J88" s="577"/>
      <c r="K88" s="614"/>
      <c r="L88" s="577"/>
      <c r="M88" s="576"/>
      <c r="N88" s="576"/>
      <c r="O88" s="576"/>
      <c r="P88" s="579"/>
      <c r="Q88" s="579"/>
      <c r="R88" s="579"/>
      <c r="S88" s="579"/>
      <c r="T88" s="579"/>
      <c r="U88" s="579"/>
      <c r="V88" s="579"/>
    </row>
    <row r="89" spans="1:22" ht="15" customHeight="1">
      <c r="A89" s="611"/>
      <c r="B89" s="577"/>
      <c r="C89" s="614"/>
      <c r="D89" s="614"/>
      <c r="E89" s="614"/>
      <c r="F89" s="614"/>
      <c r="G89" s="614"/>
      <c r="H89" s="614"/>
      <c r="I89" s="614"/>
      <c r="J89" s="577"/>
      <c r="K89" s="614"/>
      <c r="L89" s="577"/>
      <c r="M89" s="576"/>
      <c r="N89" s="576"/>
      <c r="O89" s="576"/>
      <c r="P89" s="579"/>
      <c r="Q89" s="579"/>
      <c r="R89" s="579"/>
      <c r="S89" s="579"/>
      <c r="T89" s="579"/>
      <c r="U89" s="579"/>
      <c r="V89" s="579"/>
    </row>
    <row r="90" spans="1:22" ht="15" customHeight="1">
      <c r="A90" s="611"/>
      <c r="B90" s="577"/>
      <c r="C90" s="614"/>
      <c r="D90" s="614"/>
      <c r="E90" s="614"/>
      <c r="F90" s="614"/>
      <c r="G90" s="614"/>
      <c r="H90" s="614"/>
      <c r="I90" s="614"/>
      <c r="J90" s="577"/>
      <c r="K90" s="614"/>
      <c r="L90" s="577"/>
      <c r="M90" s="576"/>
      <c r="N90" s="576"/>
      <c r="O90" s="576"/>
      <c r="P90" s="579"/>
      <c r="Q90" s="579"/>
      <c r="R90" s="579"/>
      <c r="S90" s="579"/>
      <c r="T90" s="579"/>
      <c r="U90" s="579"/>
      <c r="V90" s="579"/>
    </row>
    <row r="91" spans="1:22" ht="15" customHeight="1">
      <c r="A91" s="611"/>
      <c r="B91" s="577"/>
      <c r="C91" s="614"/>
      <c r="D91" s="614"/>
      <c r="E91" s="614"/>
      <c r="F91" s="614"/>
      <c r="G91" s="614"/>
      <c r="H91" s="614"/>
      <c r="I91" s="614"/>
      <c r="J91" s="577"/>
      <c r="K91" s="614"/>
      <c r="L91" s="577"/>
      <c r="M91" s="576"/>
      <c r="N91" s="576"/>
      <c r="O91" s="576"/>
      <c r="P91" s="579"/>
      <c r="Q91" s="579"/>
      <c r="R91" s="579"/>
      <c r="S91" s="579"/>
      <c r="T91" s="579"/>
      <c r="U91" s="579"/>
      <c r="V91" s="579"/>
    </row>
    <row r="92" spans="1:33" s="605" customFormat="1" ht="12.75">
      <c r="A92" s="611"/>
      <c r="B92" s="577"/>
      <c r="C92" s="615"/>
      <c r="D92" s="577"/>
      <c r="E92" s="577"/>
      <c r="F92" s="577"/>
      <c r="G92" s="577"/>
      <c r="H92" s="577"/>
      <c r="I92" s="577"/>
      <c r="K92" s="577"/>
      <c r="L92" s="616"/>
      <c r="M92" s="576"/>
      <c r="N92" s="576"/>
      <c r="O92" s="576"/>
      <c r="P92" s="579"/>
      <c r="Q92" s="579"/>
      <c r="R92" s="579"/>
      <c r="S92" s="579"/>
      <c r="T92" s="579"/>
      <c r="U92" s="579"/>
      <c r="V92" s="579"/>
      <c r="W92" s="557"/>
      <c r="X92" s="557"/>
      <c r="Y92" s="557"/>
      <c r="Z92" s="557"/>
      <c r="AA92" s="557"/>
      <c r="AB92" s="557"/>
      <c r="AC92" s="557"/>
      <c r="AD92" s="557"/>
      <c r="AE92" s="557"/>
      <c r="AF92" s="557"/>
      <c r="AG92" s="557"/>
    </row>
    <row r="93" spans="1:33" s="605" customFormat="1" ht="15" customHeight="1">
      <c r="A93" s="604"/>
      <c r="B93" s="604"/>
      <c r="C93" s="57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row>
    <row r="94" ht="39.75" customHeight="1">
      <c r="B94" s="557"/>
    </row>
    <row r="95" ht="12.75">
      <c r="B95" s="557"/>
    </row>
    <row r="96" ht="12.75" customHeight="1">
      <c r="B96" s="557"/>
    </row>
    <row r="97" ht="25.5" customHeight="1">
      <c r="B97" s="557"/>
    </row>
    <row r="98" ht="12.75">
      <c r="B98" s="557"/>
    </row>
    <row r="99" ht="12.75">
      <c r="B99" s="557"/>
    </row>
    <row r="100" ht="12.75">
      <c r="B100" s="557"/>
    </row>
    <row r="101" ht="12.75">
      <c r="B101" s="557"/>
    </row>
    <row r="102" ht="12.75">
      <c r="B102" s="557"/>
    </row>
    <row r="103" ht="12.75">
      <c r="B103" s="557"/>
    </row>
    <row r="104" ht="12.75">
      <c r="B104" s="557"/>
    </row>
    <row r="105" ht="12.75">
      <c r="B105" s="557"/>
    </row>
    <row r="106" ht="12.75">
      <c r="B106" s="557"/>
    </row>
    <row r="107" ht="12.75">
      <c r="B107" s="557"/>
    </row>
    <row r="108" ht="12.75">
      <c r="B108" s="557"/>
    </row>
    <row r="109" ht="12.75">
      <c r="B109" s="557"/>
    </row>
    <row r="110" ht="12.75">
      <c r="B110" s="557"/>
    </row>
    <row r="111" ht="12.75">
      <c r="B111" s="557"/>
    </row>
    <row r="112" ht="12.75">
      <c r="B112" s="557"/>
    </row>
    <row r="113" ht="12.75">
      <c r="B113" s="557"/>
    </row>
    <row r="114" ht="12.75">
      <c r="B114" s="557"/>
    </row>
    <row r="115" ht="12.75">
      <c r="B115" s="557"/>
    </row>
    <row r="116" ht="12.75">
      <c r="B116" s="557"/>
    </row>
    <row r="117" ht="12.75">
      <c r="B117" s="557"/>
    </row>
    <row r="118" ht="12.75">
      <c r="B118" s="557"/>
    </row>
    <row r="119" ht="12.75">
      <c r="B119" s="557"/>
    </row>
    <row r="120" ht="12.75">
      <c r="B120" s="557"/>
    </row>
    <row r="121" ht="12.75">
      <c r="B121" s="557"/>
    </row>
    <row r="122" ht="12.75">
      <c r="B122" s="557"/>
    </row>
    <row r="123" ht="12.75">
      <c r="B123" s="557"/>
    </row>
    <row r="124" ht="12.75">
      <c r="B124" s="557"/>
    </row>
    <row r="125" ht="12.75">
      <c r="B125" s="557"/>
    </row>
    <row r="126" ht="12.75">
      <c r="B126" s="557"/>
    </row>
    <row r="127" ht="12.75">
      <c r="B127" s="557"/>
    </row>
    <row r="128" ht="12.75">
      <c r="B128" s="557"/>
    </row>
    <row r="129" ht="12.75">
      <c r="B129" s="557"/>
    </row>
    <row r="130" ht="12.75">
      <c r="B130" s="557"/>
    </row>
    <row r="131" ht="12.75">
      <c r="B131" s="557"/>
    </row>
    <row r="132" ht="12.75">
      <c r="B132" s="557"/>
    </row>
    <row r="133" ht="12.75">
      <c r="B133" s="557"/>
    </row>
    <row r="134" ht="12.75">
      <c r="B134" s="557"/>
    </row>
    <row r="135" ht="12.75">
      <c r="B135" s="557"/>
    </row>
    <row r="136" ht="12.75">
      <c r="B136" s="557"/>
    </row>
    <row r="137" ht="12.75">
      <c r="B137" s="557"/>
    </row>
    <row r="138" ht="12.75">
      <c r="B138" s="557"/>
    </row>
    <row r="139" ht="12.75">
      <c r="B139" s="557"/>
    </row>
    <row r="140" ht="12.75">
      <c r="B140" s="557"/>
    </row>
    <row r="141" ht="12.75">
      <c r="B141" s="557"/>
    </row>
    <row r="142" ht="12.75">
      <c r="B142" s="557"/>
    </row>
    <row r="143" ht="12.75">
      <c r="B143" s="557"/>
    </row>
    <row r="144" ht="12.75">
      <c r="B144" s="557"/>
    </row>
    <row r="145" ht="12.75">
      <c r="B145" s="557"/>
    </row>
    <row r="146" ht="12.75">
      <c r="B146" s="557"/>
    </row>
    <row r="147" ht="12.75">
      <c r="B147" s="557"/>
    </row>
    <row r="148" ht="12.75">
      <c r="B148" s="557"/>
    </row>
    <row r="149" ht="12.75">
      <c r="B149" s="557"/>
    </row>
    <row r="150" ht="12.75">
      <c r="B150" s="557"/>
    </row>
    <row r="151" ht="12.75">
      <c r="B151" s="557"/>
    </row>
    <row r="152" ht="12.75">
      <c r="B152" s="557"/>
    </row>
    <row r="153" ht="12.75">
      <c r="B153" s="557"/>
    </row>
    <row r="154" ht="12.75">
      <c r="B154" s="557"/>
    </row>
    <row r="155" ht="12.75">
      <c r="B155" s="557"/>
    </row>
    <row r="156" ht="12.75">
      <c r="B156" s="557"/>
    </row>
    <row r="157" ht="12.75">
      <c r="B157" s="557"/>
    </row>
    <row r="158" ht="12.75">
      <c r="B158" s="557"/>
    </row>
    <row r="159" ht="12.75">
      <c r="B159" s="557"/>
    </row>
    <row r="160" ht="12.75">
      <c r="B160" s="557"/>
    </row>
    <row r="161" ht="12.75">
      <c r="B161" s="557"/>
    </row>
    <row r="162" ht="12.75">
      <c r="B162" s="557"/>
    </row>
    <row r="163" ht="12.75">
      <c r="B163" s="557"/>
    </row>
    <row r="164" ht="12.75">
      <c r="B164" s="557"/>
    </row>
    <row r="165" ht="12.75">
      <c r="B165" s="557"/>
    </row>
    <row r="166" ht="12.75">
      <c r="B166" s="557"/>
    </row>
    <row r="167" ht="12.75">
      <c r="B167" s="557"/>
    </row>
    <row r="168" ht="12.75">
      <c r="B168" s="557"/>
    </row>
    <row r="169" ht="12.75">
      <c r="B169" s="557"/>
    </row>
    <row r="170" ht="12.75">
      <c r="B170" s="557"/>
    </row>
    <row r="171" ht="12.75">
      <c r="B171" s="557"/>
    </row>
    <row r="172" ht="12.75">
      <c r="B172" s="557"/>
    </row>
    <row r="173" ht="12.75">
      <c r="B173" s="557"/>
    </row>
    <row r="174" ht="12.75">
      <c r="B174" s="557"/>
    </row>
    <row r="175" ht="12.75">
      <c r="B175" s="557"/>
    </row>
    <row r="176" ht="12.75">
      <c r="B176" s="557"/>
    </row>
    <row r="177" ht="12.75">
      <c r="B177" s="557"/>
    </row>
    <row r="178" ht="12.75">
      <c r="B178" s="557"/>
    </row>
    <row r="179" ht="12.75">
      <c r="B179" s="557"/>
    </row>
    <row r="180" ht="12.75">
      <c r="B180" s="557"/>
    </row>
    <row r="181" ht="12.75">
      <c r="B181" s="557"/>
    </row>
    <row r="182" ht="12.75">
      <c r="B182" s="557"/>
    </row>
    <row r="183" ht="12.75">
      <c r="B183" s="557"/>
    </row>
    <row r="184" ht="12.75">
      <c r="B184" s="557"/>
    </row>
    <row r="185" ht="12.75">
      <c r="B185" s="557"/>
    </row>
    <row r="186" ht="12.75">
      <c r="B186" s="557"/>
    </row>
    <row r="187" ht="12.75">
      <c r="B187" s="557"/>
    </row>
    <row r="188" ht="12.75">
      <c r="B188" s="557"/>
    </row>
    <row r="189" ht="12.75">
      <c r="B189" s="557"/>
    </row>
    <row r="190" ht="12.75">
      <c r="B190" s="557"/>
    </row>
    <row r="191" ht="12.75">
      <c r="B191" s="557"/>
    </row>
    <row r="192" ht="12.75">
      <c r="B192" s="557"/>
    </row>
    <row r="193" ht="12.75">
      <c r="B193" s="557"/>
    </row>
    <row r="194" ht="12.75">
      <c r="B194" s="557"/>
    </row>
    <row r="195" ht="12.75">
      <c r="B195" s="557"/>
    </row>
    <row r="196" ht="12.75">
      <c r="B196" s="557"/>
    </row>
    <row r="197" ht="12.75">
      <c r="B197" s="557"/>
    </row>
    <row r="198" ht="12.75">
      <c r="B198" s="557"/>
    </row>
    <row r="199" ht="12.75">
      <c r="B199" s="557"/>
    </row>
    <row r="200" ht="12.75">
      <c r="B200" s="557"/>
    </row>
    <row r="201" ht="12.75">
      <c r="B201" s="557"/>
    </row>
    <row r="202" ht="12.75">
      <c r="B202" s="557"/>
    </row>
    <row r="203" ht="12.75">
      <c r="B203" s="557"/>
    </row>
    <row r="204" ht="12.75">
      <c r="B204" s="557"/>
    </row>
    <row r="205" ht="12.75">
      <c r="B205" s="557"/>
    </row>
    <row r="206" ht="12.75">
      <c r="B206" s="557"/>
    </row>
    <row r="207" ht="12.75">
      <c r="B207" s="557"/>
    </row>
    <row r="208" ht="12.75">
      <c r="B208" s="557"/>
    </row>
    <row r="209" ht="12.75">
      <c r="B209" s="557"/>
    </row>
    <row r="210" ht="12.75">
      <c r="B210" s="557"/>
    </row>
    <row r="211" ht="12.75">
      <c r="B211" s="557"/>
    </row>
    <row r="212" ht="12.75">
      <c r="B212" s="557"/>
    </row>
    <row r="213" ht="12.75">
      <c r="B213" s="557"/>
    </row>
    <row r="214" ht="12.75">
      <c r="B214" s="557"/>
    </row>
    <row r="215" ht="12.75">
      <c r="B215" s="557"/>
    </row>
    <row r="216" ht="12.75">
      <c r="B216" s="557"/>
    </row>
    <row r="217" ht="12.75">
      <c r="B217" s="557"/>
    </row>
    <row r="218" ht="12.75">
      <c r="B218" s="557"/>
    </row>
    <row r="219" ht="12.75">
      <c r="B219" s="557"/>
    </row>
    <row r="220" ht="12.75">
      <c r="B220" s="557"/>
    </row>
    <row r="221" ht="12.75">
      <c r="B221" s="557"/>
    </row>
    <row r="222" ht="12.75">
      <c r="B222" s="557"/>
    </row>
    <row r="223" ht="12.75">
      <c r="B223" s="557"/>
    </row>
    <row r="224" ht="12.75">
      <c r="B224" s="557"/>
    </row>
    <row r="225" ht="12.75">
      <c r="B225" s="557"/>
    </row>
    <row r="226" ht="12.75">
      <c r="B226" s="557"/>
    </row>
    <row r="227" ht="12.75">
      <c r="B227" s="557"/>
    </row>
    <row r="228" ht="12.75">
      <c r="B228" s="557"/>
    </row>
    <row r="229" ht="12.75">
      <c r="B229" s="557"/>
    </row>
    <row r="230" ht="12.75">
      <c r="B230" s="557"/>
    </row>
    <row r="231" ht="12.75">
      <c r="B231" s="557"/>
    </row>
    <row r="232" ht="12.75">
      <c r="B232" s="557"/>
    </row>
    <row r="233" ht="12.75">
      <c r="B233" s="557"/>
    </row>
    <row r="234" ht="12.75">
      <c r="B234" s="557"/>
    </row>
    <row r="235" ht="12.75">
      <c r="B235" s="557"/>
    </row>
    <row r="236" ht="12.75">
      <c r="B236" s="557"/>
    </row>
    <row r="237" ht="12.75">
      <c r="B237" s="557"/>
    </row>
    <row r="238" ht="12.75">
      <c r="B238" s="557"/>
    </row>
    <row r="239" ht="12.75">
      <c r="B239" s="557"/>
    </row>
    <row r="240" ht="12.75">
      <c r="B240" s="557"/>
    </row>
    <row r="241" ht="12.75">
      <c r="B241" s="557"/>
    </row>
    <row r="242" ht="12.75">
      <c r="B242" s="557"/>
    </row>
  </sheetData>
  <sheetProtection formatCells="0" formatColumns="0" formatRows="0"/>
  <mergeCells count="7">
    <mergeCell ref="C60:O68"/>
    <mergeCell ref="K2:O2"/>
    <mergeCell ref="S2:W2"/>
    <mergeCell ref="K3:O3"/>
    <mergeCell ref="S3:W3"/>
    <mergeCell ref="K4:O4"/>
    <mergeCell ref="S4:W4"/>
  </mergeCells>
  <dataValidations count="1">
    <dataValidation type="custom" allowBlank="1" showInputMessage="1" showErrorMessage="1" promptTitle="Thousands of dollars" errorTitle="Thousands of dollars" error="Numeric values are accepted" sqref="L40 J40 P43:P57 I46:I49 L42:M42 K45:K53 O57 K58 O45:O55 M45:M53 M26:M39 M10:M23 K26:K42 G26:G52 E26:E52 I26:I44 Q9:Q58 L24 U36:U52 S36:S52 I10:I23 E10:E23 G10:G23 O10:O23 K10:K23 AE10:AE20 AC10:AC20 W36:W52 AC26:AC35 Y36 O26:O37 O40:O42">
      <formula1>ISNUMBER(L40)</formula1>
    </dataValidation>
  </dataValidations>
  <printOptions horizontalCentered="1" verticalCentered="1"/>
  <pageMargins left="0.7086614173228347" right="0.7086614173228347" top="0.7480314960629921" bottom="0.7480314960629921" header="0.3149606299212599" footer="0.3149606299212599"/>
  <pageSetup fitToHeight="1" fitToWidth="1" horizontalDpi="600" verticalDpi="600" orientation="portrait" paperSize="9" scale="66" r:id="rId1"/>
  <headerFooter alignWithMargins="0">
    <oddHeader>&amp;C&amp;"Arial"&amp;10 Commerce Commission Information Disclosure Template</oddHeader>
    <oddFooter>&amp;L&amp;"Arial"&amp;10 &amp;F&amp;C&amp;"Arial"&amp;10 &amp;A&amp;R&amp;"Arial"&amp;10 &amp;P</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Q129"/>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2.140625" style="117" customWidth="1"/>
    <col min="3" max="3" width="51.421875" style="41" customWidth="1"/>
    <col min="4" max="4" width="0.5625" style="117" customWidth="1"/>
    <col min="5" max="5" width="12.8515625" style="41" customWidth="1"/>
    <col min="6" max="6" width="13.421875" style="41" customWidth="1"/>
    <col min="7" max="7" width="12.8515625" style="41" customWidth="1"/>
    <col min="8" max="8" width="13.00390625" style="41" customWidth="1"/>
    <col min="9" max="10" width="12.8515625" style="41" customWidth="1"/>
    <col min="11" max="11" width="13.140625" style="41" customWidth="1"/>
    <col min="12" max="12" width="12.8515625" style="41" customWidth="1"/>
    <col min="13" max="13" width="13.140625" style="41" customWidth="1"/>
    <col min="14" max="14" width="12.57421875" style="41" customWidth="1"/>
    <col min="15" max="15" width="2.7109375" style="59" customWidth="1"/>
    <col min="16" max="16384" width="9.140625" style="41" customWidth="1"/>
  </cols>
  <sheetData>
    <row r="1" spans="1:17" s="66" customFormat="1" ht="12.75">
      <c r="A1" s="145"/>
      <c r="B1" s="146"/>
      <c r="C1" s="147"/>
      <c r="D1" s="146"/>
      <c r="E1" s="147"/>
      <c r="F1" s="147"/>
      <c r="G1" s="147"/>
      <c r="H1" s="147"/>
      <c r="I1" s="147"/>
      <c r="J1" s="147"/>
      <c r="K1" s="147"/>
      <c r="L1" s="147"/>
      <c r="M1" s="147"/>
      <c r="N1" s="147"/>
      <c r="O1" s="148"/>
      <c r="P1"/>
      <c r="Q1"/>
    </row>
    <row r="2" spans="1:17" s="66" customFormat="1" ht="18">
      <c r="A2" s="149"/>
      <c r="B2" s="119"/>
      <c r="C2" s="54"/>
      <c r="D2" s="119"/>
      <c r="E2" s="54"/>
      <c r="F2" s="54"/>
      <c r="G2" s="54"/>
      <c r="H2" s="54"/>
      <c r="I2" s="55" t="s">
        <v>10</v>
      </c>
      <c r="J2" s="708">
        <f>IF(NOT(ISBLANK(CoverSheet!$C$8)),CoverSheet!$C$8,"")</f>
      </c>
      <c r="K2" s="709"/>
      <c r="L2" s="709"/>
      <c r="M2" s="709"/>
      <c r="N2" s="710"/>
      <c r="O2" s="56"/>
      <c r="P2"/>
      <c r="Q2"/>
    </row>
    <row r="3" spans="1:17" s="66" customFormat="1" ht="18">
      <c r="A3" s="149"/>
      <c r="B3" s="119"/>
      <c r="C3" s="54"/>
      <c r="D3" s="119"/>
      <c r="E3" s="54"/>
      <c r="F3" s="54"/>
      <c r="G3" s="54"/>
      <c r="H3" s="54"/>
      <c r="I3" s="55" t="s">
        <v>754</v>
      </c>
      <c r="J3" s="777">
        <f>IF(ISNUMBER(CoverSheet!$C$14),TEXT(DATE(YEAR(CoverSheet!$C$14)-1,MONTH(CoverSheet!$C$14),DAY(CoverSheet!$C$14))+1,"_([$-1409]d mmmm yyyy;_(@")&amp;" –"&amp;TEXT(DATE(YEAR(CoverSheet!$C$14)+9,MONTH(CoverSheet!$C$14),DAY(CoverSheet!$C$14)),"_([$-1409]d mmmm yyyy;_(@"),"")</f>
      </c>
      <c r="K3" s="778"/>
      <c r="L3" s="778"/>
      <c r="M3" s="778"/>
      <c r="N3" s="779"/>
      <c r="O3" s="56"/>
      <c r="P3"/>
      <c r="Q3"/>
    </row>
    <row r="4" spans="1:17" s="66" customFormat="1" ht="15.75">
      <c r="A4" s="150" t="s">
        <v>254</v>
      </c>
      <c r="B4" s="119"/>
      <c r="C4" s="54"/>
      <c r="D4" s="119"/>
      <c r="E4" s="54"/>
      <c r="F4" s="54"/>
      <c r="G4" s="54"/>
      <c r="H4" s="54"/>
      <c r="I4" s="54"/>
      <c r="J4" s="54"/>
      <c r="K4" s="54"/>
      <c r="L4" s="54"/>
      <c r="M4" s="54"/>
      <c r="N4" s="54"/>
      <c r="O4" s="56"/>
      <c r="P4"/>
      <c r="Q4"/>
    </row>
    <row r="5" spans="1:17" s="59" customFormat="1" ht="12.75">
      <c r="A5" s="57" t="s">
        <v>11</v>
      </c>
      <c r="B5" s="637" t="s">
        <v>1282</v>
      </c>
      <c r="C5" s="54"/>
      <c r="D5" s="119"/>
      <c r="E5" s="54"/>
      <c r="F5" s="54"/>
      <c r="G5" s="54"/>
      <c r="H5" s="54"/>
      <c r="I5" s="54"/>
      <c r="J5" s="54"/>
      <c r="K5" s="54"/>
      <c r="L5" s="54"/>
      <c r="M5" s="54"/>
      <c r="N5" s="54"/>
      <c r="O5" s="56"/>
      <c r="P5"/>
      <c r="Q5"/>
    </row>
    <row r="6" spans="1:17" s="117" customFormat="1" ht="12.75">
      <c r="A6" s="24">
        <f>ROW()</f>
        <v>6</v>
      </c>
      <c r="B6" s="23"/>
      <c r="C6" s="23"/>
      <c r="D6" s="23"/>
      <c r="E6" s="23"/>
      <c r="F6" s="23"/>
      <c r="G6" s="23"/>
      <c r="H6" s="23"/>
      <c r="I6" s="23"/>
      <c r="J6" s="23"/>
      <c r="K6" s="23"/>
      <c r="L6" s="137" t="s">
        <v>338</v>
      </c>
      <c r="M6" s="23"/>
      <c r="N6" s="23"/>
      <c r="O6" s="43"/>
      <c r="P6"/>
      <c r="Q6"/>
    </row>
    <row r="7" spans="1:17" s="59" customFormat="1" ht="30" customHeight="1">
      <c r="A7" s="24">
        <f>ROW()</f>
        <v>7</v>
      </c>
      <c r="B7" s="23"/>
      <c r="C7" s="23"/>
      <c r="D7" s="23"/>
      <c r="E7" s="45" t="s">
        <v>177</v>
      </c>
      <c r="F7" s="45" t="s">
        <v>178</v>
      </c>
      <c r="G7" s="45" t="s">
        <v>179</v>
      </c>
      <c r="H7" s="45" t="s">
        <v>180</v>
      </c>
      <c r="I7" s="45" t="s">
        <v>181</v>
      </c>
      <c r="J7" s="45" t="s">
        <v>193</v>
      </c>
      <c r="K7" s="45" t="s">
        <v>194</v>
      </c>
      <c r="L7" s="45" t="s">
        <v>195</v>
      </c>
      <c r="M7" s="45" t="s">
        <v>196</v>
      </c>
      <c r="N7" s="45" t="s">
        <v>197</v>
      </c>
      <c r="O7" s="43"/>
      <c r="P7"/>
      <c r="Q7"/>
    </row>
    <row r="8" spans="1:17" ht="15.75">
      <c r="A8" s="24">
        <f>ROW()</f>
        <v>8</v>
      </c>
      <c r="B8" s="133" t="s">
        <v>258</v>
      </c>
      <c r="C8" s="23"/>
      <c r="D8" s="23"/>
      <c r="E8" s="45">
        <f>IF(ISNUMBER(CoverSheet!$C$14),YEAR(CoverSheet!$C$14),"")</f>
      </c>
      <c r="F8" s="45">
        <f>IF(ISNUMBER(CoverSheet!$C$14),YEAR(CoverSheet!$C$14)+1,"")</f>
      </c>
      <c r="G8" s="45">
        <f>IF(ISNUMBER(CoverSheet!$C$14),YEAR(CoverSheet!$C$14)+2,"")</f>
      </c>
      <c r="H8" s="45">
        <f>IF(ISNUMBER(CoverSheet!$C$14),YEAR(CoverSheet!$C$14)+3,"")</f>
      </c>
      <c r="I8" s="45">
        <f>IF(ISNUMBER(CoverSheet!$C$14),YEAR(CoverSheet!$C$14)+4,"")</f>
      </c>
      <c r="J8" s="45">
        <f>IF(ISNUMBER(CoverSheet!$C$14),YEAR(CoverSheet!$C$14)+5,"")</f>
      </c>
      <c r="K8" s="45">
        <f>IF(ISNUMBER(CoverSheet!$C$14),YEAR(CoverSheet!$C$14)+6,"")</f>
      </c>
      <c r="L8" s="45">
        <f>IF(ISNUMBER(CoverSheet!$C$14),YEAR(CoverSheet!$C$14)+7,"")</f>
      </c>
      <c r="M8" s="45">
        <f>IF(ISNUMBER(CoverSheet!$C$14),YEAR(CoverSheet!$C$14)+8,"")</f>
      </c>
      <c r="N8" s="45">
        <f>IF(ISNUMBER(CoverSheet!$C$14),YEAR(CoverSheet!$C$14)+9,"")</f>
      </c>
      <c r="O8" s="43"/>
      <c r="P8"/>
      <c r="Q8"/>
    </row>
    <row r="9" spans="1:17" ht="15" customHeight="1">
      <c r="A9" s="24">
        <f>ROW()</f>
        <v>9</v>
      </c>
      <c r="B9" s="23"/>
      <c r="C9" s="84" t="s">
        <v>446</v>
      </c>
      <c r="D9" s="23"/>
      <c r="E9" s="60"/>
      <c r="F9" s="60"/>
      <c r="G9" s="60"/>
      <c r="H9" s="60"/>
      <c r="I9" s="60"/>
      <c r="J9" s="60"/>
      <c r="K9" s="60"/>
      <c r="L9" s="60"/>
      <c r="M9" s="60"/>
      <c r="N9" s="60"/>
      <c r="O9" s="43"/>
      <c r="P9"/>
      <c r="Q9"/>
    </row>
    <row r="10" spans="1:17" s="52" customFormat="1" ht="15" customHeight="1">
      <c r="A10" s="24">
        <f>ROW()</f>
        <v>10</v>
      </c>
      <c r="B10" s="23"/>
      <c r="C10" s="84" t="s">
        <v>447</v>
      </c>
      <c r="D10" s="23"/>
      <c r="E10" s="60"/>
      <c r="F10" s="60"/>
      <c r="G10" s="60"/>
      <c r="H10" s="60"/>
      <c r="I10" s="60"/>
      <c r="J10" s="60"/>
      <c r="K10" s="60"/>
      <c r="L10" s="60"/>
      <c r="M10" s="60"/>
      <c r="N10" s="60"/>
      <c r="O10" s="43"/>
      <c r="P10"/>
      <c r="Q10"/>
    </row>
    <row r="11" spans="1:17" ht="15" customHeight="1">
      <c r="A11" s="24">
        <f>ROW()</f>
        <v>11</v>
      </c>
      <c r="B11" s="23"/>
      <c r="C11" s="84" t="s">
        <v>112</v>
      </c>
      <c r="D11" s="23"/>
      <c r="E11" s="60"/>
      <c r="F11" s="60"/>
      <c r="G11" s="60"/>
      <c r="H11" s="60"/>
      <c r="I11" s="60"/>
      <c r="J11" s="60"/>
      <c r="K11" s="60"/>
      <c r="L11" s="60"/>
      <c r="M11" s="60"/>
      <c r="N11" s="60"/>
      <c r="O11" s="43"/>
      <c r="P11"/>
      <c r="Q11"/>
    </row>
    <row r="12" spans="1:17" ht="15" customHeight="1">
      <c r="A12" s="24">
        <f>ROW()</f>
        <v>12</v>
      </c>
      <c r="B12" s="23"/>
      <c r="C12" s="84" t="s">
        <v>448</v>
      </c>
      <c r="D12" s="23"/>
      <c r="E12" s="60"/>
      <c r="F12" s="60"/>
      <c r="G12" s="60"/>
      <c r="H12" s="60"/>
      <c r="I12" s="60"/>
      <c r="J12" s="60"/>
      <c r="K12" s="60"/>
      <c r="L12" s="60"/>
      <c r="M12" s="60"/>
      <c r="N12" s="60"/>
      <c r="O12" s="43"/>
      <c r="P12"/>
      <c r="Q12"/>
    </row>
    <row r="13" spans="1:17" ht="15" customHeight="1">
      <c r="A13" s="24">
        <f>ROW()</f>
        <v>13</v>
      </c>
      <c r="B13" s="23"/>
      <c r="C13" s="84" t="s">
        <v>449</v>
      </c>
      <c r="D13" s="23"/>
      <c r="E13" s="60"/>
      <c r="F13" s="60"/>
      <c r="G13" s="60"/>
      <c r="H13" s="60"/>
      <c r="I13" s="60"/>
      <c r="J13" s="60"/>
      <c r="K13" s="60"/>
      <c r="L13" s="60"/>
      <c r="M13" s="60"/>
      <c r="N13" s="60"/>
      <c r="O13" s="43"/>
      <c r="P13"/>
      <c r="Q13"/>
    </row>
    <row r="14" spans="1:17" ht="15" customHeight="1">
      <c r="A14" s="24">
        <f>ROW()</f>
        <v>14</v>
      </c>
      <c r="B14" s="23"/>
      <c r="C14" s="84" t="s">
        <v>450</v>
      </c>
      <c r="D14" s="23"/>
      <c r="E14" s="60"/>
      <c r="F14" s="60"/>
      <c r="G14" s="60"/>
      <c r="H14" s="60"/>
      <c r="I14" s="60"/>
      <c r="J14" s="60"/>
      <c r="K14" s="60"/>
      <c r="L14" s="60"/>
      <c r="M14" s="60"/>
      <c r="N14" s="60"/>
      <c r="O14" s="43"/>
      <c r="P14"/>
      <c r="Q14"/>
    </row>
    <row r="15" spans="1:17" ht="15" customHeight="1" thickBot="1">
      <c r="A15" s="24">
        <f>ROW()</f>
        <v>15</v>
      </c>
      <c r="B15" s="23"/>
      <c r="C15" s="84" t="s">
        <v>451</v>
      </c>
      <c r="D15" s="23"/>
      <c r="E15" s="60"/>
      <c r="F15" s="60"/>
      <c r="G15" s="60"/>
      <c r="H15" s="60"/>
      <c r="I15" s="60"/>
      <c r="J15" s="60"/>
      <c r="K15" s="60"/>
      <c r="L15" s="60"/>
      <c r="M15" s="60"/>
      <c r="N15" s="60"/>
      <c r="O15" s="43"/>
      <c r="P15"/>
      <c r="Q15"/>
    </row>
    <row r="16" spans="1:17" ht="15" customHeight="1" thickBot="1">
      <c r="A16" s="24">
        <f>ROW()</f>
        <v>16</v>
      </c>
      <c r="B16" s="23"/>
      <c r="C16" s="2" t="s">
        <v>268</v>
      </c>
      <c r="D16" s="23"/>
      <c r="E16" s="62">
        <f aca="true" t="shared" si="0" ref="E16:N16">SUM(E9:E15)</f>
        <v>0</v>
      </c>
      <c r="F16" s="62">
        <f t="shared" si="0"/>
        <v>0</v>
      </c>
      <c r="G16" s="62">
        <f t="shared" si="0"/>
        <v>0</v>
      </c>
      <c r="H16" s="62">
        <f t="shared" si="0"/>
        <v>0</v>
      </c>
      <c r="I16" s="62">
        <f t="shared" si="0"/>
        <v>0</v>
      </c>
      <c r="J16" s="62">
        <f>SUM(J9:J15)</f>
        <v>0</v>
      </c>
      <c r="K16" s="62">
        <f t="shared" si="0"/>
        <v>0</v>
      </c>
      <c r="L16" s="62">
        <f t="shared" si="0"/>
        <v>0</v>
      </c>
      <c r="M16" s="62">
        <f t="shared" si="0"/>
        <v>0</v>
      </c>
      <c r="N16" s="62">
        <f t="shared" si="0"/>
        <v>0</v>
      </c>
      <c r="O16" s="43"/>
      <c r="P16"/>
      <c r="Q16"/>
    </row>
    <row r="17" spans="1:17" s="59" customFormat="1" ht="30" customHeight="1">
      <c r="A17" s="24"/>
      <c r="B17" s="23"/>
      <c r="C17" s="23"/>
      <c r="D17" s="23"/>
      <c r="E17" s="45" t="s">
        <v>177</v>
      </c>
      <c r="F17" s="45" t="s">
        <v>178</v>
      </c>
      <c r="G17" s="45" t="s">
        <v>179</v>
      </c>
      <c r="H17" s="45" t="s">
        <v>180</v>
      </c>
      <c r="I17" s="45" t="s">
        <v>181</v>
      </c>
      <c r="J17" s="23"/>
      <c r="K17" s="23"/>
      <c r="L17" s="23"/>
      <c r="M17" s="23"/>
      <c r="N17" s="23"/>
      <c r="O17" s="43"/>
      <c r="P17"/>
      <c r="Q17"/>
    </row>
    <row r="18" spans="1:17" ht="15.75">
      <c r="A18" s="24">
        <f>ROW()</f>
        <v>18</v>
      </c>
      <c r="B18" s="133" t="s">
        <v>255</v>
      </c>
      <c r="C18" s="23"/>
      <c r="D18" s="23"/>
      <c r="E18" s="45">
        <f>IF(ISNUMBER(CoverSheet!$C$14),YEAR(CoverSheet!$C$14),"")</f>
      </c>
      <c r="F18" s="45">
        <f>IF(ISNUMBER(CoverSheet!$C$14),YEAR(CoverSheet!$C$14)+1,"")</f>
      </c>
      <c r="G18" s="45">
        <f>IF(ISNUMBER(CoverSheet!$C$14),YEAR(CoverSheet!$C$14)+2,"")</f>
      </c>
      <c r="H18" s="45">
        <f>IF(ISNUMBER(CoverSheet!$C$14),YEAR(CoverSheet!$C$14)+3,"")</f>
      </c>
      <c r="I18" s="45">
        <f>IF(ISNUMBER(CoverSheet!$C$14),YEAR(CoverSheet!$C$14)+4,"")</f>
      </c>
      <c r="J18" s="23"/>
      <c r="K18" s="23"/>
      <c r="L18" s="23"/>
      <c r="M18" s="23"/>
      <c r="N18" s="23"/>
      <c r="O18" s="43"/>
      <c r="P18"/>
      <c r="Q18"/>
    </row>
    <row r="19" spans="1:17" s="59" customFormat="1" ht="19.5" customHeight="1">
      <c r="A19" s="24">
        <f>ROW()</f>
        <v>19</v>
      </c>
      <c r="B19" s="23"/>
      <c r="C19" s="2" t="s">
        <v>256</v>
      </c>
      <c r="D19" s="23"/>
      <c r="E19" s="50"/>
      <c r="F19" s="50"/>
      <c r="G19" s="50"/>
      <c r="H19" s="50"/>
      <c r="I19" s="50"/>
      <c r="J19" s="23"/>
      <c r="K19" s="23"/>
      <c r="L19" s="23"/>
      <c r="M19" s="23"/>
      <c r="N19" s="23"/>
      <c r="O19" s="43"/>
      <c r="P19"/>
      <c r="Q19"/>
    </row>
    <row r="20" spans="1:17" ht="15" customHeight="1">
      <c r="A20" s="24">
        <f>ROW()</f>
        <v>20</v>
      </c>
      <c r="B20" s="23"/>
      <c r="C20" s="94" t="s">
        <v>36</v>
      </c>
      <c r="D20" s="23"/>
      <c r="E20" s="60"/>
      <c r="F20" s="60"/>
      <c r="G20" s="60"/>
      <c r="H20" s="60"/>
      <c r="I20" s="60"/>
      <c r="J20" s="23"/>
      <c r="K20" s="23"/>
      <c r="L20" s="23"/>
      <c r="M20" s="23"/>
      <c r="N20" s="23"/>
      <c r="O20" s="43"/>
      <c r="P20"/>
      <c r="Q20"/>
    </row>
    <row r="21" spans="1:17" ht="15" customHeight="1">
      <c r="A21" s="24">
        <f>ROW()</f>
        <v>21</v>
      </c>
      <c r="B21" s="23"/>
      <c r="C21" s="94" t="s">
        <v>35</v>
      </c>
      <c r="D21" s="23"/>
      <c r="E21" s="60"/>
      <c r="F21" s="60"/>
      <c r="G21" s="60"/>
      <c r="H21" s="60"/>
      <c r="I21" s="60"/>
      <c r="J21" s="23"/>
      <c r="K21" s="97" t="s">
        <v>9</v>
      </c>
      <c r="L21" s="23"/>
      <c r="M21" s="23"/>
      <c r="N21" s="23"/>
      <c r="O21" s="43"/>
      <c r="P21"/>
      <c r="Q21"/>
    </row>
    <row r="22" spans="1:17" s="59" customFormat="1" ht="19.5" customHeight="1">
      <c r="A22" s="24">
        <f>ROW()</f>
        <v>22</v>
      </c>
      <c r="B22" s="23"/>
      <c r="C22" s="2" t="s">
        <v>257</v>
      </c>
      <c r="D22" s="23"/>
      <c r="E22" s="23"/>
      <c r="F22" s="23"/>
      <c r="G22" s="23"/>
      <c r="H22" s="23"/>
      <c r="I22" s="23"/>
      <c r="J22" s="23"/>
      <c r="K22" s="23"/>
      <c r="L22" s="23"/>
      <c r="M22" s="23"/>
      <c r="N22" s="23"/>
      <c r="O22" s="43"/>
      <c r="P22"/>
      <c r="Q22"/>
    </row>
    <row r="23" spans="1:17" ht="15" customHeight="1">
      <c r="A23" s="24">
        <f>ROW()</f>
        <v>23</v>
      </c>
      <c r="B23" s="23"/>
      <c r="C23" s="94" t="s">
        <v>36</v>
      </c>
      <c r="D23" s="23"/>
      <c r="E23" s="60"/>
      <c r="F23" s="60"/>
      <c r="G23" s="60"/>
      <c r="H23" s="60"/>
      <c r="I23" s="60"/>
      <c r="J23" s="23"/>
      <c r="K23" s="23"/>
      <c r="L23" s="23"/>
      <c r="M23" s="23"/>
      <c r="N23" s="23"/>
      <c r="O23" s="43"/>
      <c r="P23"/>
      <c r="Q23"/>
    </row>
    <row r="24" spans="1:17" ht="15" customHeight="1">
      <c r="A24" s="24">
        <f>ROW()</f>
        <v>24</v>
      </c>
      <c r="B24" s="23"/>
      <c r="C24" s="94" t="s">
        <v>35</v>
      </c>
      <c r="D24" s="23"/>
      <c r="E24" s="60"/>
      <c r="F24" s="60"/>
      <c r="G24" s="60"/>
      <c r="H24" s="60"/>
      <c r="I24" s="60"/>
      <c r="J24" s="23"/>
      <c r="K24" s="23"/>
      <c r="L24" s="23"/>
      <c r="M24" s="23"/>
      <c r="N24" s="23"/>
      <c r="O24" s="43"/>
      <c r="P24"/>
      <c r="Q24"/>
    </row>
    <row r="25" spans="1:17" s="117" customFormat="1" ht="19.5" customHeight="1">
      <c r="A25" s="24">
        <f>ROW()</f>
        <v>25</v>
      </c>
      <c r="B25" s="23"/>
      <c r="C25" s="23"/>
      <c r="D25" s="23"/>
      <c r="E25" s="23"/>
      <c r="F25" s="23"/>
      <c r="G25" s="23"/>
      <c r="H25" s="23"/>
      <c r="I25" s="23"/>
      <c r="J25" s="23"/>
      <c r="K25" s="23"/>
      <c r="L25" s="23"/>
      <c r="M25" s="23"/>
      <c r="N25" s="23"/>
      <c r="O25" s="43"/>
      <c r="P25"/>
      <c r="Q25"/>
    </row>
    <row r="26" spans="1:17" ht="15" customHeight="1">
      <c r="A26" s="24">
        <f>ROW()</f>
        <v>26</v>
      </c>
      <c r="B26" s="23"/>
      <c r="C26" s="2" t="s">
        <v>452</v>
      </c>
      <c r="D26" s="23"/>
      <c r="E26" s="60"/>
      <c r="F26" s="60"/>
      <c r="G26" s="60"/>
      <c r="H26" s="60"/>
      <c r="I26" s="60"/>
      <c r="J26" s="23"/>
      <c r="K26" s="23"/>
      <c r="L26" s="23"/>
      <c r="M26" s="23"/>
      <c r="N26" s="23"/>
      <c r="O26" s="43"/>
      <c r="P26"/>
      <c r="Q26"/>
    </row>
    <row r="27" spans="1:17" s="117" customFormat="1" ht="19.5" customHeight="1" thickBot="1">
      <c r="A27" s="24">
        <f>ROW()</f>
        <v>27</v>
      </c>
      <c r="B27" s="23"/>
      <c r="C27" s="23"/>
      <c r="D27" s="23"/>
      <c r="E27" s="23"/>
      <c r="F27" s="23"/>
      <c r="G27" s="23"/>
      <c r="H27" s="23"/>
      <c r="I27" s="23"/>
      <c r="J27" s="23"/>
      <c r="K27" s="23"/>
      <c r="L27" s="23"/>
      <c r="M27" s="23"/>
      <c r="N27" s="23"/>
      <c r="O27" s="43"/>
      <c r="P27"/>
      <c r="Q27"/>
    </row>
    <row r="28" spans="1:17" ht="15" customHeight="1" thickBot="1">
      <c r="A28" s="24">
        <f>ROW()</f>
        <v>28</v>
      </c>
      <c r="B28" s="23"/>
      <c r="C28" s="2" t="s">
        <v>273</v>
      </c>
      <c r="D28" s="23"/>
      <c r="E28" s="62">
        <f>SUM(E20:E26)</f>
        <v>0</v>
      </c>
      <c r="F28" s="62">
        <f>SUM(F20:F26)</f>
        <v>0</v>
      </c>
      <c r="G28" s="62">
        <f>SUM(G20:G26)</f>
        <v>0</v>
      </c>
      <c r="H28" s="62">
        <f>SUM(H20:H26)</f>
        <v>0</v>
      </c>
      <c r="I28" s="62">
        <f>SUM(I20:I26)</f>
        <v>0</v>
      </c>
      <c r="J28" s="23"/>
      <c r="K28" s="23"/>
      <c r="L28" s="23"/>
      <c r="M28" s="23"/>
      <c r="N28" s="23"/>
      <c r="O28" s="43"/>
      <c r="P28"/>
      <c r="Q28"/>
    </row>
    <row r="29" spans="1:17" s="59" customFormat="1" ht="30" customHeight="1">
      <c r="A29" s="24"/>
      <c r="B29" s="23"/>
      <c r="C29" s="23"/>
      <c r="D29" s="23"/>
      <c r="E29" s="45" t="s">
        <v>177</v>
      </c>
      <c r="F29" s="45" t="s">
        <v>178</v>
      </c>
      <c r="G29" s="45" t="s">
        <v>179</v>
      </c>
      <c r="H29" s="45" t="s">
        <v>180</v>
      </c>
      <c r="I29" s="45" t="s">
        <v>181</v>
      </c>
      <c r="J29" s="23"/>
      <c r="K29" s="23"/>
      <c r="L29" s="23"/>
      <c r="M29" s="23"/>
      <c r="N29" s="23"/>
      <c r="O29" s="43"/>
      <c r="P29"/>
      <c r="Q29"/>
    </row>
    <row r="30" spans="1:17" ht="15.75">
      <c r="A30" s="24">
        <f>ROW()</f>
        <v>30</v>
      </c>
      <c r="B30" s="133" t="s">
        <v>275</v>
      </c>
      <c r="C30" s="23"/>
      <c r="D30" s="23"/>
      <c r="E30" s="45">
        <f>IF(ISNUMBER(CoverSheet!$C$14),YEAR(CoverSheet!$C$14),"")</f>
      </c>
      <c r="F30" s="45">
        <f>IF(ISNUMBER(CoverSheet!$C$14),YEAR(CoverSheet!$C$14)+1,"")</f>
      </c>
      <c r="G30" s="45">
        <f>IF(ISNUMBER(CoverSheet!$C$14),YEAR(CoverSheet!$C$14)+2,"")</f>
      </c>
      <c r="H30" s="45">
        <f>IF(ISNUMBER(CoverSheet!$C$14),YEAR(CoverSheet!$C$14)+3,"")</f>
      </c>
      <c r="I30" s="45">
        <f>IF(ISNUMBER(CoverSheet!$C$14),YEAR(CoverSheet!$C$14)+4,"")</f>
      </c>
      <c r="J30" s="23"/>
      <c r="K30" s="23"/>
      <c r="L30" s="23"/>
      <c r="M30" s="23"/>
      <c r="N30" s="23"/>
      <c r="O30" s="43"/>
      <c r="P30"/>
      <c r="Q30"/>
    </row>
    <row r="31" spans="1:17" ht="19.5" customHeight="1">
      <c r="A31" s="24">
        <f>ROW()</f>
        <v>31</v>
      </c>
      <c r="B31" s="23"/>
      <c r="C31" s="2" t="s">
        <v>169</v>
      </c>
      <c r="D31" s="23"/>
      <c r="E31" s="23"/>
      <c r="F31" s="23"/>
      <c r="G31" s="23"/>
      <c r="H31" s="23"/>
      <c r="I31" s="23"/>
      <c r="J31" s="23"/>
      <c r="K31" s="23"/>
      <c r="L31" s="23"/>
      <c r="M31" s="23"/>
      <c r="N31" s="23"/>
      <c r="O31" s="43"/>
      <c r="P31"/>
      <c r="Q31"/>
    </row>
    <row r="32" spans="1:17" ht="15" customHeight="1">
      <c r="A32" s="24">
        <f>ROW()</f>
        <v>32</v>
      </c>
      <c r="B32" s="23"/>
      <c r="C32" s="84" t="s">
        <v>259</v>
      </c>
      <c r="D32" s="23"/>
      <c r="E32" s="60"/>
      <c r="F32" s="60"/>
      <c r="G32" s="60"/>
      <c r="H32" s="60"/>
      <c r="I32" s="60"/>
      <c r="J32" s="23"/>
      <c r="K32" s="23"/>
      <c r="L32" s="23"/>
      <c r="M32" s="23"/>
      <c r="N32" s="23"/>
      <c r="O32" s="43"/>
      <c r="P32"/>
      <c r="Q32"/>
    </row>
    <row r="33" spans="1:17" ht="15" customHeight="1">
      <c r="A33" s="24">
        <f>ROW()</f>
        <v>33</v>
      </c>
      <c r="B33" s="23"/>
      <c r="C33" s="84" t="s">
        <v>260</v>
      </c>
      <c r="D33" s="23"/>
      <c r="E33" s="60"/>
      <c r="F33" s="60"/>
      <c r="G33" s="60"/>
      <c r="H33" s="60"/>
      <c r="I33" s="60"/>
      <c r="J33" s="23"/>
      <c r="K33" s="23"/>
      <c r="L33" s="23"/>
      <c r="M33" s="23"/>
      <c r="N33" s="23"/>
      <c r="O33" s="43"/>
      <c r="P33"/>
      <c r="Q33"/>
    </row>
    <row r="34" spans="1:17" ht="15" customHeight="1">
      <c r="A34" s="24">
        <f>ROW()</f>
        <v>34</v>
      </c>
      <c r="B34" s="23"/>
      <c r="C34" s="84" t="s">
        <v>113</v>
      </c>
      <c r="D34" s="23"/>
      <c r="E34" s="60"/>
      <c r="F34" s="60"/>
      <c r="G34" s="60"/>
      <c r="H34" s="60"/>
      <c r="I34" s="60"/>
      <c r="J34" s="23"/>
      <c r="K34" s="23"/>
      <c r="L34" s="23"/>
      <c r="M34" s="23"/>
      <c r="N34" s="23"/>
      <c r="O34" s="43"/>
      <c r="P34"/>
      <c r="Q34"/>
    </row>
    <row r="35" spans="1:17" ht="15" customHeight="1">
      <c r="A35" s="24">
        <f>ROW()</f>
        <v>35</v>
      </c>
      <c r="B35" s="23"/>
      <c r="C35" s="94" t="s">
        <v>204</v>
      </c>
      <c r="D35" s="23"/>
      <c r="E35" s="60"/>
      <c r="F35" s="60"/>
      <c r="G35" s="60"/>
      <c r="H35" s="60"/>
      <c r="I35" s="60"/>
      <c r="J35" s="23"/>
      <c r="K35" s="23"/>
      <c r="L35" s="23"/>
      <c r="M35" s="23"/>
      <c r="N35" s="23"/>
      <c r="O35" s="43"/>
      <c r="P35"/>
      <c r="Q35"/>
    </row>
    <row r="36" spans="1:17" ht="15" customHeight="1" thickBot="1">
      <c r="A36" s="24">
        <f>ROW()</f>
        <v>36</v>
      </c>
      <c r="B36" s="23"/>
      <c r="C36" s="84" t="s">
        <v>63</v>
      </c>
      <c r="D36" s="23"/>
      <c r="E36" s="60"/>
      <c r="F36" s="60"/>
      <c r="G36" s="60"/>
      <c r="H36" s="60"/>
      <c r="I36" s="60"/>
      <c r="J36" s="23"/>
      <c r="K36" s="23"/>
      <c r="L36" s="23"/>
      <c r="M36" s="23"/>
      <c r="N36" s="23"/>
      <c r="O36" s="43"/>
      <c r="P36"/>
      <c r="Q36"/>
    </row>
    <row r="37" spans="1:17" ht="15" customHeight="1" thickBot="1">
      <c r="A37" s="24">
        <f>ROW()</f>
        <v>37</v>
      </c>
      <c r="B37" s="23"/>
      <c r="C37" s="84" t="s">
        <v>263</v>
      </c>
      <c r="D37" s="23"/>
      <c r="E37" s="62">
        <f>SUM(E32:E36)</f>
        <v>0</v>
      </c>
      <c r="F37" s="62">
        <f>SUM(F32:F36)</f>
        <v>0</v>
      </c>
      <c r="G37" s="62">
        <f>SUM(G32:G36)</f>
        <v>0</v>
      </c>
      <c r="H37" s="62">
        <f>SUM(H32:H36)</f>
        <v>0</v>
      </c>
      <c r="I37" s="62">
        <f>SUM(I32:I36)</f>
        <v>0</v>
      </c>
      <c r="J37" s="23"/>
      <c r="K37" s="23"/>
      <c r="L37" s="23"/>
      <c r="M37" s="23"/>
      <c r="N37" s="23"/>
      <c r="O37" s="43"/>
      <c r="P37"/>
      <c r="Q37"/>
    </row>
    <row r="38" spans="1:17" ht="19.5" customHeight="1">
      <c r="A38" s="24">
        <f>ROW()</f>
        <v>38</v>
      </c>
      <c r="B38" s="23"/>
      <c r="C38" s="2" t="s">
        <v>114</v>
      </c>
      <c r="D38" s="23"/>
      <c r="E38" s="23"/>
      <c r="F38" s="23"/>
      <c r="G38" s="23"/>
      <c r="H38" s="23"/>
      <c r="I38" s="23"/>
      <c r="J38" s="23"/>
      <c r="K38" s="23"/>
      <c r="L38" s="23"/>
      <c r="M38" s="23"/>
      <c r="N38" s="23"/>
      <c r="O38" s="43"/>
      <c r="P38"/>
      <c r="Q38"/>
    </row>
    <row r="39" spans="1:17" ht="15" customHeight="1">
      <c r="A39" s="24">
        <f>ROW()</f>
        <v>39</v>
      </c>
      <c r="B39" s="23"/>
      <c r="C39" s="84" t="s">
        <v>261</v>
      </c>
      <c r="D39" s="23"/>
      <c r="E39" s="60"/>
      <c r="F39" s="60"/>
      <c r="G39" s="60"/>
      <c r="H39" s="60"/>
      <c r="I39" s="60"/>
      <c r="J39" s="23"/>
      <c r="K39" s="23"/>
      <c r="L39" s="23"/>
      <c r="M39" s="23"/>
      <c r="N39" s="23"/>
      <c r="O39" s="43"/>
      <c r="P39"/>
      <c r="Q39"/>
    </row>
    <row r="40" spans="1:17" ht="15" customHeight="1">
      <c r="A40" s="24">
        <f>ROW()</f>
        <v>40</v>
      </c>
      <c r="B40" s="23"/>
      <c r="C40" s="84" t="s">
        <v>262</v>
      </c>
      <c r="D40" s="23"/>
      <c r="E40" s="60"/>
      <c r="F40" s="60"/>
      <c r="G40" s="60"/>
      <c r="H40" s="60"/>
      <c r="I40" s="60"/>
      <c r="J40" s="23"/>
      <c r="K40" s="23"/>
      <c r="L40" s="23"/>
      <c r="M40" s="23"/>
      <c r="N40" s="23"/>
      <c r="O40" s="43"/>
      <c r="P40"/>
      <c r="Q40"/>
    </row>
    <row r="41" spans="1:17" ht="15" customHeight="1">
      <c r="A41" s="24">
        <f>ROW()</f>
        <v>41</v>
      </c>
      <c r="B41" s="23"/>
      <c r="C41" s="84" t="s">
        <v>115</v>
      </c>
      <c r="D41" s="23"/>
      <c r="E41" s="60"/>
      <c r="F41" s="60"/>
      <c r="G41" s="60"/>
      <c r="H41" s="60"/>
      <c r="I41" s="60"/>
      <c r="J41" s="23"/>
      <c r="K41" s="23"/>
      <c r="L41" s="23"/>
      <c r="M41" s="23"/>
      <c r="N41" s="23"/>
      <c r="O41" s="43"/>
      <c r="P41"/>
      <c r="Q41"/>
    </row>
    <row r="42" spans="1:17" ht="15" customHeight="1">
      <c r="A42" s="24">
        <f>ROW()</f>
        <v>42</v>
      </c>
      <c r="B42" s="23"/>
      <c r="C42" s="84" t="s">
        <v>116</v>
      </c>
      <c r="D42" s="23"/>
      <c r="E42" s="60"/>
      <c r="F42" s="60"/>
      <c r="G42" s="60"/>
      <c r="H42" s="60"/>
      <c r="I42" s="60"/>
      <c r="J42" s="23"/>
      <c r="K42" s="23"/>
      <c r="L42" s="23"/>
      <c r="M42" s="23"/>
      <c r="N42" s="23"/>
      <c r="O42" s="43"/>
      <c r="P42"/>
      <c r="Q42"/>
    </row>
    <row r="43" spans="1:17" ht="15" customHeight="1">
      <c r="A43" s="24">
        <f>ROW()</f>
        <v>43</v>
      </c>
      <c r="B43" s="23"/>
      <c r="C43" s="84" t="s">
        <v>79</v>
      </c>
      <c r="D43" s="23"/>
      <c r="E43" s="60"/>
      <c r="F43" s="60"/>
      <c r="G43" s="60"/>
      <c r="H43" s="60"/>
      <c r="I43" s="60"/>
      <c r="J43" s="23"/>
      <c r="K43" s="23"/>
      <c r="L43" s="23"/>
      <c r="M43" s="23"/>
      <c r="N43" s="23"/>
      <c r="O43" s="43"/>
      <c r="P43"/>
      <c r="Q43"/>
    </row>
    <row r="44" spans="1:17" ht="15" customHeight="1" thickBot="1">
      <c r="A44" s="24">
        <f>ROW()</f>
        <v>44</v>
      </c>
      <c r="B44" s="23"/>
      <c r="C44" s="84" t="s">
        <v>117</v>
      </c>
      <c r="D44" s="23"/>
      <c r="E44" s="60"/>
      <c r="F44" s="60"/>
      <c r="G44" s="60"/>
      <c r="H44" s="60"/>
      <c r="I44" s="60"/>
      <c r="J44" s="23"/>
      <c r="K44" s="23"/>
      <c r="L44" s="23"/>
      <c r="M44" s="23"/>
      <c r="N44" s="23"/>
      <c r="O44" s="43"/>
      <c r="P44"/>
      <c r="Q44"/>
    </row>
    <row r="45" spans="1:17" ht="15" customHeight="1" thickBot="1">
      <c r="A45" s="24">
        <f>ROW()</f>
        <v>45</v>
      </c>
      <c r="B45" s="23"/>
      <c r="C45" s="84" t="s">
        <v>264</v>
      </c>
      <c r="D45" s="23"/>
      <c r="E45" s="62">
        <f>SUM(E39:E44)</f>
        <v>0</v>
      </c>
      <c r="F45" s="62">
        <f>SUM(F39:F44)</f>
        <v>0</v>
      </c>
      <c r="G45" s="62">
        <f>SUM(G39:G44)</f>
        <v>0</v>
      </c>
      <c r="H45" s="62">
        <f>SUM(H39:H44)</f>
        <v>0</v>
      </c>
      <c r="I45" s="62">
        <f>SUM(I39:I44)</f>
        <v>0</v>
      </c>
      <c r="J45" s="23"/>
      <c r="K45" s="23"/>
      <c r="L45" s="23"/>
      <c r="M45" s="23"/>
      <c r="N45" s="23"/>
      <c r="O45" s="43"/>
      <c r="P45"/>
      <c r="Q45"/>
    </row>
    <row r="46" spans="1:17" ht="19.5" customHeight="1">
      <c r="A46" s="24">
        <f>ROW()</f>
        <v>46</v>
      </c>
      <c r="B46" s="23"/>
      <c r="C46" s="2" t="s">
        <v>118</v>
      </c>
      <c r="D46" s="23"/>
      <c r="E46" s="23"/>
      <c r="F46" s="23"/>
      <c r="G46" s="23"/>
      <c r="H46" s="23"/>
      <c r="I46" s="23"/>
      <c r="J46" s="23"/>
      <c r="K46" s="23"/>
      <c r="L46" s="23"/>
      <c r="M46" s="23"/>
      <c r="N46" s="23"/>
      <c r="O46" s="43"/>
      <c r="P46"/>
      <c r="Q46"/>
    </row>
    <row r="47" spans="1:17" ht="15" customHeight="1">
      <c r="A47" s="24">
        <f>ROW()</f>
        <v>47</v>
      </c>
      <c r="B47" s="23"/>
      <c r="C47" s="84" t="s">
        <v>259</v>
      </c>
      <c r="D47" s="23"/>
      <c r="E47" s="60"/>
      <c r="F47" s="60"/>
      <c r="G47" s="60"/>
      <c r="H47" s="60"/>
      <c r="I47" s="60"/>
      <c r="J47" s="23"/>
      <c r="K47" s="23"/>
      <c r="L47" s="23"/>
      <c r="M47" s="23"/>
      <c r="N47" s="23"/>
      <c r="O47" s="43"/>
      <c r="P47"/>
      <c r="Q47"/>
    </row>
    <row r="48" spans="1:17" ht="15" customHeight="1" thickBot="1">
      <c r="A48" s="24">
        <f>ROW()</f>
        <v>48</v>
      </c>
      <c r="B48" s="23"/>
      <c r="C48" s="84" t="s">
        <v>260</v>
      </c>
      <c r="D48" s="23"/>
      <c r="E48" s="60"/>
      <c r="F48" s="60"/>
      <c r="G48" s="60"/>
      <c r="H48" s="60"/>
      <c r="I48" s="60"/>
      <c r="J48" s="23"/>
      <c r="K48" s="23"/>
      <c r="L48" s="23"/>
      <c r="M48" s="23"/>
      <c r="N48" s="23"/>
      <c r="O48" s="43"/>
      <c r="P48"/>
      <c r="Q48"/>
    </row>
    <row r="49" spans="1:17" ht="15" customHeight="1" thickBot="1">
      <c r="A49" s="24">
        <f>ROW()</f>
        <v>49</v>
      </c>
      <c r="B49" s="23"/>
      <c r="C49" s="84" t="s">
        <v>304</v>
      </c>
      <c r="D49" s="23"/>
      <c r="E49" s="62">
        <f>SUM(E47:E48)</f>
        <v>0</v>
      </c>
      <c r="F49" s="62">
        <f>SUM(F47:F48)</f>
        <v>0</v>
      </c>
      <c r="G49" s="62">
        <f>SUM(G47:G48)</f>
        <v>0</v>
      </c>
      <c r="H49" s="62">
        <f>SUM(H47:H48)</f>
        <v>0</v>
      </c>
      <c r="I49" s="62">
        <f>SUM(I47:I48)</f>
        <v>0</v>
      </c>
      <c r="J49" s="23"/>
      <c r="K49" s="23"/>
      <c r="L49" s="23"/>
      <c r="M49" s="23"/>
      <c r="N49" s="23"/>
      <c r="O49" s="43"/>
      <c r="P49"/>
      <c r="Q49"/>
    </row>
    <row r="50" spans="1:17" ht="19.5" customHeight="1">
      <c r="A50" s="24">
        <f>ROW()</f>
        <v>50</v>
      </c>
      <c r="B50" s="23"/>
      <c r="C50" s="2" t="s">
        <v>97</v>
      </c>
      <c r="D50" s="23"/>
      <c r="E50" s="23"/>
      <c r="F50" s="23"/>
      <c r="G50" s="23"/>
      <c r="H50" s="23"/>
      <c r="I50" s="23"/>
      <c r="J50" s="23"/>
      <c r="K50" s="23"/>
      <c r="L50" s="23"/>
      <c r="M50" s="23"/>
      <c r="N50" s="23"/>
      <c r="O50" s="43"/>
      <c r="P50"/>
      <c r="Q50"/>
    </row>
    <row r="51" spans="1:17" ht="15" customHeight="1">
      <c r="A51" s="24">
        <f>ROW()</f>
        <v>51</v>
      </c>
      <c r="B51" s="23"/>
      <c r="C51" s="84" t="s">
        <v>98</v>
      </c>
      <c r="D51" s="23"/>
      <c r="E51" s="60"/>
      <c r="F51" s="60"/>
      <c r="G51" s="60"/>
      <c r="H51" s="60"/>
      <c r="I51" s="60"/>
      <c r="J51" s="23"/>
      <c r="K51" s="23"/>
      <c r="L51" s="23"/>
      <c r="M51" s="23"/>
      <c r="N51" s="23"/>
      <c r="O51" s="43"/>
      <c r="P51"/>
      <c r="Q51"/>
    </row>
    <row r="52" spans="1:17" ht="15" customHeight="1" thickBot="1">
      <c r="A52" s="24">
        <f>ROW()</f>
        <v>52</v>
      </c>
      <c r="B52" s="23"/>
      <c r="C52" s="84" t="s">
        <v>100</v>
      </c>
      <c r="D52" s="23"/>
      <c r="E52" s="60"/>
      <c r="F52" s="60"/>
      <c r="G52" s="60"/>
      <c r="H52" s="60"/>
      <c r="I52" s="60"/>
      <c r="J52" s="23"/>
      <c r="K52" s="23"/>
      <c r="L52" s="23"/>
      <c r="M52" s="23"/>
      <c r="N52" s="23"/>
      <c r="O52" s="43"/>
      <c r="P52"/>
      <c r="Q52"/>
    </row>
    <row r="53" spans="1:17" ht="15" customHeight="1" thickBot="1">
      <c r="A53" s="24">
        <f>ROW()</f>
        <v>53</v>
      </c>
      <c r="B53" s="23"/>
      <c r="C53" s="84" t="s">
        <v>315</v>
      </c>
      <c r="D53" s="23"/>
      <c r="E53" s="62">
        <f>SUM(E51:E52)</f>
        <v>0</v>
      </c>
      <c r="F53" s="62">
        <f>SUM(F51:F52)</f>
        <v>0</v>
      </c>
      <c r="G53" s="62">
        <f>SUM(G51:G52)</f>
        <v>0</v>
      </c>
      <c r="H53" s="62">
        <f>SUM(H51:H52)</f>
        <v>0</v>
      </c>
      <c r="I53" s="62">
        <f>SUM(I51:I52)</f>
        <v>0</v>
      </c>
      <c r="J53" s="23"/>
      <c r="K53" s="23"/>
      <c r="L53" s="23"/>
      <c r="M53" s="23"/>
      <c r="N53" s="23"/>
      <c r="O53" s="43"/>
      <c r="P53"/>
      <c r="Q53"/>
    </row>
    <row r="54" spans="1:17" ht="19.5" customHeight="1">
      <c r="A54" s="24">
        <f>ROW()</f>
        <v>54</v>
      </c>
      <c r="B54" s="23"/>
      <c r="C54" s="2" t="s">
        <v>207</v>
      </c>
      <c r="D54" s="23"/>
      <c r="E54" s="23"/>
      <c r="F54" s="23"/>
      <c r="G54" s="23"/>
      <c r="H54" s="23"/>
      <c r="I54" s="23"/>
      <c r="J54" s="23"/>
      <c r="K54" s="23"/>
      <c r="L54" s="23"/>
      <c r="M54" s="23"/>
      <c r="N54" s="23"/>
      <c r="O54" s="43"/>
      <c r="P54"/>
      <c r="Q54"/>
    </row>
    <row r="55" spans="1:17" s="117" customFormat="1" ht="15" customHeight="1">
      <c r="A55" s="24">
        <f>ROW()</f>
        <v>55</v>
      </c>
      <c r="B55" s="23"/>
      <c r="C55" s="84" t="s">
        <v>119</v>
      </c>
      <c r="D55" s="23"/>
      <c r="E55" s="60"/>
      <c r="F55" s="60"/>
      <c r="G55" s="60"/>
      <c r="H55" s="60"/>
      <c r="I55" s="60"/>
      <c r="J55" s="23"/>
      <c r="K55" s="23"/>
      <c r="L55" s="23"/>
      <c r="M55" s="23"/>
      <c r="N55" s="23"/>
      <c r="O55" s="43"/>
      <c r="P55"/>
      <c r="Q55"/>
    </row>
    <row r="56" spans="1:17" ht="15" customHeight="1" thickBot="1">
      <c r="A56" s="24">
        <f>ROW()</f>
        <v>56</v>
      </c>
      <c r="B56" s="23"/>
      <c r="C56" s="94" t="s">
        <v>266</v>
      </c>
      <c r="D56" s="23"/>
      <c r="E56" s="60"/>
      <c r="F56" s="60"/>
      <c r="G56" s="60"/>
      <c r="H56" s="60"/>
      <c r="I56" s="60"/>
      <c r="J56" s="23"/>
      <c r="K56" s="23"/>
      <c r="L56" s="23"/>
      <c r="M56" s="23"/>
      <c r="N56" s="23"/>
      <c r="O56" s="43"/>
      <c r="P56"/>
      <c r="Q56"/>
    </row>
    <row r="57" spans="1:17" ht="15" customHeight="1" thickBot="1">
      <c r="A57" s="24">
        <f>ROW()</f>
        <v>57</v>
      </c>
      <c r="B57" s="23"/>
      <c r="C57" s="84" t="s">
        <v>267</v>
      </c>
      <c r="D57" s="23"/>
      <c r="E57" s="62">
        <f>E56+E55</f>
        <v>0</v>
      </c>
      <c r="F57" s="62">
        <f>F56</f>
        <v>0</v>
      </c>
      <c r="G57" s="62">
        <f>G56</f>
        <v>0</v>
      </c>
      <c r="H57" s="62">
        <f>H56</f>
        <v>0</v>
      </c>
      <c r="I57" s="62">
        <f>I56</f>
        <v>0</v>
      </c>
      <c r="J57" s="23"/>
      <c r="K57" s="23"/>
      <c r="L57" s="23"/>
      <c r="M57" s="23"/>
      <c r="N57" s="23"/>
      <c r="O57" s="43"/>
      <c r="P57"/>
      <c r="Q57"/>
    </row>
    <row r="58" spans="1:17" s="117" customFormat="1" ht="13.5" thickBot="1">
      <c r="A58" s="24">
        <f>ROW()</f>
        <v>58</v>
      </c>
      <c r="B58" s="23"/>
      <c r="C58" s="23"/>
      <c r="D58" s="23"/>
      <c r="E58" s="23"/>
      <c r="F58" s="23"/>
      <c r="G58" s="23"/>
      <c r="H58" s="23"/>
      <c r="I58" s="23"/>
      <c r="J58" s="23"/>
      <c r="K58" s="23"/>
      <c r="L58" s="23"/>
      <c r="M58" s="23"/>
      <c r="N58" s="23"/>
      <c r="O58" s="43"/>
      <c r="P58"/>
      <c r="Q58"/>
    </row>
    <row r="59" spans="1:17" ht="15" customHeight="1" thickBot="1">
      <c r="A59" s="24">
        <f>ROW()</f>
        <v>59</v>
      </c>
      <c r="B59" s="23"/>
      <c r="C59" s="2" t="s">
        <v>265</v>
      </c>
      <c r="D59" s="23"/>
      <c r="E59" s="62">
        <f>E37+E45+E49+E57+E53</f>
        <v>0</v>
      </c>
      <c r="F59" s="62">
        <f>F37+F45+F49+F57+F53</f>
        <v>0</v>
      </c>
      <c r="G59" s="62">
        <f>G37+G45+G49+G57+G53</f>
        <v>0</v>
      </c>
      <c r="H59" s="62">
        <f>H37+H45+H49+H57+H53</f>
        <v>0</v>
      </c>
      <c r="I59" s="62">
        <f>I37+I45+I49+I57+I53</f>
        <v>0</v>
      </c>
      <c r="J59" s="23"/>
      <c r="K59" s="23"/>
      <c r="L59" s="23"/>
      <c r="M59" s="23"/>
      <c r="N59" s="23"/>
      <c r="O59" s="43"/>
      <c r="P59"/>
      <c r="Q59"/>
    </row>
    <row r="60" spans="1:17" s="59" customFormat="1" ht="30" customHeight="1">
      <c r="A60" s="24"/>
      <c r="B60" s="23"/>
      <c r="C60" s="23"/>
      <c r="D60" s="23"/>
      <c r="E60" s="45" t="s">
        <v>177</v>
      </c>
      <c r="F60" s="45" t="s">
        <v>178</v>
      </c>
      <c r="G60" s="45" t="s">
        <v>179</v>
      </c>
      <c r="H60" s="45" t="s">
        <v>180</v>
      </c>
      <c r="I60" s="45" t="s">
        <v>181</v>
      </c>
      <c r="J60" s="23"/>
      <c r="K60" s="23"/>
      <c r="L60" s="23"/>
      <c r="M60" s="23"/>
      <c r="N60" s="23"/>
      <c r="O60" s="43"/>
      <c r="P60"/>
      <c r="Q60"/>
    </row>
    <row r="61" spans="1:17" ht="15.75">
      <c r="A61" s="24">
        <f>ROW()</f>
        <v>61</v>
      </c>
      <c r="B61" s="133" t="s">
        <v>276</v>
      </c>
      <c r="C61" s="23"/>
      <c r="D61" s="23"/>
      <c r="E61" s="45">
        <f>IF(ISNUMBER(CoverSheet!$C$14),YEAR(CoverSheet!$C$14),"")</f>
      </c>
      <c r="F61" s="45">
        <f>IF(ISNUMBER(CoverSheet!$C$14),YEAR(CoverSheet!$C$14)+1,"")</f>
      </c>
      <c r="G61" s="45">
        <f>IF(ISNUMBER(CoverSheet!$C$14),YEAR(CoverSheet!$C$14)+2,"")</f>
      </c>
      <c r="H61" s="45">
        <f>IF(ISNUMBER(CoverSheet!$C$14),YEAR(CoverSheet!$C$14)+3,"")</f>
      </c>
      <c r="I61" s="45">
        <f>IF(ISNUMBER(CoverSheet!$C$14),YEAR(CoverSheet!$C$14)+4,"")</f>
      </c>
      <c r="J61" s="23"/>
      <c r="K61" s="23"/>
      <c r="L61" s="23"/>
      <c r="M61" s="23"/>
      <c r="N61" s="23"/>
      <c r="O61" s="43"/>
      <c r="P61"/>
      <c r="Q61"/>
    </row>
    <row r="62" spans="1:17" ht="19.5" customHeight="1">
      <c r="A62" s="24">
        <f>ROW()</f>
        <v>62</v>
      </c>
      <c r="B62" s="23"/>
      <c r="C62" s="2" t="s">
        <v>169</v>
      </c>
      <c r="D62" s="23"/>
      <c r="E62" s="23"/>
      <c r="F62" s="23"/>
      <c r="G62" s="23"/>
      <c r="H62" s="23"/>
      <c r="I62" s="23"/>
      <c r="J62" s="23"/>
      <c r="K62" s="23"/>
      <c r="L62" s="23"/>
      <c r="M62" s="23"/>
      <c r="N62" s="23"/>
      <c r="O62" s="43"/>
      <c r="P62"/>
      <c r="Q62"/>
    </row>
    <row r="63" spans="1:17" ht="15" customHeight="1">
      <c r="A63" s="24">
        <f>ROW()</f>
        <v>63</v>
      </c>
      <c r="B63" s="23"/>
      <c r="C63" s="84" t="s">
        <v>259</v>
      </c>
      <c r="D63" s="23"/>
      <c r="E63" s="60"/>
      <c r="F63" s="60"/>
      <c r="G63" s="60"/>
      <c r="H63" s="60"/>
      <c r="I63" s="60"/>
      <c r="J63" s="23"/>
      <c r="K63" s="23"/>
      <c r="L63" s="23"/>
      <c r="M63" s="23"/>
      <c r="N63" s="23"/>
      <c r="O63" s="43"/>
      <c r="P63"/>
      <c r="Q63"/>
    </row>
    <row r="64" spans="1:17" ht="15" customHeight="1">
      <c r="A64" s="24">
        <f>ROW()</f>
        <v>64</v>
      </c>
      <c r="B64" s="23"/>
      <c r="C64" s="84" t="s">
        <v>260</v>
      </c>
      <c r="D64" s="23"/>
      <c r="E64" s="60"/>
      <c r="F64" s="60"/>
      <c r="G64" s="60"/>
      <c r="H64" s="60"/>
      <c r="I64" s="60"/>
      <c r="J64" s="23"/>
      <c r="K64" s="23"/>
      <c r="L64" s="23"/>
      <c r="M64" s="23"/>
      <c r="N64" s="23"/>
      <c r="O64" s="43"/>
      <c r="P64"/>
      <c r="Q64"/>
    </row>
    <row r="65" spans="1:17" ht="15" customHeight="1">
      <c r="A65" s="24">
        <f>ROW()</f>
        <v>65</v>
      </c>
      <c r="B65" s="23"/>
      <c r="C65" s="84" t="s">
        <v>113</v>
      </c>
      <c r="D65" s="23"/>
      <c r="E65" s="60"/>
      <c r="F65" s="60"/>
      <c r="G65" s="60"/>
      <c r="H65" s="60"/>
      <c r="I65" s="60"/>
      <c r="J65" s="23"/>
      <c r="K65" s="23"/>
      <c r="L65" s="23"/>
      <c r="M65" s="23"/>
      <c r="N65" s="23"/>
      <c r="O65" s="43"/>
      <c r="P65"/>
      <c r="Q65"/>
    </row>
    <row r="66" spans="1:17" ht="15" customHeight="1">
      <c r="A66" s="24">
        <f>ROW()</f>
        <v>66</v>
      </c>
      <c r="B66" s="23"/>
      <c r="C66" s="94" t="s">
        <v>204</v>
      </c>
      <c r="D66" s="23"/>
      <c r="E66" s="60"/>
      <c r="F66" s="60"/>
      <c r="G66" s="60"/>
      <c r="H66" s="60"/>
      <c r="I66" s="60"/>
      <c r="J66" s="23"/>
      <c r="K66" s="23"/>
      <c r="L66" s="23"/>
      <c r="M66" s="23"/>
      <c r="N66" s="23"/>
      <c r="O66" s="43"/>
      <c r="P66"/>
      <c r="Q66"/>
    </row>
    <row r="67" spans="1:17" ht="15" customHeight="1" thickBot="1">
      <c r="A67" s="24">
        <f>ROW()</f>
        <v>67</v>
      </c>
      <c r="B67" s="23"/>
      <c r="C67" s="84" t="s">
        <v>63</v>
      </c>
      <c r="D67" s="23"/>
      <c r="E67" s="60"/>
      <c r="F67" s="60"/>
      <c r="G67" s="60"/>
      <c r="H67" s="60"/>
      <c r="I67" s="60"/>
      <c r="J67" s="23"/>
      <c r="K67" s="23"/>
      <c r="L67" s="23"/>
      <c r="M67" s="23"/>
      <c r="N67" s="23"/>
      <c r="O67" s="43"/>
      <c r="P67"/>
      <c r="Q67"/>
    </row>
    <row r="68" spans="1:17" ht="15" customHeight="1" thickBot="1">
      <c r="A68" s="24">
        <f>ROW()</f>
        <v>68</v>
      </c>
      <c r="B68" s="23"/>
      <c r="C68" s="84" t="s">
        <v>263</v>
      </c>
      <c r="D68" s="23"/>
      <c r="E68" s="62">
        <f>SUM(E63:E67)</f>
        <v>0</v>
      </c>
      <c r="F68" s="62">
        <f>SUM(F63:F67)</f>
        <v>0</v>
      </c>
      <c r="G68" s="62">
        <f>SUM(G63:G67)</f>
        <v>0</v>
      </c>
      <c r="H68" s="62">
        <f>SUM(H63:H67)</f>
        <v>0</v>
      </c>
      <c r="I68" s="62">
        <f>SUM(I63:I67)</f>
        <v>0</v>
      </c>
      <c r="J68" s="23"/>
      <c r="K68" s="23"/>
      <c r="L68" s="23"/>
      <c r="M68" s="23"/>
      <c r="N68" s="23"/>
      <c r="O68" s="43"/>
      <c r="P68"/>
      <c r="Q68"/>
    </row>
    <row r="69" spans="1:17" ht="19.5" customHeight="1">
      <c r="A69" s="24">
        <f>ROW()</f>
        <v>69</v>
      </c>
      <c r="B69" s="23"/>
      <c r="C69" s="2" t="s">
        <v>114</v>
      </c>
      <c r="D69" s="23"/>
      <c r="E69" s="23"/>
      <c r="F69" s="23"/>
      <c r="G69" s="23"/>
      <c r="H69" s="23"/>
      <c r="I69" s="23"/>
      <c r="J69" s="23"/>
      <c r="K69" s="23"/>
      <c r="L69" s="23"/>
      <c r="M69" s="23"/>
      <c r="N69" s="23"/>
      <c r="O69" s="43"/>
      <c r="P69"/>
      <c r="Q69"/>
    </row>
    <row r="70" spans="1:17" ht="15" customHeight="1">
      <c r="A70" s="24">
        <f>ROW()</f>
        <v>70</v>
      </c>
      <c r="B70" s="23"/>
      <c r="C70" s="84" t="s">
        <v>261</v>
      </c>
      <c r="D70" s="23"/>
      <c r="E70" s="60"/>
      <c r="F70" s="60"/>
      <c r="G70" s="60"/>
      <c r="H70" s="60"/>
      <c r="I70" s="60"/>
      <c r="J70" s="23"/>
      <c r="K70" s="23"/>
      <c r="L70" s="23"/>
      <c r="M70" s="23"/>
      <c r="N70" s="23"/>
      <c r="O70" s="43"/>
      <c r="P70"/>
      <c r="Q70"/>
    </row>
    <row r="71" spans="1:17" ht="15" customHeight="1">
      <c r="A71" s="24">
        <f>ROW()</f>
        <v>71</v>
      </c>
      <c r="B71" s="23"/>
      <c r="C71" s="84" t="s">
        <v>262</v>
      </c>
      <c r="D71" s="23"/>
      <c r="E71" s="60"/>
      <c r="F71" s="60"/>
      <c r="G71" s="60"/>
      <c r="H71" s="60"/>
      <c r="I71" s="60"/>
      <c r="J71" s="23"/>
      <c r="K71" s="23"/>
      <c r="L71" s="23"/>
      <c r="M71" s="23"/>
      <c r="N71" s="23"/>
      <c r="O71" s="43"/>
      <c r="P71"/>
      <c r="Q71"/>
    </row>
    <row r="72" spans="1:17" ht="15" customHeight="1">
      <c r="A72" s="24">
        <f>ROW()</f>
        <v>72</v>
      </c>
      <c r="B72" s="23"/>
      <c r="C72" s="84" t="s">
        <v>115</v>
      </c>
      <c r="D72" s="23"/>
      <c r="E72" s="60"/>
      <c r="F72" s="60"/>
      <c r="G72" s="60"/>
      <c r="H72" s="60"/>
      <c r="I72" s="60"/>
      <c r="J72" s="23"/>
      <c r="K72" s="23"/>
      <c r="L72" s="23"/>
      <c r="M72" s="23"/>
      <c r="N72" s="23"/>
      <c r="O72" s="43"/>
      <c r="P72"/>
      <c r="Q72"/>
    </row>
    <row r="73" spans="1:17" ht="15" customHeight="1">
      <c r="A73" s="24">
        <f>ROW()</f>
        <v>73</v>
      </c>
      <c r="B73" s="23"/>
      <c r="C73" s="84" t="s">
        <v>116</v>
      </c>
      <c r="D73" s="23"/>
      <c r="E73" s="60"/>
      <c r="F73" s="60"/>
      <c r="G73" s="60"/>
      <c r="H73" s="60"/>
      <c r="I73" s="60"/>
      <c r="J73" s="23"/>
      <c r="K73" s="23"/>
      <c r="L73" s="23"/>
      <c r="M73" s="23"/>
      <c r="N73" s="23"/>
      <c r="O73" s="43"/>
      <c r="P73"/>
      <c r="Q73"/>
    </row>
    <row r="74" spans="1:17" ht="15" customHeight="1">
      <c r="A74" s="24">
        <f>ROW()</f>
        <v>74</v>
      </c>
      <c r="B74" s="23"/>
      <c r="C74" s="84" t="s">
        <v>79</v>
      </c>
      <c r="D74" s="23"/>
      <c r="E74" s="60"/>
      <c r="F74" s="60"/>
      <c r="G74" s="60"/>
      <c r="H74" s="60"/>
      <c r="I74" s="60"/>
      <c r="J74" s="23"/>
      <c r="K74" s="23"/>
      <c r="L74" s="23"/>
      <c r="M74" s="23"/>
      <c r="N74" s="23"/>
      <c r="O74" s="43"/>
      <c r="P74"/>
      <c r="Q74"/>
    </row>
    <row r="75" spans="1:17" ht="15" customHeight="1" thickBot="1">
      <c r="A75" s="24">
        <f>ROW()</f>
        <v>75</v>
      </c>
      <c r="B75" s="23"/>
      <c r="C75" s="84" t="s">
        <v>117</v>
      </c>
      <c r="D75" s="23"/>
      <c r="E75" s="60"/>
      <c r="F75" s="60"/>
      <c r="G75" s="60"/>
      <c r="H75" s="60"/>
      <c r="I75" s="60"/>
      <c r="J75" s="23"/>
      <c r="K75" s="23"/>
      <c r="L75" s="23"/>
      <c r="M75" s="23"/>
      <c r="N75" s="23"/>
      <c r="O75" s="43"/>
      <c r="P75"/>
      <c r="Q75"/>
    </row>
    <row r="76" spans="1:17" ht="15" customHeight="1" thickBot="1">
      <c r="A76" s="24">
        <f>ROW()</f>
        <v>76</v>
      </c>
      <c r="B76" s="23"/>
      <c r="C76" s="84" t="s">
        <v>264</v>
      </c>
      <c r="D76" s="23"/>
      <c r="E76" s="62">
        <f>SUM(E70:E75)</f>
        <v>0</v>
      </c>
      <c r="F76" s="62">
        <f>SUM(F70:F75)</f>
        <v>0</v>
      </c>
      <c r="G76" s="62">
        <f>SUM(G70:G75)</f>
        <v>0</v>
      </c>
      <c r="H76" s="62">
        <f>SUM(H70:H75)</f>
        <v>0</v>
      </c>
      <c r="I76" s="62">
        <f>SUM(I70:I75)</f>
        <v>0</v>
      </c>
      <c r="J76" s="23"/>
      <c r="K76" s="23"/>
      <c r="L76" s="23"/>
      <c r="M76" s="23"/>
      <c r="N76" s="23"/>
      <c r="O76" s="43"/>
      <c r="P76"/>
      <c r="Q76"/>
    </row>
    <row r="77" spans="1:17" ht="19.5" customHeight="1">
      <c r="A77" s="24">
        <f>ROW()</f>
        <v>77</v>
      </c>
      <c r="B77" s="23"/>
      <c r="C77" s="2" t="s">
        <v>118</v>
      </c>
      <c r="D77" s="23"/>
      <c r="E77" s="23"/>
      <c r="F77" s="23"/>
      <c r="G77" s="23"/>
      <c r="H77" s="23"/>
      <c r="I77" s="23"/>
      <c r="J77" s="23"/>
      <c r="K77" s="23"/>
      <c r="L77" s="23"/>
      <c r="M77" s="23"/>
      <c r="N77" s="23"/>
      <c r="O77" s="43"/>
      <c r="P77"/>
      <c r="Q77"/>
    </row>
    <row r="78" spans="1:17" ht="15" customHeight="1">
      <c r="A78" s="24">
        <f>ROW()</f>
        <v>78</v>
      </c>
      <c r="B78" s="23"/>
      <c r="C78" s="84" t="s">
        <v>259</v>
      </c>
      <c r="D78" s="23"/>
      <c r="E78" s="60"/>
      <c r="F78" s="60"/>
      <c r="G78" s="60"/>
      <c r="H78" s="60"/>
      <c r="I78" s="60"/>
      <c r="J78" s="23"/>
      <c r="K78" s="23"/>
      <c r="L78" s="23"/>
      <c r="M78" s="23"/>
      <c r="N78" s="23"/>
      <c r="O78" s="43"/>
      <c r="P78"/>
      <c r="Q78"/>
    </row>
    <row r="79" spans="1:17" ht="15" customHeight="1" thickBot="1">
      <c r="A79" s="24">
        <f>ROW()</f>
        <v>79</v>
      </c>
      <c r="B79" s="23"/>
      <c r="C79" s="84" t="s">
        <v>260</v>
      </c>
      <c r="D79" s="23"/>
      <c r="E79" s="60"/>
      <c r="F79" s="60"/>
      <c r="G79" s="60"/>
      <c r="H79" s="60"/>
      <c r="I79" s="60"/>
      <c r="J79" s="23"/>
      <c r="K79" s="23"/>
      <c r="L79" s="23"/>
      <c r="M79" s="23"/>
      <c r="N79" s="23"/>
      <c r="O79" s="43"/>
      <c r="P79"/>
      <c r="Q79"/>
    </row>
    <row r="80" spans="1:17" ht="15" customHeight="1" thickBot="1">
      <c r="A80" s="24">
        <f>ROW()</f>
        <v>80</v>
      </c>
      <c r="B80" s="23"/>
      <c r="C80" s="84" t="s">
        <v>304</v>
      </c>
      <c r="D80" s="23"/>
      <c r="E80" s="62">
        <f>SUM(E78:E79)</f>
        <v>0</v>
      </c>
      <c r="F80" s="62">
        <f>SUM(F78:F79)</f>
        <v>0</v>
      </c>
      <c r="G80" s="62">
        <f>SUM(G78:G79)</f>
        <v>0</v>
      </c>
      <c r="H80" s="62">
        <f>SUM(H78:H79)</f>
        <v>0</v>
      </c>
      <c r="I80" s="62">
        <f>SUM(I78:I79)</f>
        <v>0</v>
      </c>
      <c r="J80" s="23"/>
      <c r="K80" s="23"/>
      <c r="L80" s="23"/>
      <c r="M80" s="23"/>
      <c r="N80" s="23"/>
      <c r="O80" s="43"/>
      <c r="P80"/>
      <c r="Q80"/>
    </row>
    <row r="81" spans="1:17" ht="19.5" customHeight="1">
      <c r="A81" s="24">
        <f>ROW()</f>
        <v>81</v>
      </c>
      <c r="B81" s="23"/>
      <c r="C81" s="2" t="s">
        <v>97</v>
      </c>
      <c r="D81" s="23"/>
      <c r="E81" s="23"/>
      <c r="F81" s="23"/>
      <c r="G81" s="23"/>
      <c r="H81" s="23"/>
      <c r="I81" s="23"/>
      <c r="J81" s="23"/>
      <c r="K81" s="23"/>
      <c r="L81" s="23"/>
      <c r="M81" s="23"/>
      <c r="N81" s="23"/>
      <c r="O81" s="43"/>
      <c r="P81"/>
      <c r="Q81"/>
    </row>
    <row r="82" spans="1:17" ht="15" customHeight="1">
      <c r="A82" s="24">
        <f>ROW()</f>
        <v>82</v>
      </c>
      <c r="B82" s="23"/>
      <c r="C82" s="84" t="s">
        <v>98</v>
      </c>
      <c r="D82" s="23"/>
      <c r="E82" s="60"/>
      <c r="F82" s="60"/>
      <c r="G82" s="60"/>
      <c r="H82" s="60"/>
      <c r="I82" s="60"/>
      <c r="J82" s="23"/>
      <c r="K82" s="23"/>
      <c r="L82" s="23"/>
      <c r="M82" s="23"/>
      <c r="N82" s="23"/>
      <c r="O82" s="43"/>
      <c r="P82"/>
      <c r="Q82"/>
    </row>
    <row r="83" spans="1:17" ht="15" customHeight="1" thickBot="1">
      <c r="A83" s="24">
        <f>ROW()</f>
        <v>83</v>
      </c>
      <c r="B83" s="23"/>
      <c r="C83" s="84" t="s">
        <v>100</v>
      </c>
      <c r="D83" s="23"/>
      <c r="E83" s="60"/>
      <c r="F83" s="60"/>
      <c r="G83" s="60"/>
      <c r="H83" s="60"/>
      <c r="I83" s="60"/>
      <c r="J83" s="23"/>
      <c r="K83" s="23"/>
      <c r="L83" s="23"/>
      <c r="M83" s="23"/>
      <c r="N83" s="23"/>
      <c r="O83" s="43"/>
      <c r="P83"/>
      <c r="Q83"/>
    </row>
    <row r="84" spans="1:17" ht="15" customHeight="1" thickBot="1">
      <c r="A84" s="24">
        <f>ROW()</f>
        <v>84</v>
      </c>
      <c r="B84" s="23"/>
      <c r="C84" s="84" t="s">
        <v>315</v>
      </c>
      <c r="D84" s="23"/>
      <c r="E84" s="62">
        <f>SUM(E82:E83)</f>
        <v>0</v>
      </c>
      <c r="F84" s="62">
        <f>SUM(F82:F83)</f>
        <v>0</v>
      </c>
      <c r="G84" s="62">
        <f>SUM(G82:G83)</f>
        <v>0</v>
      </c>
      <c r="H84" s="62">
        <f>SUM(H82:H83)</f>
        <v>0</v>
      </c>
      <c r="I84" s="62">
        <f>SUM(I82:I83)</f>
        <v>0</v>
      </c>
      <c r="J84" s="23"/>
      <c r="K84" s="23"/>
      <c r="L84" s="23"/>
      <c r="M84" s="23"/>
      <c r="N84" s="23"/>
      <c r="O84" s="43"/>
      <c r="P84"/>
      <c r="Q84"/>
    </row>
    <row r="85" spans="1:17" ht="19.5" customHeight="1">
      <c r="A85" s="24">
        <f>ROW()</f>
        <v>85</v>
      </c>
      <c r="B85" s="23"/>
      <c r="C85" s="2" t="s">
        <v>207</v>
      </c>
      <c r="D85" s="23"/>
      <c r="E85" s="23"/>
      <c r="F85" s="23"/>
      <c r="G85" s="23"/>
      <c r="H85" s="23"/>
      <c r="I85" s="23"/>
      <c r="J85" s="23"/>
      <c r="K85" s="23"/>
      <c r="L85" s="23"/>
      <c r="M85" s="23"/>
      <c r="N85" s="23"/>
      <c r="O85" s="43"/>
      <c r="P85"/>
      <c r="Q85"/>
    </row>
    <row r="86" spans="1:17" ht="15" customHeight="1">
      <c r="A86" s="24">
        <f>ROW()</f>
        <v>86</v>
      </c>
      <c r="B86" s="23"/>
      <c r="C86" s="84" t="s">
        <v>119</v>
      </c>
      <c r="D86" s="23"/>
      <c r="E86" s="60"/>
      <c r="F86" s="60"/>
      <c r="G86" s="60"/>
      <c r="H86" s="60"/>
      <c r="I86" s="60"/>
      <c r="J86" s="23"/>
      <c r="K86" s="23"/>
      <c r="L86" s="23"/>
      <c r="M86" s="23"/>
      <c r="N86" s="23"/>
      <c r="O86" s="43"/>
      <c r="P86"/>
      <c r="Q86"/>
    </row>
    <row r="87" spans="1:17" ht="15" customHeight="1" thickBot="1">
      <c r="A87" s="24">
        <f>ROW()</f>
        <v>87</v>
      </c>
      <c r="B87" s="23"/>
      <c r="C87" s="94" t="s">
        <v>266</v>
      </c>
      <c r="D87" s="23"/>
      <c r="E87" s="60"/>
      <c r="F87" s="60"/>
      <c r="G87" s="60"/>
      <c r="H87" s="60"/>
      <c r="I87" s="60"/>
      <c r="J87" s="23"/>
      <c r="K87" s="23"/>
      <c r="L87" s="23"/>
      <c r="M87" s="23"/>
      <c r="N87" s="23"/>
      <c r="O87" s="43"/>
      <c r="P87"/>
      <c r="Q87"/>
    </row>
    <row r="88" spans="1:17" ht="15" customHeight="1" thickBot="1">
      <c r="A88" s="24">
        <f>ROW()</f>
        <v>88</v>
      </c>
      <c r="B88" s="23"/>
      <c r="C88" s="84" t="s">
        <v>267</v>
      </c>
      <c r="D88" s="23"/>
      <c r="E88" s="62">
        <f>SUM(E86:E87)</f>
        <v>0</v>
      </c>
      <c r="F88" s="62">
        <f>SUM(F86:F87)</f>
        <v>0</v>
      </c>
      <c r="G88" s="62">
        <f>SUM(G86:G87)</f>
        <v>0</v>
      </c>
      <c r="H88" s="62">
        <f>SUM(H86:H87)</f>
        <v>0</v>
      </c>
      <c r="I88" s="62">
        <f>SUM(I86:I87)</f>
        <v>0</v>
      </c>
      <c r="J88" s="23"/>
      <c r="K88" s="23"/>
      <c r="L88" s="23"/>
      <c r="M88" s="23"/>
      <c r="N88" s="23"/>
      <c r="O88" s="43"/>
      <c r="P88"/>
      <c r="Q88"/>
    </row>
    <row r="89" spans="1:17" s="117" customFormat="1" ht="13.5" thickBot="1">
      <c r="A89" s="24">
        <f>ROW()</f>
        <v>89</v>
      </c>
      <c r="B89" s="23"/>
      <c r="C89" s="23"/>
      <c r="D89" s="23"/>
      <c r="E89" s="23"/>
      <c r="F89" s="23"/>
      <c r="G89" s="23"/>
      <c r="H89" s="23"/>
      <c r="I89" s="23"/>
      <c r="J89" s="23"/>
      <c r="K89" s="23"/>
      <c r="L89" s="23"/>
      <c r="M89" s="23"/>
      <c r="N89" s="23"/>
      <c r="O89" s="43"/>
      <c r="P89"/>
      <c r="Q89"/>
    </row>
    <row r="90" spans="1:17" ht="15" customHeight="1" thickBot="1">
      <c r="A90" s="24">
        <f>ROW()</f>
        <v>90</v>
      </c>
      <c r="B90" s="23"/>
      <c r="C90" s="2" t="s">
        <v>274</v>
      </c>
      <c r="D90" s="23"/>
      <c r="E90" s="62">
        <f>E68+E76+E80+E88+E84</f>
        <v>0</v>
      </c>
      <c r="F90" s="62">
        <f>F68+F76+F80+F88+F84</f>
        <v>0</v>
      </c>
      <c r="G90" s="62">
        <f>G68+G76+G80+G88+G84</f>
        <v>0</v>
      </c>
      <c r="H90" s="62">
        <f>H68+H76+H80+H88+H84</f>
        <v>0</v>
      </c>
      <c r="I90" s="62">
        <f>I68+I76+I80+I88+I84</f>
        <v>0</v>
      </c>
      <c r="J90" s="23"/>
      <c r="K90" s="23"/>
      <c r="L90" s="23"/>
      <c r="M90" s="23"/>
      <c r="N90" s="23"/>
      <c r="O90" s="43"/>
      <c r="P90"/>
      <c r="Q90"/>
    </row>
    <row r="91" spans="1:17" s="117" customFormat="1" ht="12.75">
      <c r="A91" s="40">
        <f>ROW()</f>
        <v>91</v>
      </c>
      <c r="B91" s="78"/>
      <c r="C91" s="78"/>
      <c r="D91" s="78"/>
      <c r="E91" s="78"/>
      <c r="F91" s="78"/>
      <c r="G91" s="78"/>
      <c r="H91" s="78"/>
      <c r="I91" s="78"/>
      <c r="J91" s="78"/>
      <c r="K91" s="78"/>
      <c r="L91" s="78"/>
      <c r="M91" s="78"/>
      <c r="N91" s="78"/>
      <c r="O91" s="72"/>
      <c r="P91"/>
      <c r="Q91"/>
    </row>
    <row r="92" spans="16:17" s="117" customFormat="1" ht="12.75">
      <c r="P92"/>
      <c r="Q92"/>
    </row>
    <row r="93" spans="1:17" s="116" customFormat="1" ht="12.75">
      <c r="A93" s="145"/>
      <c r="B93" s="146"/>
      <c r="C93" s="147"/>
      <c r="D93" s="146"/>
      <c r="E93" s="147"/>
      <c r="F93" s="147"/>
      <c r="G93" s="147"/>
      <c r="H93" s="147"/>
      <c r="I93" s="147"/>
      <c r="J93" s="147"/>
      <c r="K93" s="147"/>
      <c r="L93" s="147"/>
      <c r="M93" s="147"/>
      <c r="N93" s="147"/>
      <c r="O93" s="148"/>
      <c r="P93"/>
      <c r="Q93"/>
    </row>
    <row r="94" spans="1:17" s="116" customFormat="1" ht="18">
      <c r="A94" s="149"/>
      <c r="B94" s="119"/>
      <c r="C94" s="54"/>
      <c r="D94" s="119"/>
      <c r="E94" s="54"/>
      <c r="F94" s="54"/>
      <c r="G94" s="54"/>
      <c r="H94" s="54"/>
      <c r="I94" s="55" t="s">
        <v>10</v>
      </c>
      <c r="J94" s="708">
        <f>IF(NOT(ISBLANK(CoverSheet!$C$8)),CoverSheet!$C$8,"")</f>
      </c>
      <c r="K94" s="709"/>
      <c r="L94" s="709"/>
      <c r="M94" s="709"/>
      <c r="N94" s="710"/>
      <c r="O94" s="56"/>
      <c r="P94"/>
      <c r="Q94"/>
    </row>
    <row r="95" spans="1:17" s="116" customFormat="1" ht="18">
      <c r="A95" s="149"/>
      <c r="B95" s="119"/>
      <c r="C95" s="54"/>
      <c r="D95" s="119"/>
      <c r="E95" s="54"/>
      <c r="F95" s="54"/>
      <c r="G95" s="54"/>
      <c r="H95" s="54"/>
      <c r="I95" s="55" t="s">
        <v>754</v>
      </c>
      <c r="J95" s="777">
        <f>IF(ISNUMBER(CoverSheet!$C$14),TEXT(DATE(YEAR(CoverSheet!$C$14)-1,MONTH(CoverSheet!$C$14),DAY(CoverSheet!$C$14))+1,"_([$-1409]d mmmm yyyy;_(@")&amp;" –"&amp;TEXT(DATE(YEAR(CoverSheet!$C$14)+9,MONTH(CoverSheet!$C$14),DAY(CoverSheet!$C$14)),"_([$-1409]d mmmm yyyy;_(@"),"")</f>
      </c>
      <c r="K95" s="778"/>
      <c r="L95" s="778"/>
      <c r="M95" s="778"/>
      <c r="N95" s="779"/>
      <c r="O95" s="56"/>
      <c r="P95"/>
      <c r="Q95"/>
    </row>
    <row r="96" spans="1:17" s="116" customFormat="1" ht="15.75">
      <c r="A96" s="114" t="s">
        <v>431</v>
      </c>
      <c r="B96" s="119"/>
      <c r="C96" s="54"/>
      <c r="D96" s="119"/>
      <c r="E96" s="54"/>
      <c r="F96" s="54"/>
      <c r="G96" s="54"/>
      <c r="H96" s="54"/>
      <c r="I96" s="54"/>
      <c r="J96" s="54"/>
      <c r="K96" s="54"/>
      <c r="L96" s="54"/>
      <c r="M96" s="54"/>
      <c r="N96" s="54"/>
      <c r="O96" s="56"/>
      <c r="P96"/>
      <c r="Q96"/>
    </row>
    <row r="97" spans="1:17" s="117" customFormat="1" ht="12.75">
      <c r="A97" s="57" t="s">
        <v>11</v>
      </c>
      <c r="B97" s="637" t="s">
        <v>1282</v>
      </c>
      <c r="C97" s="54"/>
      <c r="D97" s="119"/>
      <c r="E97" s="54"/>
      <c r="F97" s="54"/>
      <c r="G97" s="54"/>
      <c r="H97" s="54"/>
      <c r="I97" s="54"/>
      <c r="J97" s="54"/>
      <c r="K97" s="54"/>
      <c r="L97" s="54"/>
      <c r="M97" s="54"/>
      <c r="N97" s="54"/>
      <c r="O97" s="56"/>
      <c r="P97"/>
      <c r="Q97"/>
    </row>
    <row r="98" spans="1:17" s="117" customFormat="1" ht="12.75">
      <c r="A98" s="24">
        <f>ROW()</f>
        <v>98</v>
      </c>
      <c r="B98" s="23"/>
      <c r="C98" s="23"/>
      <c r="D98" s="23"/>
      <c r="E98" s="23"/>
      <c r="F98" s="23"/>
      <c r="G98" s="23"/>
      <c r="H98" s="23"/>
      <c r="I98" s="23"/>
      <c r="J98" s="23"/>
      <c r="K98" s="23"/>
      <c r="L98" s="137" t="s">
        <v>338</v>
      </c>
      <c r="M98" s="23"/>
      <c r="N98" s="23"/>
      <c r="O98" s="43"/>
      <c r="P98"/>
      <c r="Q98"/>
    </row>
    <row r="99" spans="1:17" s="59" customFormat="1" ht="30" customHeight="1">
      <c r="A99" s="24"/>
      <c r="B99" s="133" t="s">
        <v>277</v>
      </c>
      <c r="C99" s="23"/>
      <c r="D99" s="23"/>
      <c r="E99" s="45" t="s">
        <v>177</v>
      </c>
      <c r="F99" s="45" t="s">
        <v>178</v>
      </c>
      <c r="G99" s="45" t="s">
        <v>179</v>
      </c>
      <c r="H99" s="45" t="s">
        <v>180</v>
      </c>
      <c r="I99" s="45" t="s">
        <v>181</v>
      </c>
      <c r="J99" s="23"/>
      <c r="K99" s="23"/>
      <c r="L99" s="23"/>
      <c r="M99" s="23"/>
      <c r="N99" s="23"/>
      <c r="O99" s="43"/>
      <c r="P99"/>
      <c r="Q99"/>
    </row>
    <row r="100" spans="1:17" ht="19.5" customHeight="1">
      <c r="A100" s="24">
        <f>ROW()</f>
        <v>100</v>
      </c>
      <c r="B100" s="23"/>
      <c r="C100" s="2" t="s">
        <v>269</v>
      </c>
      <c r="D100" s="23"/>
      <c r="E100" s="126">
        <f>IF(ISNUMBER(CoverSheet!$C$14),YEAR(CoverSheet!$C$14),"")</f>
      </c>
      <c r="F100" s="126">
        <f>IF(ISNUMBER(CoverSheet!$C$14),YEAR(CoverSheet!$C$14)+1,"")</f>
      </c>
      <c r="G100" s="126">
        <f>IF(ISNUMBER(CoverSheet!$C$14),YEAR(CoverSheet!$C$14)+2,"")</f>
      </c>
      <c r="H100" s="126">
        <f>IF(ISNUMBER(CoverSheet!$C$14),YEAR(CoverSheet!$C$14)+3,"")</f>
      </c>
      <c r="I100" s="126">
        <f>IF(ISNUMBER(CoverSheet!$C$14),YEAR(CoverSheet!$C$14)+4,"")</f>
      </c>
      <c r="J100" s="23"/>
      <c r="K100" s="2" t="s">
        <v>175</v>
      </c>
      <c r="L100" s="23"/>
      <c r="M100" s="23"/>
      <c r="N100" s="23"/>
      <c r="O100" s="43"/>
      <c r="P100"/>
      <c r="Q100"/>
    </row>
    <row r="101" spans="1:17" ht="15" customHeight="1">
      <c r="A101" s="24">
        <f>ROW()</f>
        <v>101</v>
      </c>
      <c r="B101" s="23"/>
      <c r="C101" s="67" t="s">
        <v>453</v>
      </c>
      <c r="D101" s="23"/>
      <c r="E101" s="60"/>
      <c r="F101" s="60"/>
      <c r="G101" s="60"/>
      <c r="H101" s="60"/>
      <c r="I101" s="60"/>
      <c r="J101" s="23"/>
      <c r="K101" s="780"/>
      <c r="L101" s="780"/>
      <c r="M101" s="780"/>
      <c r="N101" s="780"/>
      <c r="O101" s="43"/>
      <c r="P101"/>
      <c r="Q101"/>
    </row>
    <row r="102" spans="1:17" ht="15" customHeight="1">
      <c r="A102" s="24">
        <f>ROW()</f>
        <v>102</v>
      </c>
      <c r="B102" s="23"/>
      <c r="C102" s="67" t="s">
        <v>453</v>
      </c>
      <c r="D102" s="23"/>
      <c r="E102" s="60"/>
      <c r="F102" s="60"/>
      <c r="G102" s="60"/>
      <c r="H102" s="60"/>
      <c r="I102" s="60"/>
      <c r="J102" s="23"/>
      <c r="K102" s="780"/>
      <c r="L102" s="780"/>
      <c r="M102" s="780"/>
      <c r="N102" s="780"/>
      <c r="O102" s="43"/>
      <c r="P102"/>
      <c r="Q102"/>
    </row>
    <row r="103" spans="1:17" ht="15" customHeight="1" thickBot="1">
      <c r="A103" s="24">
        <f>ROW()</f>
        <v>103</v>
      </c>
      <c r="B103" s="23"/>
      <c r="C103" s="67" t="s">
        <v>453</v>
      </c>
      <c r="D103" s="23"/>
      <c r="E103" s="60"/>
      <c r="F103" s="60"/>
      <c r="G103" s="60"/>
      <c r="H103" s="60"/>
      <c r="I103" s="60"/>
      <c r="J103" s="23"/>
      <c r="K103" s="780"/>
      <c r="L103" s="780"/>
      <c r="M103" s="780"/>
      <c r="N103" s="780"/>
      <c r="O103" s="43"/>
      <c r="P103"/>
      <c r="Q103"/>
    </row>
    <row r="104" spans="1:17" ht="15" customHeight="1" thickBot="1">
      <c r="A104" s="24">
        <f>ROW()</f>
        <v>104</v>
      </c>
      <c r="B104" s="23"/>
      <c r="C104" s="2" t="s">
        <v>270</v>
      </c>
      <c r="D104" s="23"/>
      <c r="E104" s="62">
        <f>SUM(E101:E103)</f>
        <v>0</v>
      </c>
      <c r="F104" s="62">
        <f>SUM(F101:F103)</f>
        <v>0</v>
      </c>
      <c r="G104" s="62">
        <f>SUM(G101:G103)</f>
        <v>0</v>
      </c>
      <c r="H104" s="62">
        <f>SUM(H101:H103)</f>
        <v>0</v>
      </c>
      <c r="I104" s="62">
        <f>SUM(I101:I103)</f>
        <v>0</v>
      </c>
      <c r="J104" s="23"/>
      <c r="K104" s="23"/>
      <c r="L104" s="23"/>
      <c r="M104" s="23"/>
      <c r="N104" s="23"/>
      <c r="O104" s="43"/>
      <c r="P104"/>
      <c r="Q104"/>
    </row>
    <row r="105" spans="1:17" ht="49.5" customHeight="1">
      <c r="A105" s="24">
        <f>ROW()</f>
        <v>105</v>
      </c>
      <c r="B105" s="133" t="s">
        <v>278</v>
      </c>
      <c r="C105" s="23"/>
      <c r="D105" s="23"/>
      <c r="E105" s="45" t="s">
        <v>177</v>
      </c>
      <c r="F105" s="45" t="s">
        <v>178</v>
      </c>
      <c r="G105" s="45" t="s">
        <v>179</v>
      </c>
      <c r="H105" s="45" t="s">
        <v>180</v>
      </c>
      <c r="I105" s="45" t="s">
        <v>181</v>
      </c>
      <c r="J105" s="23"/>
      <c r="K105" s="23"/>
      <c r="L105" s="23"/>
      <c r="M105" s="23"/>
      <c r="N105" s="23"/>
      <c r="O105" s="43"/>
      <c r="P105"/>
      <c r="Q105"/>
    </row>
    <row r="106" spans="1:17" s="117" customFormat="1" ht="19.5" customHeight="1">
      <c r="A106" s="24"/>
      <c r="B106" s="23"/>
      <c r="C106" s="2" t="s">
        <v>269</v>
      </c>
      <c r="D106" s="23"/>
      <c r="E106" s="126">
        <f>IF(ISNUMBER(CoverSheet!$C$14),YEAR(CoverSheet!$C$14),"")</f>
      </c>
      <c r="F106" s="126">
        <f>IF(ISNUMBER(CoverSheet!$C$14),YEAR(CoverSheet!$C$14)+1,"")</f>
      </c>
      <c r="G106" s="126">
        <f>IF(ISNUMBER(CoverSheet!$C$14),YEAR(CoverSheet!$C$14)+2,"")</f>
      </c>
      <c r="H106" s="126">
        <f>IF(ISNUMBER(CoverSheet!$C$14),YEAR(CoverSheet!$C$14)+3,"")</f>
      </c>
      <c r="I106" s="126">
        <f>IF(ISNUMBER(CoverSheet!$C$14),YEAR(CoverSheet!$C$14)+4,"")</f>
      </c>
      <c r="J106" s="23"/>
      <c r="K106" s="2" t="s">
        <v>175</v>
      </c>
      <c r="L106" s="23"/>
      <c r="M106" s="23"/>
      <c r="N106" s="23"/>
      <c r="O106" s="43"/>
      <c r="P106"/>
      <c r="Q106"/>
    </row>
    <row r="107" spans="1:17" ht="15" customHeight="1">
      <c r="A107" s="24">
        <f>ROW()</f>
        <v>107</v>
      </c>
      <c r="B107" s="125"/>
      <c r="C107" s="67" t="s">
        <v>454</v>
      </c>
      <c r="D107" s="125"/>
      <c r="E107" s="60"/>
      <c r="F107" s="60"/>
      <c r="G107" s="60"/>
      <c r="H107" s="60"/>
      <c r="I107" s="60"/>
      <c r="J107" s="23"/>
      <c r="K107" s="780"/>
      <c r="L107" s="780"/>
      <c r="M107" s="780"/>
      <c r="N107" s="780"/>
      <c r="O107" s="43"/>
      <c r="P107"/>
      <c r="Q107"/>
    </row>
    <row r="108" spans="1:17" ht="15" customHeight="1">
      <c r="A108" s="24">
        <f>ROW()</f>
        <v>108</v>
      </c>
      <c r="B108" s="125"/>
      <c r="C108" s="67" t="s">
        <v>454</v>
      </c>
      <c r="D108" s="125"/>
      <c r="E108" s="60"/>
      <c r="F108" s="60"/>
      <c r="G108" s="60"/>
      <c r="H108" s="60"/>
      <c r="I108" s="60"/>
      <c r="J108" s="23"/>
      <c r="K108" s="780"/>
      <c r="L108" s="780"/>
      <c r="M108" s="780"/>
      <c r="N108" s="780"/>
      <c r="O108" s="43"/>
      <c r="P108"/>
      <c r="Q108"/>
    </row>
    <row r="109" spans="1:17" ht="15" customHeight="1" thickBot="1">
      <c r="A109" s="24">
        <f>ROW()</f>
        <v>109</v>
      </c>
      <c r="B109" s="125"/>
      <c r="C109" s="67" t="s">
        <v>454</v>
      </c>
      <c r="D109" s="125"/>
      <c r="E109" s="60"/>
      <c r="F109" s="60"/>
      <c r="G109" s="60"/>
      <c r="H109" s="60"/>
      <c r="I109" s="60"/>
      <c r="J109" s="23"/>
      <c r="K109" s="780"/>
      <c r="L109" s="780"/>
      <c r="M109" s="780"/>
      <c r="N109" s="780"/>
      <c r="O109" s="43"/>
      <c r="P109"/>
      <c r="Q109"/>
    </row>
    <row r="110" spans="1:17" ht="15" customHeight="1" thickBot="1">
      <c r="A110" s="24">
        <f>ROW()</f>
        <v>110</v>
      </c>
      <c r="B110" s="23"/>
      <c r="C110" s="2" t="s">
        <v>271</v>
      </c>
      <c r="D110" s="23"/>
      <c r="E110" s="62">
        <f>SUM(E107:E109)</f>
        <v>0</v>
      </c>
      <c r="F110" s="62">
        <f>SUM(F107:F109)</f>
        <v>0</v>
      </c>
      <c r="G110" s="62">
        <f>SUM(G107:G109)</f>
        <v>0</v>
      </c>
      <c r="H110" s="62">
        <f>SUM(H107:H109)</f>
        <v>0</v>
      </c>
      <c r="I110" s="62">
        <f>SUM(I107:I109)</f>
        <v>0</v>
      </c>
      <c r="J110" s="23"/>
      <c r="K110" s="23"/>
      <c r="L110" s="23"/>
      <c r="M110" s="23"/>
      <c r="N110" s="23"/>
      <c r="O110" s="43"/>
      <c r="P110"/>
      <c r="Q110"/>
    </row>
    <row r="111" spans="1:17" s="59" customFormat="1" ht="49.5" customHeight="1">
      <c r="A111" s="24"/>
      <c r="B111" s="23"/>
      <c r="C111" s="23"/>
      <c r="D111" s="23"/>
      <c r="E111" s="45" t="s">
        <v>177</v>
      </c>
      <c r="F111" s="45" t="s">
        <v>178</v>
      </c>
      <c r="G111" s="45" t="s">
        <v>179</v>
      </c>
      <c r="H111" s="45" t="s">
        <v>180</v>
      </c>
      <c r="I111" s="45" t="s">
        <v>181</v>
      </c>
      <c r="J111" s="23"/>
      <c r="K111" s="23"/>
      <c r="L111" s="23"/>
      <c r="M111" s="23"/>
      <c r="N111" s="23"/>
      <c r="O111" s="43"/>
      <c r="P111"/>
      <c r="Q111"/>
    </row>
    <row r="112" spans="1:17" ht="19.5" customHeight="1">
      <c r="A112" s="24">
        <f>ROW()</f>
        <v>112</v>
      </c>
      <c r="B112" s="133" t="s">
        <v>279</v>
      </c>
      <c r="C112" s="23"/>
      <c r="D112" s="23"/>
      <c r="E112" s="126">
        <f>IF(ISNUMBER(CoverSheet!$C$14),YEAR(CoverSheet!$C$14),"")</f>
      </c>
      <c r="F112" s="126">
        <f>IF(ISNUMBER(CoverSheet!$C$14),YEAR(CoverSheet!$C$14)+1,"")</f>
      </c>
      <c r="G112" s="126">
        <f>IF(ISNUMBER(CoverSheet!$C$14),YEAR(CoverSheet!$C$14)+2,"")</f>
      </c>
      <c r="H112" s="126">
        <f>IF(ISNUMBER(CoverSheet!$C$14),YEAR(CoverSheet!$C$14)+3,"")</f>
      </c>
      <c r="I112" s="126">
        <f>IF(ISNUMBER(CoverSheet!$C$14),YEAR(CoverSheet!$C$14)+4,"")</f>
      </c>
      <c r="J112" s="23"/>
      <c r="K112" s="23"/>
      <c r="L112" s="23"/>
      <c r="M112" s="23"/>
      <c r="N112" s="23"/>
      <c r="O112" s="43"/>
      <c r="P112"/>
      <c r="Q112"/>
    </row>
    <row r="113" spans="1:17" ht="15" customHeight="1">
      <c r="A113" s="24">
        <f>ROW()</f>
        <v>113</v>
      </c>
      <c r="B113" s="23"/>
      <c r="C113" s="2" t="s">
        <v>120</v>
      </c>
      <c r="D113" s="23"/>
      <c r="E113" s="60"/>
      <c r="F113" s="60" t="s">
        <v>9</v>
      </c>
      <c r="G113" s="60"/>
      <c r="H113" s="60"/>
      <c r="I113" s="60"/>
      <c r="J113" s="23"/>
      <c r="K113" s="23"/>
      <c r="L113" s="23"/>
      <c r="M113" s="23"/>
      <c r="N113" s="23"/>
      <c r="O113" s="43"/>
      <c r="P113"/>
      <c r="Q113"/>
    </row>
    <row r="114" spans="1:17" ht="19.5" customHeight="1">
      <c r="A114" s="24">
        <f>ROW()</f>
        <v>114</v>
      </c>
      <c r="B114" s="23"/>
      <c r="C114" s="2" t="s">
        <v>121</v>
      </c>
      <c r="D114" s="23"/>
      <c r="E114" s="23"/>
      <c r="F114" s="23"/>
      <c r="G114" s="23"/>
      <c r="H114" s="23"/>
      <c r="I114" s="23"/>
      <c r="J114" s="23"/>
      <c r="K114" s="2" t="s">
        <v>175</v>
      </c>
      <c r="L114" s="23"/>
      <c r="M114" s="23"/>
      <c r="N114" s="23"/>
      <c r="O114" s="43"/>
      <c r="P114"/>
      <c r="Q114"/>
    </row>
    <row r="115" spans="1:17" s="59" customFormat="1" ht="15" customHeight="1">
      <c r="A115" s="24">
        <f>ROW()</f>
        <v>115</v>
      </c>
      <c r="B115" s="125"/>
      <c r="C115" s="67" t="s">
        <v>453</v>
      </c>
      <c r="D115" s="125"/>
      <c r="E115" s="60"/>
      <c r="F115" s="60"/>
      <c r="G115" s="60"/>
      <c r="H115" s="60"/>
      <c r="I115" s="60"/>
      <c r="J115" s="23"/>
      <c r="K115" s="780"/>
      <c r="L115" s="780"/>
      <c r="M115" s="780"/>
      <c r="N115" s="780"/>
      <c r="O115" s="43"/>
      <c r="P115"/>
      <c r="Q115"/>
    </row>
    <row r="116" spans="1:17" s="59" customFormat="1" ht="15" customHeight="1">
      <c r="A116" s="24">
        <f>ROW()</f>
        <v>116</v>
      </c>
      <c r="B116" s="125"/>
      <c r="C116" s="67" t="s">
        <v>453</v>
      </c>
      <c r="D116" s="125"/>
      <c r="E116" s="60"/>
      <c r="F116" s="60"/>
      <c r="G116" s="60"/>
      <c r="H116" s="60"/>
      <c r="I116" s="60"/>
      <c r="J116" s="23"/>
      <c r="K116" s="780"/>
      <c r="L116" s="780"/>
      <c r="M116" s="780"/>
      <c r="N116" s="780"/>
      <c r="O116" s="43"/>
      <c r="P116"/>
      <c r="Q116"/>
    </row>
    <row r="117" spans="1:17" s="59" customFormat="1" ht="15" customHeight="1" thickBot="1">
      <c r="A117" s="24">
        <f>ROW()</f>
        <v>117</v>
      </c>
      <c r="B117" s="125"/>
      <c r="C117" s="67" t="s">
        <v>453</v>
      </c>
      <c r="D117" s="125"/>
      <c r="E117" s="60"/>
      <c r="F117" s="60"/>
      <c r="G117" s="60"/>
      <c r="H117" s="60"/>
      <c r="I117" s="60"/>
      <c r="J117" s="23"/>
      <c r="K117" s="780"/>
      <c r="L117" s="780"/>
      <c r="M117" s="780"/>
      <c r="N117" s="780"/>
      <c r="O117" s="43"/>
      <c r="P117"/>
      <c r="Q117"/>
    </row>
    <row r="118" spans="1:17" ht="15" customHeight="1" thickBot="1">
      <c r="A118" s="24">
        <f>ROW()</f>
        <v>118</v>
      </c>
      <c r="B118" s="23"/>
      <c r="C118" s="2" t="s">
        <v>272</v>
      </c>
      <c r="D118" s="23"/>
      <c r="E118" s="62">
        <f>SUM(E113,E115:E117)</f>
        <v>0</v>
      </c>
      <c r="F118" s="62">
        <f>SUM(F113,F115:F117)</f>
        <v>0</v>
      </c>
      <c r="G118" s="62">
        <f>SUM(G113,G115:G117)</f>
        <v>0</v>
      </c>
      <c r="H118" s="62">
        <f>SUM(H113,H115:H117)</f>
        <v>0</v>
      </c>
      <c r="I118" s="62">
        <f>SUM(I113,I115:I117)</f>
        <v>0</v>
      </c>
      <c r="J118" s="23"/>
      <c r="K118" s="23"/>
      <c r="L118" s="23"/>
      <c r="M118" s="23"/>
      <c r="N118" s="23"/>
      <c r="O118" s="43"/>
      <c r="P118"/>
      <c r="Q118"/>
    </row>
    <row r="119" spans="1:17" s="59" customFormat="1" ht="49.5" customHeight="1">
      <c r="A119" s="24">
        <f>ROW()</f>
        <v>119</v>
      </c>
      <c r="B119" s="23"/>
      <c r="C119" s="23"/>
      <c r="D119" s="23"/>
      <c r="E119" s="45" t="s">
        <v>177</v>
      </c>
      <c r="F119" s="45" t="s">
        <v>178</v>
      </c>
      <c r="G119" s="45" t="s">
        <v>179</v>
      </c>
      <c r="H119" s="45" t="s">
        <v>180</v>
      </c>
      <c r="I119" s="45" t="s">
        <v>181</v>
      </c>
      <c r="J119" s="45" t="s">
        <v>193</v>
      </c>
      <c r="K119" s="45" t="s">
        <v>194</v>
      </c>
      <c r="L119" s="45" t="s">
        <v>195</v>
      </c>
      <c r="M119" s="45" t="s">
        <v>196</v>
      </c>
      <c r="N119" s="45" t="s">
        <v>197</v>
      </c>
      <c r="O119" s="43"/>
      <c r="P119"/>
      <c r="Q119"/>
    </row>
    <row r="120" spans="1:17" ht="15.75">
      <c r="A120" s="24">
        <f>ROW()</f>
        <v>120</v>
      </c>
      <c r="B120" s="133" t="s">
        <v>455</v>
      </c>
      <c r="C120" s="23"/>
      <c r="D120" s="23"/>
      <c r="E120" s="45">
        <f>IF(ISNUMBER(CoverSheet!$C$14),YEAR(CoverSheet!$C$14),"")</f>
      </c>
      <c r="F120" s="45">
        <f>IF(ISNUMBER(CoverSheet!$C$14),YEAR(CoverSheet!$C$14)+1,"")</f>
      </c>
      <c r="G120" s="45">
        <f>IF(ISNUMBER(CoverSheet!$C$14),YEAR(CoverSheet!$C$14)+2,"")</f>
      </c>
      <c r="H120" s="45">
        <f>IF(ISNUMBER(CoverSheet!$C$14),YEAR(CoverSheet!$C$14)+3,"")</f>
      </c>
      <c r="I120" s="45">
        <f>IF(ISNUMBER(CoverSheet!$C$14),YEAR(CoverSheet!$C$14)+4,"")</f>
      </c>
      <c r="J120" s="45">
        <f>IF(ISNUMBER(CoverSheet!$C$14),YEAR(CoverSheet!$C$14)+5,"")</f>
      </c>
      <c r="K120" s="45">
        <f>IF(ISNUMBER(CoverSheet!$C$14),YEAR(CoverSheet!$C$14)+6,"")</f>
      </c>
      <c r="L120" s="45">
        <f>IF(ISNUMBER(CoverSheet!$C$14),YEAR(CoverSheet!$C$14)+7,"")</f>
      </c>
      <c r="M120" s="45">
        <f>IF(ISNUMBER(CoverSheet!$C$14),YEAR(CoverSheet!$C$14)+8,"")</f>
      </c>
      <c r="N120" s="45">
        <f>IF(ISNUMBER(CoverSheet!$C$14),YEAR(CoverSheet!$C$14)+9,"")</f>
      </c>
      <c r="O120" s="43"/>
      <c r="P120"/>
      <c r="Q120"/>
    </row>
    <row r="121" spans="1:17" ht="15" customHeight="1">
      <c r="A121" s="24">
        <f>ROW()</f>
        <v>121</v>
      </c>
      <c r="B121" s="23"/>
      <c r="C121" s="84" t="s">
        <v>126</v>
      </c>
      <c r="D121" s="23"/>
      <c r="E121" s="60"/>
      <c r="F121" s="60"/>
      <c r="G121" s="60"/>
      <c r="H121" s="60"/>
      <c r="I121" s="60"/>
      <c r="J121" s="60"/>
      <c r="K121" s="60"/>
      <c r="L121" s="60"/>
      <c r="M121" s="60"/>
      <c r="N121" s="60"/>
      <c r="O121" s="43"/>
      <c r="P121"/>
      <c r="Q121"/>
    </row>
    <row r="122" spans="1:17" ht="15" customHeight="1">
      <c r="A122" s="24">
        <f>ROW()</f>
        <v>122</v>
      </c>
      <c r="B122" s="23"/>
      <c r="C122" s="84" t="s">
        <v>125</v>
      </c>
      <c r="D122" s="23"/>
      <c r="E122" s="60"/>
      <c r="F122" s="60"/>
      <c r="G122" s="60"/>
      <c r="H122" s="60"/>
      <c r="I122" s="60"/>
      <c r="J122" s="60"/>
      <c r="K122" s="60"/>
      <c r="L122" s="60"/>
      <c r="M122" s="60"/>
      <c r="N122" s="60"/>
      <c r="O122" s="43"/>
      <c r="P122"/>
      <c r="Q122"/>
    </row>
    <row r="123" spans="1:17" ht="15" customHeight="1">
      <c r="A123" s="24">
        <f>ROW()</f>
        <v>123</v>
      </c>
      <c r="B123" s="23"/>
      <c r="C123" s="84" t="s">
        <v>457</v>
      </c>
      <c r="D123" s="23"/>
      <c r="E123" s="60"/>
      <c r="F123" s="60"/>
      <c r="G123" s="60"/>
      <c r="H123" s="60"/>
      <c r="I123" s="60"/>
      <c r="J123" s="60"/>
      <c r="K123" s="60"/>
      <c r="L123" s="60"/>
      <c r="M123" s="60"/>
      <c r="N123" s="60"/>
      <c r="O123" s="43"/>
      <c r="P123"/>
      <c r="Q123"/>
    </row>
    <row r="124" spans="1:17" ht="15" customHeight="1">
      <c r="A124" s="24">
        <f>ROW()</f>
        <v>124</v>
      </c>
      <c r="B124" s="23"/>
      <c r="C124" s="84" t="s">
        <v>122</v>
      </c>
      <c r="D124" s="23"/>
      <c r="E124" s="60"/>
      <c r="F124" s="60"/>
      <c r="G124" s="60"/>
      <c r="H124" s="60"/>
      <c r="I124" s="60"/>
      <c r="J124" s="60"/>
      <c r="K124" s="60"/>
      <c r="L124" s="60"/>
      <c r="M124" s="60"/>
      <c r="N124" s="60"/>
      <c r="O124" s="43"/>
      <c r="P124"/>
      <c r="Q124"/>
    </row>
    <row r="125" spans="1:17" ht="15" customHeight="1">
      <c r="A125" s="24">
        <f>ROW()</f>
        <v>125</v>
      </c>
      <c r="B125" s="23"/>
      <c r="C125" s="84" t="s">
        <v>127</v>
      </c>
      <c r="D125" s="23"/>
      <c r="E125" s="60"/>
      <c r="F125" s="60"/>
      <c r="G125" s="60"/>
      <c r="H125" s="60"/>
      <c r="I125" s="60"/>
      <c r="J125" s="60"/>
      <c r="K125" s="60"/>
      <c r="L125" s="60"/>
      <c r="M125" s="60"/>
      <c r="N125" s="60"/>
      <c r="O125" s="43"/>
      <c r="P125"/>
      <c r="Q125"/>
    </row>
    <row r="126" spans="1:17" ht="15" customHeight="1">
      <c r="A126" s="24">
        <f>ROW()</f>
        <v>126</v>
      </c>
      <c r="B126" s="23"/>
      <c r="C126" s="84" t="s">
        <v>123</v>
      </c>
      <c r="D126" s="23"/>
      <c r="E126" s="60"/>
      <c r="F126" s="60"/>
      <c r="G126" s="60"/>
      <c r="H126" s="60"/>
      <c r="I126" s="60"/>
      <c r="J126" s="60"/>
      <c r="K126" s="60"/>
      <c r="L126" s="60"/>
      <c r="M126" s="60"/>
      <c r="N126" s="60"/>
      <c r="O126" s="43"/>
      <c r="P126"/>
      <c r="Q126"/>
    </row>
    <row r="127" spans="1:17" ht="15" customHeight="1" thickBot="1">
      <c r="A127" s="24">
        <f>ROW()</f>
        <v>127</v>
      </c>
      <c r="B127" s="23"/>
      <c r="C127" s="84" t="s">
        <v>124</v>
      </c>
      <c r="D127" s="23"/>
      <c r="E127" s="60"/>
      <c r="F127" s="60"/>
      <c r="G127" s="60"/>
      <c r="H127" s="60"/>
      <c r="I127" s="60"/>
      <c r="J127" s="60"/>
      <c r="K127" s="60"/>
      <c r="L127" s="60"/>
      <c r="M127" s="60"/>
      <c r="N127" s="60"/>
      <c r="O127" s="43"/>
      <c r="P127"/>
      <c r="Q127"/>
    </row>
    <row r="128" spans="1:17" ht="15" customHeight="1" thickBot="1">
      <c r="A128" s="24">
        <f>ROW()</f>
        <v>128</v>
      </c>
      <c r="B128" s="23"/>
      <c r="C128" s="84" t="s">
        <v>456</v>
      </c>
      <c r="D128" s="23"/>
      <c r="E128" s="62">
        <f aca="true" t="shared" si="1" ref="E128:N128">SUM(E121:E125)</f>
        <v>0</v>
      </c>
      <c r="F128" s="62">
        <f t="shared" si="1"/>
        <v>0</v>
      </c>
      <c r="G128" s="62">
        <f t="shared" si="1"/>
        <v>0</v>
      </c>
      <c r="H128" s="62">
        <f t="shared" si="1"/>
        <v>0</v>
      </c>
      <c r="I128" s="62">
        <f t="shared" si="1"/>
        <v>0</v>
      </c>
      <c r="J128" s="62">
        <f t="shared" si="1"/>
        <v>0</v>
      </c>
      <c r="K128" s="62">
        <f t="shared" si="1"/>
        <v>0</v>
      </c>
      <c r="L128" s="62">
        <f t="shared" si="1"/>
        <v>0</v>
      </c>
      <c r="M128" s="62">
        <f t="shared" si="1"/>
        <v>0</v>
      </c>
      <c r="N128" s="62">
        <f t="shared" si="1"/>
        <v>0</v>
      </c>
      <c r="O128" s="43"/>
      <c r="P128"/>
      <c r="Q128"/>
    </row>
    <row r="129" spans="1:17" ht="12.75">
      <c r="A129" s="40">
        <f>ROW()</f>
        <v>129</v>
      </c>
      <c r="B129" s="78"/>
      <c r="C129" s="78"/>
      <c r="D129" s="78"/>
      <c r="E129" s="78"/>
      <c r="F129" s="78"/>
      <c r="G129" s="78"/>
      <c r="H129" s="78"/>
      <c r="I129" s="78"/>
      <c r="J129" s="78"/>
      <c r="K129" s="78"/>
      <c r="L129" s="78"/>
      <c r="M129" s="78"/>
      <c r="N129" s="78"/>
      <c r="O129" s="72"/>
      <c r="P129"/>
      <c r="Q129"/>
    </row>
  </sheetData>
  <sheetProtection/>
  <mergeCells count="13">
    <mergeCell ref="K117:N117"/>
    <mergeCell ref="K103:N103"/>
    <mergeCell ref="K107:N107"/>
    <mergeCell ref="K108:N108"/>
    <mergeCell ref="K109:N109"/>
    <mergeCell ref="K115:N115"/>
    <mergeCell ref="K116:N116"/>
    <mergeCell ref="J2:N2"/>
    <mergeCell ref="J3:N3"/>
    <mergeCell ref="K101:N101"/>
    <mergeCell ref="K102:N102"/>
    <mergeCell ref="J94:N94"/>
    <mergeCell ref="J95:N95"/>
  </mergeCell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46" r:id="rId1"/>
  <headerFooter>
    <oddHeader>&amp;C&amp;"Arial"&amp;10 Commerce Commission Information Disclosure Template</oddHeader>
    <oddFooter>&amp;L&amp;"Arial"&amp;10 &amp;F&amp;C&amp;"Arial"&amp;10 &amp;A&amp;R&amp;"Arial"&amp;10 &amp;P</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CI110"/>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4.140625" style="117" customWidth="1"/>
    <col min="3" max="3" width="28.00390625" style="41" customWidth="1"/>
    <col min="4" max="4" width="0.5625" style="117" customWidth="1"/>
    <col min="5" max="5" width="28.00390625" style="41" customWidth="1"/>
    <col min="6" max="6" width="0.5625" style="117" customWidth="1"/>
    <col min="7" max="7" width="28.00390625" style="41" customWidth="1"/>
    <col min="8" max="8" width="0.5625" style="117" customWidth="1"/>
    <col min="9" max="9" width="20.421875" style="41" customWidth="1"/>
    <col min="10" max="10" width="0.5625" style="117" customWidth="1"/>
    <col min="11" max="11" width="20.421875" style="41" customWidth="1"/>
    <col min="12" max="12" width="0.5625" style="117" customWidth="1"/>
    <col min="13" max="13" width="20.421875" style="41" customWidth="1"/>
    <col min="14" max="14" width="2.7109375" style="41" customWidth="1"/>
    <col min="15" max="15" width="21.7109375" style="59" customWidth="1"/>
    <col min="16" max="16" width="10.28125" style="59" customWidth="1"/>
    <col min="17" max="17" width="53.57421875" style="41" bestFit="1" customWidth="1"/>
    <col min="18" max="18" width="9.140625" style="41" customWidth="1"/>
    <col min="19" max="19" width="14.57421875" style="41" customWidth="1"/>
    <col min="20" max="20" width="18.57421875" style="41" customWidth="1"/>
    <col min="21" max="21" width="5.8515625" style="41" customWidth="1"/>
    <col min="22" max="23" width="9.140625" style="41" customWidth="1"/>
    <col min="24" max="24" width="9.140625" style="42" customWidth="1"/>
    <col min="25" max="83" width="9.140625" style="41" customWidth="1"/>
    <col min="84" max="84" width="9.140625" style="68" customWidth="1"/>
    <col min="85" max="16384" width="9.140625" style="41" customWidth="1"/>
  </cols>
  <sheetData>
    <row r="1" spans="1:87" s="66" customFormat="1" ht="12.75">
      <c r="A1" s="145"/>
      <c r="B1" s="146"/>
      <c r="C1" s="147"/>
      <c r="D1" s="146"/>
      <c r="E1" s="147"/>
      <c r="F1" s="146"/>
      <c r="G1" s="147"/>
      <c r="H1" s="146"/>
      <c r="I1" s="147"/>
      <c r="J1" s="146"/>
      <c r="K1" s="147"/>
      <c r="L1" s="146"/>
      <c r="M1" s="147"/>
      <c r="N1" s="148"/>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row>
    <row r="2" spans="1:87" s="66" customFormat="1" ht="18">
      <c r="A2" s="149"/>
      <c r="B2" s="119"/>
      <c r="C2" s="54"/>
      <c r="D2" s="119"/>
      <c r="E2" s="54"/>
      <c r="F2" s="119"/>
      <c r="G2" s="119"/>
      <c r="H2" s="55" t="s">
        <v>10</v>
      </c>
      <c r="I2" s="708">
        <f>IF(NOT(ISBLANK(CoverSheet!$C$8)),CoverSheet!$C$8,"")</f>
      </c>
      <c r="J2" s="709"/>
      <c r="K2" s="709"/>
      <c r="L2" s="709"/>
      <c r="M2" s="710"/>
      <c r="N2" s="5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row>
    <row r="3" spans="1:87" s="66" customFormat="1" ht="18">
      <c r="A3" s="149"/>
      <c r="B3" s="119"/>
      <c r="C3" s="54"/>
      <c r="D3" s="119"/>
      <c r="E3" s="54"/>
      <c r="F3" s="119"/>
      <c r="G3" s="119"/>
      <c r="H3" s="55" t="s">
        <v>754</v>
      </c>
      <c r="I3" s="777">
        <f>IF(ISNUMBER(CoverSheet!$C$14),TEXT(DATE(YEAR(CoverSheet!$C$14)-1,MONTH(CoverSheet!$C$14),DAY(CoverSheet!$C$14))+1,"_([$-1409]d mmmm yyyy;_(@")&amp;" –"&amp;TEXT(DATE(YEAR(CoverSheet!$C$14)+9,MONTH(CoverSheet!$C$14),DAY(CoverSheet!$C$14)),"_([$-1409]d mmmm yyyy;_(@"),"")</f>
      </c>
      <c r="J3" s="778"/>
      <c r="K3" s="778"/>
      <c r="L3" s="778"/>
      <c r="M3" s="779"/>
      <c r="N3" s="5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row>
    <row r="4" spans="1:87" s="66" customFormat="1" ht="15.75">
      <c r="A4" s="150" t="s">
        <v>280</v>
      </c>
      <c r="B4" s="119"/>
      <c r="C4" s="54"/>
      <c r="D4" s="119"/>
      <c r="E4" s="54"/>
      <c r="F4" s="119"/>
      <c r="G4" s="54"/>
      <c r="H4" s="54"/>
      <c r="I4" s="54"/>
      <c r="J4" s="54"/>
      <c r="K4" s="54"/>
      <c r="L4" s="54"/>
      <c r="M4" s="54"/>
      <c r="N4" s="5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row>
    <row r="5" spans="1:87" s="59" customFormat="1" ht="12.75">
      <c r="A5" s="57" t="s">
        <v>11</v>
      </c>
      <c r="B5" s="637" t="s">
        <v>1282</v>
      </c>
      <c r="C5" s="54"/>
      <c r="D5" s="119"/>
      <c r="E5" s="54"/>
      <c r="F5" s="119"/>
      <c r="G5" s="54"/>
      <c r="H5" s="119"/>
      <c r="I5" s="54"/>
      <c r="J5" s="119"/>
      <c r="K5" s="54"/>
      <c r="L5" s="119"/>
      <c r="M5" s="54"/>
      <c r="N5" s="56"/>
      <c r="O5" s="6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row>
    <row r="6" spans="1:87" ht="34.5" customHeight="1">
      <c r="A6" s="24">
        <f>ROW()</f>
        <v>6</v>
      </c>
      <c r="B6" s="133" t="s">
        <v>418</v>
      </c>
      <c r="C6" s="23"/>
      <c r="D6" s="23"/>
      <c r="E6" s="23"/>
      <c r="F6" s="23"/>
      <c r="G6" s="23"/>
      <c r="H6" s="23"/>
      <c r="I6" s="23"/>
      <c r="J6" s="23"/>
      <c r="K6" s="23"/>
      <c r="L6" s="23"/>
      <c r="M6" s="23"/>
      <c r="N6" s="43"/>
      <c r="Q6" s="59"/>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row>
    <row r="7" spans="1:87" ht="25.5">
      <c r="A7" s="24">
        <f>ROW()</f>
        <v>7</v>
      </c>
      <c r="B7" s="23"/>
      <c r="C7" s="115" t="s">
        <v>172</v>
      </c>
      <c r="D7" s="23"/>
      <c r="E7" s="115" t="s">
        <v>173</v>
      </c>
      <c r="F7" s="23"/>
      <c r="G7" s="115" t="s">
        <v>215</v>
      </c>
      <c r="H7" s="23"/>
      <c r="I7" s="115" t="s">
        <v>111</v>
      </c>
      <c r="J7" s="23"/>
      <c r="K7" s="115" t="s">
        <v>216</v>
      </c>
      <c r="L7" s="23"/>
      <c r="M7" s="115" t="s">
        <v>218</v>
      </c>
      <c r="N7" s="43"/>
      <c r="Q7" s="59"/>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row>
    <row r="8" spans="1:87" ht="15" customHeight="1">
      <c r="A8" s="24">
        <f>ROW()</f>
        <v>8</v>
      </c>
      <c r="B8" s="23"/>
      <c r="C8" s="67"/>
      <c r="D8" s="23"/>
      <c r="E8" s="60"/>
      <c r="F8" s="23"/>
      <c r="G8" s="60"/>
      <c r="H8" s="23"/>
      <c r="I8" s="60"/>
      <c r="J8" s="23"/>
      <c r="K8" s="60"/>
      <c r="L8" s="23"/>
      <c r="M8" s="60"/>
      <c r="N8" s="43"/>
      <c r="O8" s="41"/>
      <c r="P8"/>
      <c r="Q8" s="92" t="s">
        <v>199</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row>
    <row r="9" spans="1:87" ht="15" customHeight="1">
      <c r="A9" s="24">
        <f>ROW()</f>
        <v>9</v>
      </c>
      <c r="B9" s="23"/>
      <c r="C9" s="67"/>
      <c r="D9" s="23"/>
      <c r="E9" s="60"/>
      <c r="F9" s="23"/>
      <c r="G9" s="60"/>
      <c r="H9" s="23"/>
      <c r="I9" s="60"/>
      <c r="J9" s="23"/>
      <c r="K9" s="60"/>
      <c r="L9" s="23"/>
      <c r="M9" s="60"/>
      <c r="N9" s="43"/>
      <c r="O9" s="41"/>
      <c r="P9"/>
      <c r="Q9" s="59" t="s">
        <v>41</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row>
    <row r="10" spans="1:87" ht="15" customHeight="1">
      <c r="A10" s="24">
        <f>ROW()</f>
        <v>10</v>
      </c>
      <c r="B10" s="23"/>
      <c r="C10" s="67"/>
      <c r="D10" s="23"/>
      <c r="E10" s="60"/>
      <c r="F10" s="23"/>
      <c r="G10" s="60"/>
      <c r="H10" s="23"/>
      <c r="I10" s="60"/>
      <c r="J10" s="23"/>
      <c r="K10" s="60"/>
      <c r="L10" s="23"/>
      <c r="M10" s="60"/>
      <c r="N10" s="43"/>
      <c r="O10" s="41"/>
      <c r="P10"/>
      <c r="Q10" s="59" t="s">
        <v>43</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row>
    <row r="11" spans="1:87" ht="15" customHeight="1">
      <c r="A11" s="24">
        <f>ROW()</f>
        <v>11</v>
      </c>
      <c r="B11" s="23"/>
      <c r="C11" s="67"/>
      <c r="D11" s="23"/>
      <c r="E11" s="60"/>
      <c r="F11" s="23"/>
      <c r="G11" s="60"/>
      <c r="H11" s="23"/>
      <c r="I11" s="60"/>
      <c r="J11" s="23"/>
      <c r="K11" s="60"/>
      <c r="L11" s="23"/>
      <c r="M11" s="60"/>
      <c r="N11" s="43"/>
      <c r="O11" s="41"/>
      <c r="P11"/>
      <c r="Q11" s="59" t="s">
        <v>44</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row>
    <row r="12" spans="1:87" ht="15" customHeight="1">
      <c r="A12" s="24">
        <f>ROW()</f>
        <v>12</v>
      </c>
      <c r="B12" s="23"/>
      <c r="C12" s="67"/>
      <c r="D12" s="23"/>
      <c r="E12" s="60"/>
      <c r="F12" s="23"/>
      <c r="G12" s="60"/>
      <c r="H12" s="23"/>
      <c r="I12" s="60"/>
      <c r="J12" s="23"/>
      <c r="K12" s="60"/>
      <c r="L12" s="23"/>
      <c r="M12" s="60"/>
      <c r="N12" s="43"/>
      <c r="O12" s="41"/>
      <c r="P12"/>
      <c r="Q12" s="59" t="s">
        <v>45</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row>
    <row r="13" spans="1:87" ht="15" customHeight="1">
      <c r="A13" s="24">
        <f>ROW()</f>
        <v>13</v>
      </c>
      <c r="B13" s="23"/>
      <c r="C13" s="67"/>
      <c r="D13" s="23"/>
      <c r="E13" s="60"/>
      <c r="F13" s="23"/>
      <c r="G13" s="60"/>
      <c r="H13" s="23"/>
      <c r="I13" s="60"/>
      <c r="J13" s="23"/>
      <c r="K13" s="60"/>
      <c r="L13" s="23"/>
      <c r="M13" s="60"/>
      <c r="N13" s="43"/>
      <c r="O13" s="41"/>
      <c r="P13"/>
      <c r="Q13" s="59" t="s">
        <v>48</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row>
    <row r="14" spans="1:87" ht="15" customHeight="1">
      <c r="A14" s="24">
        <f>ROW()</f>
        <v>14</v>
      </c>
      <c r="B14" s="23"/>
      <c r="C14" s="67"/>
      <c r="D14" s="23"/>
      <c r="E14" s="60"/>
      <c r="F14" s="23"/>
      <c r="G14" s="60"/>
      <c r="H14" s="23"/>
      <c r="I14" s="60"/>
      <c r="J14" s="23"/>
      <c r="K14" s="60"/>
      <c r="L14" s="23"/>
      <c r="M14" s="60"/>
      <c r="N14" s="43"/>
      <c r="O14" s="41"/>
      <c r="P14"/>
      <c r="Q14" s="59" t="s">
        <v>50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row>
    <row r="15" spans="1:87" ht="15" customHeight="1">
      <c r="A15" s="24">
        <f>ROW()</f>
        <v>15</v>
      </c>
      <c r="B15" s="23"/>
      <c r="C15" s="67"/>
      <c r="D15" s="23"/>
      <c r="E15" s="60"/>
      <c r="F15" s="23"/>
      <c r="G15" s="60"/>
      <c r="H15" s="23"/>
      <c r="I15" s="60"/>
      <c r="J15" s="23"/>
      <c r="K15" s="60"/>
      <c r="L15" s="23"/>
      <c r="M15" s="60"/>
      <c r="N15" s="43"/>
      <c r="O15" s="41"/>
      <c r="P15"/>
      <c r="Q15" s="59" t="s">
        <v>51</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row>
    <row r="16" spans="1:87" ht="15" customHeight="1">
      <c r="A16" s="24">
        <f>ROW()</f>
        <v>16</v>
      </c>
      <c r="B16" s="23"/>
      <c r="C16" s="67"/>
      <c r="D16" s="23"/>
      <c r="E16" s="60"/>
      <c r="F16" s="23"/>
      <c r="G16" s="60"/>
      <c r="H16" s="23"/>
      <c r="I16" s="60"/>
      <c r="J16" s="23"/>
      <c r="K16" s="60"/>
      <c r="L16" s="23"/>
      <c r="M16" s="60"/>
      <c r="N16" s="43"/>
      <c r="O16" s="41"/>
      <c r="P16"/>
      <c r="Q16" s="59" t="s">
        <v>52</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row>
    <row r="17" spans="1:87" ht="15" customHeight="1">
      <c r="A17" s="24">
        <f>ROW()</f>
        <v>17</v>
      </c>
      <c r="B17" s="23"/>
      <c r="C17" s="67"/>
      <c r="D17" s="23"/>
      <c r="E17" s="60"/>
      <c r="F17" s="23"/>
      <c r="G17" s="60"/>
      <c r="H17" s="23"/>
      <c r="I17" s="60"/>
      <c r="J17" s="23"/>
      <c r="K17" s="60"/>
      <c r="L17" s="23"/>
      <c r="M17" s="60"/>
      <c r="N17" s="43"/>
      <c r="O17" s="41"/>
      <c r="P17"/>
      <c r="Q17" s="59" t="s">
        <v>53</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row>
    <row r="18" spans="1:87" ht="15" customHeight="1">
      <c r="A18" s="24">
        <f>ROW()</f>
        <v>18</v>
      </c>
      <c r="B18" s="23"/>
      <c r="C18" s="67"/>
      <c r="D18" s="23"/>
      <c r="E18" s="60"/>
      <c r="F18" s="23"/>
      <c r="G18" s="60"/>
      <c r="H18" s="23"/>
      <c r="I18" s="60"/>
      <c r="J18" s="23"/>
      <c r="K18" s="60"/>
      <c r="L18" s="23"/>
      <c r="M18" s="60"/>
      <c r="N18" s="43"/>
      <c r="O18" s="41"/>
      <c r="P18"/>
      <c r="Q18" s="59" t="s">
        <v>54</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row>
    <row r="19" spans="1:87" ht="15" customHeight="1">
      <c r="A19" s="24">
        <f>ROW()</f>
        <v>19</v>
      </c>
      <c r="B19" s="23"/>
      <c r="C19" s="67"/>
      <c r="D19" s="23"/>
      <c r="E19" s="60"/>
      <c r="F19" s="23"/>
      <c r="G19" s="60"/>
      <c r="H19" s="23"/>
      <c r="I19" s="60"/>
      <c r="J19" s="23"/>
      <c r="K19" s="60"/>
      <c r="L19" s="23"/>
      <c r="M19" s="60"/>
      <c r="N19" s="43"/>
      <c r="O19" s="41"/>
      <c r="P19"/>
      <c r="Q19" s="59" t="s">
        <v>55</v>
      </c>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row>
    <row r="20" spans="1:87" ht="15" customHeight="1">
      <c r="A20" s="24">
        <f>ROW()</f>
        <v>20</v>
      </c>
      <c r="B20" s="23"/>
      <c r="C20" s="67"/>
      <c r="D20" s="23"/>
      <c r="E20" s="60"/>
      <c r="F20" s="23"/>
      <c r="G20" s="60"/>
      <c r="H20" s="23"/>
      <c r="I20" s="60"/>
      <c r="J20" s="23"/>
      <c r="K20" s="60"/>
      <c r="L20" s="23"/>
      <c r="M20" s="60"/>
      <c r="N20" s="43"/>
      <c r="O20" s="41"/>
      <c r="P20"/>
      <c r="Q20" s="59" t="s">
        <v>56</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row>
    <row r="21" spans="1:87" ht="15" customHeight="1">
      <c r="A21" s="24">
        <f>ROW()</f>
        <v>21</v>
      </c>
      <c r="B21" s="23"/>
      <c r="C21" s="67"/>
      <c r="D21" s="23"/>
      <c r="E21" s="60"/>
      <c r="F21" s="23"/>
      <c r="G21" s="60"/>
      <c r="H21" s="23"/>
      <c r="I21" s="60"/>
      <c r="J21" s="23"/>
      <c r="K21" s="60"/>
      <c r="L21" s="23"/>
      <c r="M21" s="60"/>
      <c r="N21" s="43"/>
      <c r="O21" s="41"/>
      <c r="P21"/>
      <c r="Q21" s="59" t="s">
        <v>57</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row>
    <row r="22" spans="1:87" ht="15" customHeight="1">
      <c r="A22" s="24">
        <f>ROW()</f>
        <v>22</v>
      </c>
      <c r="B22" s="23"/>
      <c r="C22" s="67"/>
      <c r="D22" s="23"/>
      <c r="E22" s="60"/>
      <c r="F22" s="23"/>
      <c r="G22" s="60"/>
      <c r="H22" s="23"/>
      <c r="I22" s="60"/>
      <c r="J22" s="23"/>
      <c r="K22" s="60"/>
      <c r="L22" s="23"/>
      <c r="M22" s="60"/>
      <c r="N22" s="43"/>
      <c r="O22" s="41"/>
      <c r="P22"/>
      <c r="Q22" s="59" t="s">
        <v>58</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ht="15" customHeight="1">
      <c r="A23" s="24">
        <f>ROW()</f>
        <v>23</v>
      </c>
      <c r="B23" s="23"/>
      <c r="C23" s="67"/>
      <c r="D23" s="23"/>
      <c r="E23" s="60"/>
      <c r="F23" s="23"/>
      <c r="G23" s="60"/>
      <c r="H23" s="23"/>
      <c r="I23" s="60"/>
      <c r="J23" s="23"/>
      <c r="K23" s="60"/>
      <c r="L23" s="23"/>
      <c r="M23" s="60"/>
      <c r="N23" s="43"/>
      <c r="O23" s="41"/>
      <c r="P23"/>
      <c r="Q23" s="59" t="s">
        <v>59</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row>
    <row r="24" spans="1:87" ht="15" customHeight="1">
      <c r="A24" s="24">
        <f>ROW()</f>
        <v>24</v>
      </c>
      <c r="B24" s="23"/>
      <c r="C24" s="67"/>
      <c r="D24" s="23"/>
      <c r="E24" s="60"/>
      <c r="F24" s="23"/>
      <c r="G24" s="60"/>
      <c r="H24" s="23"/>
      <c r="I24" s="60"/>
      <c r="J24" s="23"/>
      <c r="K24" s="60"/>
      <c r="L24" s="23"/>
      <c r="M24" s="60"/>
      <c r="N24" s="43"/>
      <c r="O24" s="41"/>
      <c r="P24"/>
      <c r="Q24" s="59" t="s">
        <v>60</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row>
    <row r="25" spans="1:87" ht="15" customHeight="1">
      <c r="A25" s="24">
        <f>ROW()</f>
        <v>25</v>
      </c>
      <c r="B25" s="23"/>
      <c r="C25" s="67"/>
      <c r="D25" s="23"/>
      <c r="E25" s="60"/>
      <c r="F25" s="23"/>
      <c r="G25" s="60"/>
      <c r="H25" s="23"/>
      <c r="I25" s="60"/>
      <c r="J25" s="23"/>
      <c r="K25" s="60"/>
      <c r="L25" s="23"/>
      <c r="M25" s="60"/>
      <c r="N25" s="43"/>
      <c r="O25" s="41"/>
      <c r="P25"/>
      <c r="Q25" s="59" t="s">
        <v>61</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row>
    <row r="26" spans="1:87" ht="15" customHeight="1">
      <c r="A26" s="24">
        <f>ROW()</f>
        <v>26</v>
      </c>
      <c r="B26" s="23"/>
      <c r="C26" s="67"/>
      <c r="D26" s="23"/>
      <c r="E26" s="60"/>
      <c r="F26" s="23"/>
      <c r="G26" s="60"/>
      <c r="H26" s="23"/>
      <c r="I26" s="60"/>
      <c r="J26" s="23"/>
      <c r="K26" s="60"/>
      <c r="L26" s="23"/>
      <c r="M26" s="60"/>
      <c r="N26" s="43"/>
      <c r="O26" s="41"/>
      <c r="P26"/>
      <c r="Q26" s="59" t="s">
        <v>62</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row>
    <row r="27" spans="1:87" ht="15" customHeight="1">
      <c r="A27" s="24">
        <f>ROW()</f>
        <v>27</v>
      </c>
      <c r="B27" s="23"/>
      <c r="C27" s="67"/>
      <c r="D27" s="23"/>
      <c r="E27" s="60"/>
      <c r="F27" s="23"/>
      <c r="G27" s="60"/>
      <c r="H27" s="23"/>
      <c r="I27" s="60"/>
      <c r="J27" s="23"/>
      <c r="K27" s="60"/>
      <c r="L27" s="23"/>
      <c r="M27" s="60"/>
      <c r="N27" s="43"/>
      <c r="O27" s="41"/>
      <c r="P27"/>
      <c r="Q27" s="59" t="s">
        <v>64</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row>
    <row r="28" spans="1:87" ht="12.75">
      <c r="A28" s="24">
        <f>ROW()</f>
        <v>28</v>
      </c>
      <c r="B28" s="23"/>
      <c r="C28" s="65" t="s">
        <v>240</v>
      </c>
      <c r="D28" s="23"/>
      <c r="E28" s="23"/>
      <c r="F28" s="23"/>
      <c r="G28" s="23"/>
      <c r="H28" s="23"/>
      <c r="I28" s="23"/>
      <c r="J28" s="23"/>
      <c r="K28" s="23"/>
      <c r="L28" s="23"/>
      <c r="M28" s="23"/>
      <c r="N28" s="43"/>
      <c r="O28" s="41"/>
      <c r="P28"/>
      <c r="Q28" s="59" t="s">
        <v>65</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row>
    <row r="29" spans="1:87" ht="12.75">
      <c r="A29" s="40">
        <f>ROW()</f>
        <v>29</v>
      </c>
      <c r="B29" s="78"/>
      <c r="C29" s="79"/>
      <c r="D29" s="78"/>
      <c r="E29" s="79"/>
      <c r="F29" s="78"/>
      <c r="G29" s="79"/>
      <c r="H29" s="78"/>
      <c r="I29" s="79"/>
      <c r="J29" s="78"/>
      <c r="K29" s="79"/>
      <c r="L29" s="78"/>
      <c r="M29" s="79"/>
      <c r="N29" s="77"/>
      <c r="P29"/>
      <c r="Q29" s="59" t="s">
        <v>66</v>
      </c>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row>
    <row r="30" spans="1:87" ht="12.75" customHeight="1">
      <c r="A30" s="117"/>
      <c r="C30" s="117"/>
      <c r="E30" s="117"/>
      <c r="G30" s="117"/>
      <c r="I30" s="117"/>
      <c r="K30" s="117"/>
      <c r="M30" s="117"/>
      <c r="N30" s="117"/>
      <c r="P30"/>
      <c r="Q30" s="59" t="s">
        <v>67</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row>
    <row r="31" spans="1:87" ht="26.25" customHeight="1">
      <c r="A31" s="145"/>
      <c r="B31" s="146"/>
      <c r="C31" s="147"/>
      <c r="D31" s="146"/>
      <c r="E31" s="147"/>
      <c r="F31" s="146"/>
      <c r="G31" s="147"/>
      <c r="H31" s="146"/>
      <c r="I31" s="147"/>
      <c r="J31" s="146"/>
      <c r="K31" s="147"/>
      <c r="L31" s="146"/>
      <c r="M31" s="147"/>
      <c r="N31" s="148"/>
      <c r="P31" s="92" t="s">
        <v>222</v>
      </c>
      <c r="Q31" s="59" t="s">
        <v>68</v>
      </c>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row>
    <row r="32" spans="1:87" ht="18">
      <c r="A32" s="149"/>
      <c r="B32" s="119"/>
      <c r="C32" s="54"/>
      <c r="D32" s="119"/>
      <c r="E32" s="54"/>
      <c r="F32" s="119"/>
      <c r="G32" s="119"/>
      <c r="H32" s="55" t="s">
        <v>10</v>
      </c>
      <c r="I32" s="708">
        <f>IF(NOT(ISBLANK(CoverSheet!$C$8)),CoverSheet!$C$8,"")</f>
      </c>
      <c r="J32" s="709"/>
      <c r="K32" s="709"/>
      <c r="L32" s="709"/>
      <c r="M32" s="710"/>
      <c r="N32" s="56"/>
      <c r="O32"/>
      <c r="P32" s="59" t="s">
        <v>223</v>
      </c>
      <c r="Q32" s="59" t="s">
        <v>69</v>
      </c>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row>
    <row r="33" spans="1:87" ht="18">
      <c r="A33" s="149"/>
      <c r="B33" s="119"/>
      <c r="C33" s="54"/>
      <c r="D33" s="119"/>
      <c r="E33" s="54"/>
      <c r="F33" s="119"/>
      <c r="G33" s="119"/>
      <c r="H33" s="55" t="s">
        <v>754</v>
      </c>
      <c r="I33" s="777">
        <f>IF(ISNUMBER(CoverSheet!$C$14),TEXT(DATE(YEAR(CoverSheet!$C$14)-1,MONTH(CoverSheet!$C$14),DAY(CoverSheet!$C$14))+1,"_([$-1409]d mmmm yyyy;_(@")&amp;" –"&amp;TEXT(DATE(YEAR(CoverSheet!$C$14)+9,MONTH(CoverSheet!$C$14),DAY(CoverSheet!$C$14)),"_([$-1409]d mmmm yyyy;_(@"),"")</f>
      </c>
      <c r="J33" s="778"/>
      <c r="K33" s="778"/>
      <c r="L33" s="778"/>
      <c r="M33" s="779"/>
      <c r="N33" s="56"/>
      <c r="O33"/>
      <c r="P33" t="s">
        <v>224</v>
      </c>
      <c r="Q33" s="59" t="s">
        <v>70</v>
      </c>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row>
    <row r="34" spans="1:87" ht="15.75">
      <c r="A34" s="150" t="s">
        <v>329</v>
      </c>
      <c r="B34" s="119"/>
      <c r="C34" s="54"/>
      <c r="D34" s="119"/>
      <c r="E34" s="54"/>
      <c r="F34" s="119"/>
      <c r="G34" s="54"/>
      <c r="H34" s="119"/>
      <c r="I34" s="54"/>
      <c r="J34" s="119"/>
      <c r="K34" s="54"/>
      <c r="L34" s="119"/>
      <c r="M34" s="54"/>
      <c r="N34" s="56"/>
      <c r="O34"/>
      <c r="P34" s="59" t="s">
        <v>225</v>
      </c>
      <c r="Q34" s="59" t="s">
        <v>71</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row>
    <row r="35" spans="1:87" ht="12.75">
      <c r="A35" s="57" t="s">
        <v>11</v>
      </c>
      <c r="B35" s="637" t="s">
        <v>1282</v>
      </c>
      <c r="C35" s="54"/>
      <c r="D35" s="119"/>
      <c r="E35" s="54"/>
      <c r="F35" s="119"/>
      <c r="G35" s="54"/>
      <c r="H35" s="119"/>
      <c r="I35" s="54"/>
      <c r="J35" s="119"/>
      <c r="K35" s="54"/>
      <c r="L35" s="119"/>
      <c r="M35" s="54"/>
      <c r="N35" s="56"/>
      <c r="O35"/>
      <c r="P35" s="59" t="s">
        <v>226</v>
      </c>
      <c r="Q35" s="59" t="s">
        <v>72</v>
      </c>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row>
    <row r="36" spans="1:87" ht="34.5" customHeight="1">
      <c r="A36" s="24">
        <f>ROW()</f>
        <v>36</v>
      </c>
      <c r="B36" s="133" t="s">
        <v>419</v>
      </c>
      <c r="C36" s="23"/>
      <c r="D36" s="23"/>
      <c r="E36" s="23"/>
      <c r="F36" s="23"/>
      <c r="G36" s="23"/>
      <c r="H36" s="23"/>
      <c r="I36" s="23"/>
      <c r="J36" s="23"/>
      <c r="K36" s="23"/>
      <c r="L36" s="23"/>
      <c r="M36" s="23"/>
      <c r="N36" s="43"/>
      <c r="O36"/>
      <c r="P36" s="59" t="s">
        <v>227</v>
      </c>
      <c r="Q36" s="59" t="s">
        <v>73</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row>
    <row r="37" spans="1:87" ht="51">
      <c r="A37" s="24">
        <f>ROW()</f>
        <v>37</v>
      </c>
      <c r="B37" s="23"/>
      <c r="C37" s="115" t="s">
        <v>170</v>
      </c>
      <c r="D37" s="23"/>
      <c r="E37" s="115" t="s">
        <v>215</v>
      </c>
      <c r="F37" s="23"/>
      <c r="G37" s="115" t="s">
        <v>171</v>
      </c>
      <c r="H37" s="23"/>
      <c r="I37" s="115" t="s">
        <v>216</v>
      </c>
      <c r="J37" s="23"/>
      <c r="K37" s="115" t="s">
        <v>443</v>
      </c>
      <c r="L37" s="23"/>
      <c r="M37" s="115" t="s">
        <v>218</v>
      </c>
      <c r="N37" s="43"/>
      <c r="O37"/>
      <c r="P37" s="59" t="s">
        <v>228</v>
      </c>
      <c r="Q37" s="59" t="s">
        <v>74</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row>
    <row r="38" spans="1:87" ht="15" customHeight="1">
      <c r="A38" s="24">
        <f>ROW()</f>
        <v>38</v>
      </c>
      <c r="B38" s="23"/>
      <c r="C38" s="67"/>
      <c r="D38" s="23"/>
      <c r="E38" s="60"/>
      <c r="F38" s="23"/>
      <c r="G38" s="60"/>
      <c r="H38" s="23"/>
      <c r="I38" s="60"/>
      <c r="J38" s="23"/>
      <c r="K38" s="60"/>
      <c r="L38" s="23"/>
      <c r="M38" s="60"/>
      <c r="N38" s="43"/>
      <c r="O38"/>
      <c r="P38" s="59" t="s">
        <v>229</v>
      </c>
      <c r="Q38" s="59" t="s">
        <v>75</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row>
    <row r="39" spans="1:87" ht="15" customHeight="1">
      <c r="A39" s="24">
        <f>ROW()</f>
        <v>39</v>
      </c>
      <c r="B39" s="23"/>
      <c r="C39" s="67"/>
      <c r="D39" s="23"/>
      <c r="E39" s="60"/>
      <c r="F39" s="23"/>
      <c r="G39" s="60"/>
      <c r="H39" s="23"/>
      <c r="I39" s="60"/>
      <c r="J39" s="23"/>
      <c r="K39" s="60"/>
      <c r="L39" s="23"/>
      <c r="M39" s="60"/>
      <c r="N39" s="43"/>
      <c r="P39"/>
      <c r="Q39" s="59" t="s">
        <v>106</v>
      </c>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row>
    <row r="40" spans="1:87" ht="15" customHeight="1">
      <c r="A40" s="24">
        <f>ROW()</f>
        <v>40</v>
      </c>
      <c r="B40" s="23"/>
      <c r="C40" s="67"/>
      <c r="D40" s="23"/>
      <c r="E40" s="60"/>
      <c r="F40" s="23"/>
      <c r="G40" s="60"/>
      <c r="H40" s="23"/>
      <c r="I40" s="60"/>
      <c r="J40" s="23"/>
      <c r="K40" s="60"/>
      <c r="L40" s="23"/>
      <c r="M40" s="60"/>
      <c r="N40" s="43"/>
      <c r="P40"/>
      <c r="Q40" s="59" t="s">
        <v>76</v>
      </c>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row>
    <row r="41" spans="1:87" ht="15" customHeight="1">
      <c r="A41" s="24">
        <f>ROW()</f>
        <v>41</v>
      </c>
      <c r="B41" s="23"/>
      <c r="C41" s="67"/>
      <c r="D41" s="23"/>
      <c r="E41" s="60"/>
      <c r="F41" s="23"/>
      <c r="G41" s="60"/>
      <c r="H41" s="23"/>
      <c r="I41" s="60"/>
      <c r="J41" s="23"/>
      <c r="K41" s="60"/>
      <c r="L41" s="23"/>
      <c r="M41" s="60"/>
      <c r="N41" s="43"/>
      <c r="P41"/>
      <c r="Q41" s="59" t="s">
        <v>77</v>
      </c>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row>
    <row r="42" spans="1:87" ht="15" customHeight="1">
      <c r="A42" s="24">
        <f>ROW()</f>
        <v>42</v>
      </c>
      <c r="B42" s="23"/>
      <c r="C42" s="67"/>
      <c r="D42" s="23"/>
      <c r="E42" s="60"/>
      <c r="F42" s="23"/>
      <c r="G42" s="60"/>
      <c r="H42" s="23"/>
      <c r="I42" s="60"/>
      <c r="J42" s="23"/>
      <c r="K42" s="60"/>
      <c r="L42" s="23"/>
      <c r="M42" s="60"/>
      <c r="N42" s="43"/>
      <c r="Q42" s="59" t="s">
        <v>78</v>
      </c>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row>
    <row r="43" spans="1:87" ht="15" customHeight="1">
      <c r="A43" s="24">
        <f>ROW()</f>
        <v>43</v>
      </c>
      <c r="B43" s="23"/>
      <c r="C43" s="67"/>
      <c r="D43" s="23"/>
      <c r="E43" s="60"/>
      <c r="F43" s="23"/>
      <c r="G43" s="60"/>
      <c r="H43" s="23"/>
      <c r="I43" s="60"/>
      <c r="J43" s="23"/>
      <c r="K43" s="60"/>
      <c r="L43" s="23"/>
      <c r="M43" s="60"/>
      <c r="N43" s="43"/>
      <c r="Q43" s="59" t="s">
        <v>80</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row>
    <row r="44" spans="1:87" ht="15" customHeight="1">
      <c r="A44" s="24">
        <f>ROW()</f>
        <v>44</v>
      </c>
      <c r="B44" s="23"/>
      <c r="C44" s="67"/>
      <c r="D44" s="23"/>
      <c r="E44" s="60"/>
      <c r="F44" s="23"/>
      <c r="G44" s="60"/>
      <c r="H44" s="23"/>
      <c r="I44" s="60"/>
      <c r="J44" s="23"/>
      <c r="K44" s="60"/>
      <c r="L44" s="23"/>
      <c r="M44" s="60"/>
      <c r="N44" s="43"/>
      <c r="Q44" s="59" t="s">
        <v>81</v>
      </c>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row>
    <row r="45" spans="1:87" ht="15" customHeight="1">
      <c r="A45" s="24">
        <f>ROW()</f>
        <v>45</v>
      </c>
      <c r="B45" s="23"/>
      <c r="C45" s="67"/>
      <c r="D45" s="23"/>
      <c r="E45" s="60"/>
      <c r="F45" s="23"/>
      <c r="G45" s="60"/>
      <c r="H45" s="23"/>
      <c r="I45" s="60"/>
      <c r="J45" s="23"/>
      <c r="K45" s="60"/>
      <c r="L45" s="23"/>
      <c r="M45" s="60"/>
      <c r="N45" s="43"/>
      <c r="Q45" s="59" t="s">
        <v>82</v>
      </c>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row>
    <row r="46" spans="1:87" ht="15" customHeight="1">
      <c r="A46" s="24">
        <f>ROW()</f>
        <v>46</v>
      </c>
      <c r="B46" s="23"/>
      <c r="C46" s="67"/>
      <c r="D46" s="23"/>
      <c r="E46" s="60"/>
      <c r="F46" s="23"/>
      <c r="G46" s="60"/>
      <c r="H46" s="23"/>
      <c r="I46" s="60"/>
      <c r="J46" s="23"/>
      <c r="K46" s="60"/>
      <c r="L46" s="23"/>
      <c r="M46" s="60"/>
      <c r="N46" s="43"/>
      <c r="Q46" s="59" t="s">
        <v>83</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row>
    <row r="47" spans="1:87" ht="15" customHeight="1">
      <c r="A47" s="24">
        <f>ROW()</f>
        <v>47</v>
      </c>
      <c r="B47" s="23"/>
      <c r="C47" s="67"/>
      <c r="D47" s="23"/>
      <c r="E47" s="60"/>
      <c r="F47" s="23"/>
      <c r="G47" s="60"/>
      <c r="H47" s="23"/>
      <c r="I47" s="60"/>
      <c r="J47" s="23"/>
      <c r="K47" s="60"/>
      <c r="L47" s="23"/>
      <c r="M47" s="60"/>
      <c r="N47" s="43"/>
      <c r="Q47" s="59" t="s">
        <v>84</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row>
    <row r="48" spans="1:87" ht="15" customHeight="1">
      <c r="A48" s="24">
        <f>ROW()</f>
        <v>48</v>
      </c>
      <c r="B48" s="23"/>
      <c r="C48" s="67"/>
      <c r="D48" s="23"/>
      <c r="E48" s="60"/>
      <c r="F48" s="23"/>
      <c r="G48" s="60"/>
      <c r="H48" s="23"/>
      <c r="I48" s="60"/>
      <c r="J48" s="23"/>
      <c r="K48" s="60"/>
      <c r="L48" s="23"/>
      <c r="M48" s="60"/>
      <c r="N48" s="43"/>
      <c r="Q48" s="59" t="s">
        <v>85</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row>
    <row r="49" spans="1:87" ht="15" customHeight="1">
      <c r="A49" s="24">
        <f>ROW()</f>
        <v>49</v>
      </c>
      <c r="B49" s="23"/>
      <c r="C49" s="67"/>
      <c r="D49" s="23"/>
      <c r="E49" s="60"/>
      <c r="F49" s="23"/>
      <c r="G49" s="60"/>
      <c r="H49" s="23"/>
      <c r="I49" s="60"/>
      <c r="J49" s="23"/>
      <c r="K49" s="60"/>
      <c r="L49" s="23"/>
      <c r="M49" s="60"/>
      <c r="N49" s="43"/>
      <c r="Q49" s="59" t="s">
        <v>37</v>
      </c>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row>
    <row r="50" spans="1:87" ht="15" customHeight="1">
      <c r="A50" s="24">
        <f>ROW()</f>
        <v>50</v>
      </c>
      <c r="B50" s="23"/>
      <c r="C50" s="67"/>
      <c r="D50" s="23"/>
      <c r="E50" s="60"/>
      <c r="F50" s="23"/>
      <c r="G50" s="60"/>
      <c r="H50" s="23"/>
      <c r="I50" s="60"/>
      <c r="J50" s="23"/>
      <c r="K50" s="60"/>
      <c r="L50" s="23"/>
      <c r="M50" s="60"/>
      <c r="N50" s="43"/>
      <c r="Q50" s="59" t="s">
        <v>86</v>
      </c>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row>
    <row r="51" spans="1:87" ht="15" customHeight="1">
      <c r="A51" s="24">
        <f>ROW()</f>
        <v>51</v>
      </c>
      <c r="B51" s="23"/>
      <c r="C51" s="67"/>
      <c r="D51" s="23"/>
      <c r="E51" s="60"/>
      <c r="F51" s="23"/>
      <c r="G51" s="60"/>
      <c r="H51" s="23"/>
      <c r="I51" s="60"/>
      <c r="J51" s="23"/>
      <c r="K51" s="60"/>
      <c r="L51" s="23"/>
      <c r="M51" s="60"/>
      <c r="N51" s="43"/>
      <c r="Q51" s="59" t="s">
        <v>88</v>
      </c>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row>
    <row r="52" spans="1:87" ht="15" customHeight="1">
      <c r="A52" s="24">
        <f>ROW()</f>
        <v>52</v>
      </c>
      <c r="B52" s="23"/>
      <c r="C52" s="67"/>
      <c r="D52" s="23"/>
      <c r="E52" s="60"/>
      <c r="F52" s="23"/>
      <c r="G52" s="60"/>
      <c r="H52" s="23"/>
      <c r="I52" s="60"/>
      <c r="J52" s="23"/>
      <c r="K52" s="60"/>
      <c r="L52" s="23"/>
      <c r="M52" s="60"/>
      <c r="N52" s="43"/>
      <c r="O52" s="41"/>
      <c r="Q52" s="59" t="s">
        <v>89</v>
      </c>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row>
    <row r="53" spans="1:87" ht="15" customHeight="1">
      <c r="A53" s="24">
        <f>ROW()</f>
        <v>53</v>
      </c>
      <c r="B53" s="23"/>
      <c r="C53" s="67"/>
      <c r="D53" s="23"/>
      <c r="E53" s="60"/>
      <c r="F53" s="23"/>
      <c r="G53" s="60"/>
      <c r="H53" s="23"/>
      <c r="I53" s="60"/>
      <c r="J53" s="23"/>
      <c r="K53" s="60"/>
      <c r="L53" s="23"/>
      <c r="M53" s="60"/>
      <c r="N53" s="43"/>
      <c r="O53" s="41"/>
      <c r="Q53" s="59" t="s">
        <v>90</v>
      </c>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row>
    <row r="54" spans="1:87" ht="15" customHeight="1">
      <c r="A54" s="24">
        <f>ROW()</f>
        <v>54</v>
      </c>
      <c r="B54" s="23"/>
      <c r="C54" s="67"/>
      <c r="D54" s="23"/>
      <c r="E54" s="60"/>
      <c r="F54" s="23"/>
      <c r="G54" s="60"/>
      <c r="H54" s="23"/>
      <c r="I54" s="60"/>
      <c r="J54" s="23"/>
      <c r="K54" s="60"/>
      <c r="L54" s="23"/>
      <c r="M54" s="60"/>
      <c r="N54" s="43"/>
      <c r="O54" s="41"/>
      <c r="Q54" s="59" t="s">
        <v>91</v>
      </c>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row>
    <row r="55" spans="1:87" ht="15" customHeight="1">
      <c r="A55" s="24">
        <f>ROW()</f>
        <v>55</v>
      </c>
      <c r="B55" s="23"/>
      <c r="C55" s="67"/>
      <c r="D55" s="23"/>
      <c r="E55" s="60"/>
      <c r="F55" s="23"/>
      <c r="G55" s="60"/>
      <c r="H55" s="23"/>
      <c r="I55" s="60"/>
      <c r="J55" s="23"/>
      <c r="K55" s="60"/>
      <c r="L55" s="23"/>
      <c r="M55" s="60"/>
      <c r="N55" s="43"/>
      <c r="O55" s="41"/>
      <c r="Q55" s="59" t="s">
        <v>92</v>
      </c>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row>
    <row r="56" spans="1:87" ht="15" customHeight="1">
      <c r="A56" s="24">
        <f>ROW()</f>
        <v>56</v>
      </c>
      <c r="B56" s="23"/>
      <c r="C56" s="67"/>
      <c r="D56" s="23"/>
      <c r="E56" s="60"/>
      <c r="F56" s="23"/>
      <c r="G56" s="60"/>
      <c r="H56" s="23"/>
      <c r="I56" s="60"/>
      <c r="J56" s="23"/>
      <c r="K56" s="60"/>
      <c r="L56" s="23"/>
      <c r="M56" s="60"/>
      <c r="N56" s="43"/>
      <c r="O56" s="41"/>
      <c r="Q56" s="59" t="s">
        <v>93</v>
      </c>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row>
    <row r="57" spans="1:87" ht="15" customHeight="1">
      <c r="A57" s="24">
        <f>ROW()</f>
        <v>57</v>
      </c>
      <c r="B57" s="23"/>
      <c r="C57" s="67"/>
      <c r="D57" s="23"/>
      <c r="E57" s="60"/>
      <c r="F57" s="23"/>
      <c r="G57" s="60"/>
      <c r="H57" s="23"/>
      <c r="I57" s="60"/>
      <c r="J57" s="23"/>
      <c r="K57" s="60"/>
      <c r="L57" s="23"/>
      <c r="M57" s="60"/>
      <c r="N57" s="43"/>
      <c r="O57" s="41"/>
      <c r="Q57" s="59" t="s">
        <v>95</v>
      </c>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row>
    <row r="58" spans="1:87" ht="12.75">
      <c r="A58" s="24">
        <f>ROW()</f>
        <v>58</v>
      </c>
      <c r="B58" s="23"/>
      <c r="C58" s="65" t="s">
        <v>241</v>
      </c>
      <c r="D58" s="23"/>
      <c r="E58" s="23"/>
      <c r="F58" s="23"/>
      <c r="G58" s="23"/>
      <c r="H58" s="23"/>
      <c r="I58" s="23"/>
      <c r="J58" s="23"/>
      <c r="K58" s="23"/>
      <c r="L58" s="23"/>
      <c r="M58" s="23"/>
      <c r="N58" s="43"/>
      <c r="O58" s="41"/>
      <c r="Q58" s="59" t="s">
        <v>96</v>
      </c>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row>
    <row r="59" spans="1:87" ht="12.75">
      <c r="A59" s="40">
        <f>ROW()</f>
        <v>59</v>
      </c>
      <c r="B59" s="78"/>
      <c r="C59" s="79"/>
      <c r="D59" s="78"/>
      <c r="E59" s="79"/>
      <c r="F59" s="78"/>
      <c r="G59" s="79"/>
      <c r="H59" s="78"/>
      <c r="I59" s="79"/>
      <c r="J59" s="78"/>
      <c r="K59" s="79"/>
      <c r="L59" s="78"/>
      <c r="M59" s="79"/>
      <c r="N59" s="77"/>
      <c r="O59" s="41"/>
      <c r="Q59" s="59" t="s">
        <v>99</v>
      </c>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row>
    <row r="60" spans="1:87" ht="12.75">
      <c r="A60"/>
      <c r="C60"/>
      <c r="E60"/>
      <c r="G60"/>
      <c r="I60"/>
      <c r="K60"/>
      <c r="M60"/>
      <c r="N60"/>
      <c r="O60" s="41"/>
      <c r="Q60" s="59" t="s">
        <v>107</v>
      </c>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row>
    <row r="61" spans="1:87" ht="12.75">
      <c r="A61"/>
      <c r="C61"/>
      <c r="E61"/>
      <c r="G61"/>
      <c r="I61"/>
      <c r="K61"/>
      <c r="M61"/>
      <c r="N61"/>
      <c r="O61" s="41"/>
      <c r="Q61" s="59" t="s">
        <v>108</v>
      </c>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row>
    <row r="62" spans="1:87" ht="12.75">
      <c r="A62"/>
      <c r="C62"/>
      <c r="E62"/>
      <c r="G62"/>
      <c r="I62"/>
      <c r="K62"/>
      <c r="M62"/>
      <c r="N62"/>
      <c r="O62" s="41"/>
      <c r="Q62" s="59" t="s">
        <v>109</v>
      </c>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row>
    <row r="63" spans="1:87" ht="12.75">
      <c r="A63"/>
      <c r="C63"/>
      <c r="E63"/>
      <c r="G63"/>
      <c r="I63"/>
      <c r="K63"/>
      <c r="M63"/>
      <c r="N63"/>
      <c r="O63" s="41"/>
      <c r="Q63" s="59" t="s">
        <v>105</v>
      </c>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row>
    <row r="64" spans="1:87" ht="12.75">
      <c r="A64"/>
      <c r="C64"/>
      <c r="E64"/>
      <c r="G64"/>
      <c r="I64"/>
      <c r="K64"/>
      <c r="M64"/>
      <c r="N64"/>
      <c r="O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row>
    <row r="65" spans="1:87" ht="12.75">
      <c r="A65"/>
      <c r="C65"/>
      <c r="E65"/>
      <c r="G65"/>
      <c r="I65"/>
      <c r="K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row>
    <row r="66" spans="1:87" ht="12.75">
      <c r="A66"/>
      <c r="C66"/>
      <c r="E66"/>
      <c r="G66"/>
      <c r="I66"/>
      <c r="K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row>
    <row r="67" spans="1:87" s="68" customFormat="1" ht="12.75">
      <c r="A67"/>
      <c r="B67" s="117"/>
      <c r="C67"/>
      <c r="D67" s="117"/>
      <c r="E67"/>
      <c r="F67" s="117"/>
      <c r="G67"/>
      <c r="H67" s="117"/>
      <c r="I67"/>
      <c r="J67" s="117"/>
      <c r="K67"/>
      <c r="L67" s="117"/>
      <c r="M67"/>
      <c r="N67"/>
      <c r="O67" s="23"/>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row>
    <row r="68" spans="1:87" s="117" customFormat="1" ht="12.75">
      <c r="A68"/>
      <c r="C68"/>
      <c r="E68"/>
      <c r="G68"/>
      <c r="I68"/>
      <c r="K68"/>
      <c r="M68"/>
      <c r="N68"/>
      <c r="O68"/>
      <c r="P68" s="23"/>
      <c r="Q68" s="23"/>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row>
    <row r="69" spans="1:87" ht="12.75">
      <c r="A69"/>
      <c r="C69"/>
      <c r="E69"/>
      <c r="G69"/>
      <c r="I69"/>
      <c r="K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row>
    <row r="70" spans="1:87" ht="12.75">
      <c r="A70"/>
      <c r="C70"/>
      <c r="E70"/>
      <c r="G70"/>
      <c r="I70"/>
      <c r="K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row>
    <row r="71" spans="1:87" ht="12.75">
      <c r="A71"/>
      <c r="C71"/>
      <c r="E71"/>
      <c r="G71"/>
      <c r="I71"/>
      <c r="K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row>
    <row r="72" spans="1:87" ht="12.75">
      <c r="A72"/>
      <c r="C72"/>
      <c r="E72"/>
      <c r="G72"/>
      <c r="I72"/>
      <c r="K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row>
    <row r="73" spans="1:87" ht="12.75">
      <c r="A73"/>
      <c r="C73"/>
      <c r="E73"/>
      <c r="G73"/>
      <c r="I73"/>
      <c r="K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row>
    <row r="74" spans="1:87" ht="12.75">
      <c r="A74"/>
      <c r="C74"/>
      <c r="E74"/>
      <c r="G74"/>
      <c r="I74"/>
      <c r="K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row>
    <row r="75" spans="1:87" ht="12.75">
      <c r="A75"/>
      <c r="C75"/>
      <c r="E75"/>
      <c r="G75"/>
      <c r="I75"/>
      <c r="K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row>
    <row r="76" spans="1:87" ht="12.75">
      <c r="A76"/>
      <c r="C76"/>
      <c r="E76"/>
      <c r="G76"/>
      <c r="I76"/>
      <c r="K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row>
    <row r="77" spans="1:87" ht="12.75">
      <c r="A77"/>
      <c r="C77"/>
      <c r="E77"/>
      <c r="G77"/>
      <c r="I77"/>
      <c r="K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row>
    <row r="78" spans="1:87" ht="12.75">
      <c r="A78"/>
      <c r="C78"/>
      <c r="E78"/>
      <c r="G78"/>
      <c r="I78"/>
      <c r="K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row>
    <row r="79" spans="1:87" ht="12.75">
      <c r="A79"/>
      <c r="C79"/>
      <c r="E79"/>
      <c r="G79"/>
      <c r="I79"/>
      <c r="K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row>
    <row r="80" spans="1:87" ht="12.75">
      <c r="A80"/>
      <c r="C80"/>
      <c r="E80"/>
      <c r="G80"/>
      <c r="I80"/>
      <c r="K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row>
    <row r="81" spans="1:87" ht="12.75">
      <c r="A81"/>
      <c r="C81"/>
      <c r="E81"/>
      <c r="G81"/>
      <c r="I81"/>
      <c r="K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row>
    <row r="82" spans="1:87" ht="36.75" customHeight="1">
      <c r="A82"/>
      <c r="C82"/>
      <c r="E82"/>
      <c r="G82"/>
      <c r="I82"/>
      <c r="K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1:87" ht="12.75">
      <c r="A83"/>
      <c r="C83"/>
      <c r="E83"/>
      <c r="G83"/>
      <c r="I83"/>
      <c r="K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row>
    <row r="84" spans="1:87" ht="12.75">
      <c r="A84"/>
      <c r="C84"/>
      <c r="E84"/>
      <c r="G84"/>
      <c r="I84"/>
      <c r="K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row>
    <row r="85" spans="1:87" ht="12.75">
      <c r="A85"/>
      <c r="C85"/>
      <c r="E85"/>
      <c r="G85"/>
      <c r="I85"/>
      <c r="K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row>
    <row r="86" spans="1:87" ht="12.75">
      <c r="A86"/>
      <c r="C86"/>
      <c r="E86"/>
      <c r="G86"/>
      <c r="I86"/>
      <c r="K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row>
    <row r="87" spans="1:87" ht="12.75">
      <c r="A87"/>
      <c r="C87"/>
      <c r="E87"/>
      <c r="G87"/>
      <c r="I87"/>
      <c r="K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row>
    <row r="88" spans="1:87" ht="12.75">
      <c r="A88"/>
      <c r="C88"/>
      <c r="E88"/>
      <c r="G88"/>
      <c r="I88"/>
      <c r="K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row>
    <row r="89" spans="1:87" ht="12.75">
      <c r="A89"/>
      <c r="C89"/>
      <c r="E89"/>
      <c r="G89"/>
      <c r="I89"/>
      <c r="K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row>
    <row r="90" spans="1:87" ht="12.75">
      <c r="A90"/>
      <c r="C90"/>
      <c r="E90"/>
      <c r="G90"/>
      <c r="I90"/>
      <c r="K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row>
    <row r="91" spans="1:87" ht="12.75">
      <c r="A91"/>
      <c r="C91"/>
      <c r="E91"/>
      <c r="G91"/>
      <c r="I91"/>
      <c r="K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row>
    <row r="92" spans="1:87" ht="12.75">
      <c r="A92"/>
      <c r="C92"/>
      <c r="E92"/>
      <c r="G92"/>
      <c r="I92"/>
      <c r="K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row>
    <row r="93" spans="1:87" ht="12.75">
      <c r="A93"/>
      <c r="C93"/>
      <c r="E93"/>
      <c r="G93"/>
      <c r="I93"/>
      <c r="K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row>
    <row r="94" spans="1:87" ht="12.75">
      <c r="A94"/>
      <c r="C94"/>
      <c r="E94"/>
      <c r="G94"/>
      <c r="I94"/>
      <c r="K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row>
    <row r="95" spans="1:87" ht="12.75">
      <c r="A95"/>
      <c r="C95"/>
      <c r="E95"/>
      <c r="G95"/>
      <c r="I95"/>
      <c r="K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row>
    <row r="96" spans="1:87" ht="12.75">
      <c r="A96"/>
      <c r="C96"/>
      <c r="E96"/>
      <c r="G96"/>
      <c r="I96"/>
      <c r="K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row>
    <row r="97" spans="1:87" ht="12.75">
      <c r="A97"/>
      <c r="C97"/>
      <c r="E97"/>
      <c r="G97"/>
      <c r="I97"/>
      <c r="K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row>
    <row r="98" spans="1:87" ht="12.75">
      <c r="A98"/>
      <c r="C98"/>
      <c r="E98"/>
      <c r="G98"/>
      <c r="I98"/>
      <c r="K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row>
    <row r="99" spans="1:87" ht="12.75">
      <c r="A99"/>
      <c r="C99"/>
      <c r="E99"/>
      <c r="G99"/>
      <c r="I99"/>
      <c r="K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row>
    <row r="100" spans="1:87" ht="12.75">
      <c r="A100"/>
      <c r="C100"/>
      <c r="E100"/>
      <c r="G100"/>
      <c r="I100"/>
      <c r="K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row>
    <row r="101" spans="1:87" ht="12.75">
      <c r="A101"/>
      <c r="C101"/>
      <c r="E101"/>
      <c r="G101"/>
      <c r="I101"/>
      <c r="K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row>
    <row r="102" spans="1:87" ht="12.75">
      <c r="A102"/>
      <c r="C102"/>
      <c r="E102"/>
      <c r="G102"/>
      <c r="I102"/>
      <c r="K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row>
    <row r="103" spans="1:87" ht="12.75">
      <c r="A103"/>
      <c r="C103"/>
      <c r="E103"/>
      <c r="G103"/>
      <c r="I103"/>
      <c r="K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row>
    <row r="104" spans="1:87" ht="12.75">
      <c r="A104"/>
      <c r="C104"/>
      <c r="E104"/>
      <c r="G104"/>
      <c r="I104"/>
      <c r="K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row>
    <row r="105" spans="1:87" ht="12.75">
      <c r="A105"/>
      <c r="C105"/>
      <c r="E105"/>
      <c r="G105"/>
      <c r="I105"/>
      <c r="K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row>
    <row r="106" spans="15:87" ht="12.75">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row>
    <row r="107" spans="15:87" ht="12.75">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row>
    <row r="108" spans="15:87" ht="12.75">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row>
    <row r="109" spans="15:87" ht="12.75">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row>
    <row r="110" spans="16:87" ht="12.75">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row>
  </sheetData>
  <sheetProtection/>
  <mergeCells count="4">
    <mergeCell ref="I32:M32"/>
    <mergeCell ref="I33:M33"/>
    <mergeCell ref="I2:M2"/>
    <mergeCell ref="I3:M3"/>
  </mergeCells>
  <dataValidations count="2">
    <dataValidation type="list" allowBlank="1" showInputMessage="1" showErrorMessage="1" sqref="G59 G29">
      <formula1>#REF!</formula1>
    </dataValidation>
    <dataValidation type="list" allowBlank="1" showInputMessage="1" showErrorMessage="1" sqref="G28 G38:G58">
      <formula1>dd_Voltage</formula1>
    </dataValidation>
  </dataValidations>
  <printOptions/>
  <pageMargins left="0.7086614173228347" right="0.7086614173228347" top="0.7480314960629921" bottom="0.7480314960629921" header="0.3149606299212599" footer="0.3149606299212599"/>
  <pageSetup cellComments="asDisplayed" fitToHeight="10" fitToWidth="1" horizontalDpi="600" verticalDpi="600" orientation="landscape" paperSize="9" scale="84" r:id="rId1"/>
  <headerFooter>
    <oddHeader>&amp;C&amp;"Arial"&amp;10 Commerce Commission Information Disclosure Template</oddHeader>
    <oddFooter>&amp;L&amp;"Arial"&amp;10 &amp;F&amp;C&amp;"Arial"&amp;10 &amp;A&amp;R&amp;"Arial"&amp;10 &amp;P</oddFooter>
  </headerFooter>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T62"/>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2.421875" style="117" customWidth="1"/>
    <col min="3" max="3" width="37.8515625" style="41" customWidth="1"/>
    <col min="4" max="8" width="14.140625" style="41" customWidth="1"/>
    <col min="9" max="9" width="11.28125" style="41" customWidth="1"/>
    <col min="10" max="10" width="16.421875" style="41" customWidth="1"/>
    <col min="11" max="11" width="13.421875" style="41" customWidth="1"/>
    <col min="12" max="12" width="15.28125" style="41" customWidth="1"/>
    <col min="13" max="13" width="12.140625" style="41" customWidth="1"/>
    <col min="14" max="14" width="12.00390625" style="41" customWidth="1"/>
    <col min="15" max="15" width="12.421875" style="41" customWidth="1"/>
    <col min="16" max="16" width="11.7109375" style="41" customWidth="1"/>
    <col min="17" max="17" width="11.140625" style="41" customWidth="1"/>
    <col min="18" max="18" width="19.7109375" style="41" customWidth="1"/>
    <col min="19" max="19" width="2.7109375" style="41" customWidth="1"/>
    <col min="20" max="16384" width="9.140625" style="41" customWidth="1"/>
  </cols>
  <sheetData>
    <row r="1" spans="1:19" s="66" customFormat="1" ht="12.75">
      <c r="A1" s="145"/>
      <c r="B1" s="146"/>
      <c r="C1" s="147"/>
      <c r="D1" s="147"/>
      <c r="E1" s="147"/>
      <c r="F1" s="147"/>
      <c r="G1" s="147"/>
      <c r="H1" s="147"/>
      <c r="I1" s="147"/>
      <c r="J1" s="147"/>
      <c r="K1" s="147"/>
      <c r="L1" s="147"/>
      <c r="M1" s="147"/>
      <c r="N1" s="147"/>
      <c r="O1" s="147"/>
      <c r="P1" s="147"/>
      <c r="Q1" s="147"/>
      <c r="R1" s="147"/>
      <c r="S1" s="148"/>
    </row>
    <row r="2" spans="1:19" s="66" customFormat="1" ht="18">
      <c r="A2" s="149"/>
      <c r="B2" s="119"/>
      <c r="C2" s="54"/>
      <c r="D2" s="54"/>
      <c r="E2" s="54"/>
      <c r="F2" s="54"/>
      <c r="G2" s="54"/>
      <c r="H2" s="54"/>
      <c r="I2" s="54"/>
      <c r="J2" s="54"/>
      <c r="K2" s="54"/>
      <c r="L2" s="54"/>
      <c r="M2" s="54"/>
      <c r="N2" s="55" t="s">
        <v>10</v>
      </c>
      <c r="O2" s="708">
        <f>IF(NOT(ISBLANK(CoverSheet!$C$8)),CoverSheet!$C$8,"")</f>
      </c>
      <c r="P2" s="709"/>
      <c r="Q2" s="709"/>
      <c r="R2" s="781"/>
      <c r="S2" s="56"/>
    </row>
    <row r="3" spans="1:19" s="66" customFormat="1" ht="18">
      <c r="A3" s="149"/>
      <c r="B3" s="119"/>
      <c r="C3" s="54"/>
      <c r="D3" s="54"/>
      <c r="E3" s="54"/>
      <c r="F3" s="54"/>
      <c r="G3" s="54"/>
      <c r="H3" s="54"/>
      <c r="I3" s="54"/>
      <c r="J3" s="54"/>
      <c r="K3" s="54"/>
      <c r="L3" s="54"/>
      <c r="M3" s="54"/>
      <c r="N3" s="55" t="s">
        <v>754</v>
      </c>
      <c r="O3" s="777">
        <f>IF(ISNUMBER(CoverSheet!$C$14),TEXT(DATE(YEAR(CoverSheet!$C$14)-1,MONTH(CoverSheet!$C$14),DAY(CoverSheet!$C$14))+1,"_([$-1409]d mmmm yyyy;_(@")&amp;" –"&amp;TEXT(DATE(YEAR(CoverSheet!$C$14)+9,MONTH(CoverSheet!$C$14),DAY(CoverSheet!$C$14)),"_([$-1409]d mmmm yyyy;_(@"),"")</f>
      </c>
      <c r="P3" s="778"/>
      <c r="Q3" s="778"/>
      <c r="R3" s="779"/>
      <c r="S3" s="56"/>
    </row>
    <row r="4" spans="1:19" s="66" customFormat="1" ht="15.75">
      <c r="A4" s="114" t="s">
        <v>330</v>
      </c>
      <c r="B4" s="119"/>
      <c r="C4" s="54"/>
      <c r="D4" s="54"/>
      <c r="E4" s="54"/>
      <c r="F4" s="54"/>
      <c r="G4" s="54"/>
      <c r="H4" s="54"/>
      <c r="I4" s="54"/>
      <c r="J4" s="54"/>
      <c r="K4" s="54"/>
      <c r="L4" s="54"/>
      <c r="M4" s="54"/>
      <c r="N4" s="54"/>
      <c r="O4" s="54"/>
      <c r="P4" s="54"/>
      <c r="Q4" s="54"/>
      <c r="R4" s="54"/>
      <c r="S4" s="56"/>
    </row>
    <row r="5" spans="1:20" s="59" customFormat="1" ht="12.75">
      <c r="A5" s="57" t="s">
        <v>11</v>
      </c>
      <c r="B5" s="637" t="s">
        <v>1282</v>
      </c>
      <c r="C5" s="54"/>
      <c r="D5" s="54"/>
      <c r="E5" s="54"/>
      <c r="F5" s="54"/>
      <c r="G5" s="54"/>
      <c r="H5" s="54"/>
      <c r="I5" s="54"/>
      <c r="J5" s="54"/>
      <c r="K5" s="54"/>
      <c r="L5" s="54"/>
      <c r="M5" s="54"/>
      <c r="N5" s="54"/>
      <c r="O5" s="54"/>
      <c r="P5" s="54"/>
      <c r="Q5" s="54"/>
      <c r="R5" s="54"/>
      <c r="S5" s="56"/>
      <c r="T5" s="66"/>
    </row>
    <row r="6" spans="1:20" s="59" customFormat="1" ht="22.5" customHeight="1">
      <c r="A6" s="24">
        <f>ROW()</f>
        <v>6</v>
      </c>
      <c r="B6" s="133" t="s">
        <v>281</v>
      </c>
      <c r="C6" s="99"/>
      <c r="D6" s="99"/>
      <c r="E6" s="99"/>
      <c r="F6" s="99"/>
      <c r="G6" s="99"/>
      <c r="H6" s="99"/>
      <c r="I6" s="99"/>
      <c r="J6" s="99"/>
      <c r="K6" s="99"/>
      <c r="L6" s="99"/>
      <c r="M6" s="99"/>
      <c r="N6" s="99"/>
      <c r="O6" s="99"/>
      <c r="P6" s="99"/>
      <c r="Q6" s="99"/>
      <c r="R6" s="99"/>
      <c r="S6" s="69"/>
      <c r="T6" s="66"/>
    </row>
    <row r="7" spans="1:20" s="59" customFormat="1" ht="22.5" customHeight="1">
      <c r="A7" s="24">
        <f>ROW()</f>
        <v>7</v>
      </c>
      <c r="B7" s="23"/>
      <c r="C7" s="23"/>
      <c r="D7" s="45" t="s">
        <v>177</v>
      </c>
      <c r="E7" s="45" t="s">
        <v>178</v>
      </c>
      <c r="F7" s="45" t="s">
        <v>179</v>
      </c>
      <c r="G7" s="45" t="s">
        <v>180</v>
      </c>
      <c r="H7" s="45" t="s">
        <v>181</v>
      </c>
      <c r="I7" s="23"/>
      <c r="J7" s="23"/>
      <c r="K7" s="23"/>
      <c r="L7" s="23"/>
      <c r="M7" s="23"/>
      <c r="N7" s="23"/>
      <c r="O7" s="23"/>
      <c r="P7" s="23"/>
      <c r="Q7" s="23"/>
      <c r="R7" s="23"/>
      <c r="S7" s="69"/>
      <c r="T7" s="68"/>
    </row>
    <row r="8" spans="1:20" s="59" customFormat="1" ht="12.75">
      <c r="A8" s="24">
        <f>ROW()</f>
        <v>8</v>
      </c>
      <c r="B8" s="23"/>
      <c r="C8" s="99"/>
      <c r="D8" s="45">
        <f>IF(ISNUMBER(CoverSheet!$C$14),YEAR(CoverSheet!$C$14),"")</f>
      </c>
      <c r="E8" s="45">
        <f>IF(ISNUMBER(CoverSheet!$C$14),YEAR(CoverSheet!$C$14)+1,"")</f>
      </c>
      <c r="F8" s="45">
        <f>IF(ISNUMBER(CoverSheet!$C$14),YEAR(CoverSheet!$C$14)+2,"")</f>
      </c>
      <c r="G8" s="45">
        <f>IF(ISNUMBER(CoverSheet!$C$14),YEAR(CoverSheet!$C$14)+3,"")</f>
      </c>
      <c r="H8" s="45">
        <f>IF(ISNUMBER(CoverSheet!$C$14),YEAR(CoverSheet!$C$14)+4,"")</f>
      </c>
      <c r="I8" s="99"/>
      <c r="J8" s="99"/>
      <c r="K8" s="99"/>
      <c r="L8" s="99"/>
      <c r="M8" s="99"/>
      <c r="N8" s="99"/>
      <c r="O8" s="99"/>
      <c r="P8" s="99"/>
      <c r="Q8" s="99"/>
      <c r="R8" s="99"/>
      <c r="S8" s="69"/>
      <c r="T8" s="66"/>
    </row>
    <row r="9" spans="1:20" s="59" customFormat="1" ht="12.75">
      <c r="A9" s="24">
        <f>ROW()</f>
        <v>9</v>
      </c>
      <c r="B9" s="23"/>
      <c r="C9" s="2" t="s">
        <v>129</v>
      </c>
      <c r="D9" s="99"/>
      <c r="E9" s="99"/>
      <c r="F9" s="99"/>
      <c r="G9" s="99"/>
      <c r="H9" s="99"/>
      <c r="I9" s="99"/>
      <c r="J9" s="99"/>
      <c r="K9" s="99"/>
      <c r="L9" s="99"/>
      <c r="M9" s="99"/>
      <c r="N9" s="99"/>
      <c r="O9" s="99"/>
      <c r="P9" s="99"/>
      <c r="Q9" s="99"/>
      <c r="R9" s="99"/>
      <c r="S9" s="69"/>
      <c r="T9" s="66"/>
    </row>
    <row r="10" spans="1:20" s="59" customFormat="1" ht="15" customHeight="1">
      <c r="A10" s="24">
        <f>ROW()</f>
        <v>10</v>
      </c>
      <c r="B10" s="23"/>
      <c r="C10" s="94" t="s">
        <v>242</v>
      </c>
      <c r="D10" s="60"/>
      <c r="E10" s="60"/>
      <c r="F10" s="60"/>
      <c r="G10" s="60"/>
      <c r="H10" s="60"/>
      <c r="I10" s="99"/>
      <c r="J10" s="99"/>
      <c r="K10" s="99"/>
      <c r="L10" s="99"/>
      <c r="M10" s="99"/>
      <c r="N10" s="99"/>
      <c r="O10" s="99"/>
      <c r="P10" s="99"/>
      <c r="Q10" s="99"/>
      <c r="R10" s="99"/>
      <c r="S10" s="69"/>
      <c r="T10" s="66"/>
    </row>
    <row r="11" spans="1:20" s="59" customFormat="1" ht="15" customHeight="1">
      <c r="A11" s="24">
        <f>ROW()</f>
        <v>11</v>
      </c>
      <c r="B11" s="23"/>
      <c r="C11" s="94" t="s">
        <v>243</v>
      </c>
      <c r="D11" s="60"/>
      <c r="E11" s="60"/>
      <c r="F11" s="60"/>
      <c r="G11" s="60"/>
      <c r="H11" s="60"/>
      <c r="I11" s="99"/>
      <c r="J11" s="99"/>
      <c r="K11" s="99"/>
      <c r="L11" s="99"/>
      <c r="M11" s="99"/>
      <c r="N11" s="99"/>
      <c r="O11" s="99"/>
      <c r="P11" s="99"/>
      <c r="Q11" s="99"/>
      <c r="R11" s="99"/>
      <c r="S11" s="69"/>
      <c r="T11" s="66"/>
    </row>
    <row r="12" spans="1:20" s="59" customFormat="1" ht="12.75">
      <c r="A12" s="24">
        <f>ROW()</f>
        <v>12</v>
      </c>
      <c r="B12" s="23"/>
      <c r="C12" s="2" t="s">
        <v>130</v>
      </c>
      <c r="D12" s="99"/>
      <c r="E12" s="99"/>
      <c r="F12" s="99"/>
      <c r="G12" s="99"/>
      <c r="H12" s="99"/>
      <c r="I12" s="99"/>
      <c r="J12" s="99"/>
      <c r="K12" s="99"/>
      <c r="L12" s="99"/>
      <c r="M12" s="99"/>
      <c r="N12" s="99"/>
      <c r="O12" s="99"/>
      <c r="P12" s="99"/>
      <c r="Q12" s="99"/>
      <c r="R12" s="99"/>
      <c r="S12" s="69"/>
      <c r="T12" s="66"/>
    </row>
    <row r="13" spans="1:20" s="59" customFormat="1" ht="15" customHeight="1">
      <c r="A13" s="24">
        <f>ROW()</f>
        <v>13</v>
      </c>
      <c r="B13" s="23"/>
      <c r="C13" s="94" t="s">
        <v>242</v>
      </c>
      <c r="D13" s="60"/>
      <c r="E13" s="60"/>
      <c r="F13" s="60"/>
      <c r="G13" s="60"/>
      <c r="H13" s="60"/>
      <c r="I13" s="99"/>
      <c r="J13" s="99"/>
      <c r="K13" s="99"/>
      <c r="L13" s="99"/>
      <c r="M13" s="99"/>
      <c r="N13" s="99"/>
      <c r="O13" s="99"/>
      <c r="P13" s="99"/>
      <c r="Q13" s="99"/>
      <c r="R13" s="99"/>
      <c r="S13" s="69"/>
      <c r="T13" s="66"/>
    </row>
    <row r="14" spans="1:20" s="59" customFormat="1" ht="15" customHeight="1">
      <c r="A14" s="24">
        <f>ROW()</f>
        <v>14</v>
      </c>
      <c r="B14" s="23"/>
      <c r="C14" s="94" t="s">
        <v>243</v>
      </c>
      <c r="D14" s="60"/>
      <c r="E14" s="60"/>
      <c r="F14" s="60"/>
      <c r="G14" s="60"/>
      <c r="H14" s="60"/>
      <c r="I14" s="99"/>
      <c r="J14" s="99"/>
      <c r="K14" s="99"/>
      <c r="L14" s="99"/>
      <c r="M14" s="99"/>
      <c r="N14" s="99"/>
      <c r="O14" s="99"/>
      <c r="P14" s="99"/>
      <c r="Q14" s="99"/>
      <c r="R14" s="99"/>
      <c r="S14" s="69"/>
      <c r="T14" s="66"/>
    </row>
    <row r="15" spans="1:20" s="117" customFormat="1" ht="12.75">
      <c r="A15" s="24">
        <f>ROW()</f>
        <v>15</v>
      </c>
      <c r="B15" s="23"/>
      <c r="C15" s="23"/>
      <c r="D15" s="99"/>
      <c r="E15" s="99"/>
      <c r="F15" s="99"/>
      <c r="G15" s="99"/>
      <c r="H15" s="99"/>
      <c r="I15" s="99"/>
      <c r="J15" s="99"/>
      <c r="K15" s="99"/>
      <c r="L15" s="99"/>
      <c r="M15" s="99"/>
      <c r="N15" s="99"/>
      <c r="O15" s="99"/>
      <c r="P15" s="99"/>
      <c r="Q15" s="99"/>
      <c r="R15" s="99"/>
      <c r="S15" s="69"/>
      <c r="T15" s="116"/>
    </row>
    <row r="16" spans="1:20" s="117" customFormat="1" ht="15" customHeight="1">
      <c r="A16" s="24">
        <f>ROW()</f>
        <v>16</v>
      </c>
      <c r="B16" s="23"/>
      <c r="C16" s="2" t="s">
        <v>335</v>
      </c>
      <c r="D16" s="60"/>
      <c r="E16" s="60"/>
      <c r="F16" s="60"/>
      <c r="G16" s="60"/>
      <c r="H16" s="60"/>
      <c r="I16" s="99"/>
      <c r="J16" s="99"/>
      <c r="K16" s="99"/>
      <c r="L16" s="99"/>
      <c r="M16" s="99"/>
      <c r="N16" s="99"/>
      <c r="O16" s="99"/>
      <c r="P16" s="99"/>
      <c r="Q16" s="99"/>
      <c r="R16" s="99"/>
      <c r="S16" s="69"/>
      <c r="T16" s="116"/>
    </row>
    <row r="17" spans="1:20" s="117" customFormat="1" ht="13.5" thickBot="1">
      <c r="A17" s="24">
        <f>ROW()</f>
        <v>17</v>
      </c>
      <c r="B17" s="23"/>
      <c r="C17" s="23"/>
      <c r="D17" s="99"/>
      <c r="E17" s="99"/>
      <c r="F17" s="99"/>
      <c r="G17" s="99"/>
      <c r="H17" s="99"/>
      <c r="I17" s="99"/>
      <c r="J17" s="99"/>
      <c r="K17" s="99"/>
      <c r="L17" s="99"/>
      <c r="M17" s="99"/>
      <c r="N17" s="99"/>
      <c r="O17" s="99"/>
      <c r="P17" s="99"/>
      <c r="Q17" s="99"/>
      <c r="R17" s="99"/>
      <c r="S17" s="69"/>
      <c r="T17" s="116"/>
    </row>
    <row r="18" spans="1:20" s="59" customFormat="1" ht="15" customHeight="1" thickBot="1">
      <c r="A18" s="24">
        <f>ROW()</f>
        <v>18</v>
      </c>
      <c r="B18" s="23"/>
      <c r="C18" s="2" t="s">
        <v>299</v>
      </c>
      <c r="D18" s="62">
        <f>SUM(D10:D11,D13:D16)</f>
        <v>0</v>
      </c>
      <c r="E18" s="62">
        <f>SUM(E10:E11,E13:E16)</f>
        <v>0</v>
      </c>
      <c r="F18" s="62">
        <f>SUM(F10:F11,F13:F16)</f>
        <v>0</v>
      </c>
      <c r="G18" s="62">
        <f>SUM(G10:G11,G13:G16)</f>
        <v>0</v>
      </c>
      <c r="H18" s="62">
        <f>SUM(H10:H11,H13:H16)</f>
        <v>0</v>
      </c>
      <c r="I18" s="99"/>
      <c r="J18" s="99"/>
      <c r="K18" s="99"/>
      <c r="L18" s="99"/>
      <c r="M18" s="99"/>
      <c r="N18" s="99"/>
      <c r="O18" s="99"/>
      <c r="P18" s="99"/>
      <c r="Q18" s="99"/>
      <c r="R18" s="99"/>
      <c r="S18" s="69"/>
      <c r="T18" s="66"/>
    </row>
    <row r="19" spans="1:20" s="59" customFormat="1" ht="30.75" customHeight="1">
      <c r="A19" s="24">
        <f>ROW()</f>
        <v>19</v>
      </c>
      <c r="B19" s="133" t="s">
        <v>282</v>
      </c>
      <c r="C19" s="70"/>
      <c r="D19" s="70"/>
      <c r="E19" s="70"/>
      <c r="F19" s="70"/>
      <c r="G19" s="70"/>
      <c r="H19" s="70"/>
      <c r="I19" s="99"/>
      <c r="J19" s="99"/>
      <c r="K19" s="99"/>
      <c r="L19" s="99"/>
      <c r="M19" s="50" t="s">
        <v>441</v>
      </c>
      <c r="N19" s="50"/>
      <c r="O19" s="50"/>
      <c r="P19" s="50"/>
      <c r="Q19" s="50"/>
      <c r="R19" s="99"/>
      <c r="S19" s="69"/>
      <c r="T19" s="66"/>
    </row>
    <row r="20" spans="1:20" s="59" customFormat="1" ht="38.25">
      <c r="A20" s="24">
        <f>ROW()</f>
        <v>20</v>
      </c>
      <c r="B20" s="23"/>
      <c r="C20" s="23"/>
      <c r="D20" s="45" t="s">
        <v>38</v>
      </c>
      <c r="E20" s="45" t="s">
        <v>189</v>
      </c>
      <c r="F20" s="45" t="s">
        <v>190</v>
      </c>
      <c r="G20" s="45" t="s">
        <v>182</v>
      </c>
      <c r="H20" s="45" t="s">
        <v>183</v>
      </c>
      <c r="I20" s="45" t="s">
        <v>184</v>
      </c>
      <c r="J20" s="45" t="s">
        <v>192</v>
      </c>
      <c r="K20" s="45" t="s">
        <v>185</v>
      </c>
      <c r="L20" s="45" t="s">
        <v>186</v>
      </c>
      <c r="M20" s="126" t="s">
        <v>177</v>
      </c>
      <c r="N20" s="126" t="s">
        <v>178</v>
      </c>
      <c r="O20" s="126" t="s">
        <v>179</v>
      </c>
      <c r="P20" s="126" t="s">
        <v>180</v>
      </c>
      <c r="Q20" s="126" t="s">
        <v>181</v>
      </c>
      <c r="R20" s="45" t="s">
        <v>442</v>
      </c>
      <c r="S20" s="69"/>
      <c r="T20" s="68"/>
    </row>
    <row r="21" spans="1:19" ht="12.75">
      <c r="A21" s="24">
        <f>ROW()</f>
        <v>21</v>
      </c>
      <c r="B21" s="23"/>
      <c r="C21" s="45" t="s">
        <v>170</v>
      </c>
      <c r="D21" s="45" t="s">
        <v>191</v>
      </c>
      <c r="E21" s="45" t="s">
        <v>187</v>
      </c>
      <c r="F21" s="45" t="s">
        <v>187</v>
      </c>
      <c r="G21" s="45" t="s">
        <v>187</v>
      </c>
      <c r="H21" s="45" t="s">
        <v>187</v>
      </c>
      <c r="I21" s="45" t="s">
        <v>18</v>
      </c>
      <c r="J21" s="45" t="s">
        <v>188</v>
      </c>
      <c r="K21" s="45" t="s">
        <v>187</v>
      </c>
      <c r="L21" s="45" t="s">
        <v>188</v>
      </c>
      <c r="M21" s="45">
        <f>IF(ISNUMBER(CoverSheet!$C$14),YEAR(CoverSheet!$C$14),"")</f>
      </c>
      <c r="N21" s="45">
        <f>IF(ISNUMBER(CoverSheet!$C$14),YEAR(CoverSheet!$C$14)+1,"")</f>
      </c>
      <c r="O21" s="45">
        <f>IF(ISNUMBER(CoverSheet!$C$14),YEAR(CoverSheet!$C$14)+2,"")</f>
      </c>
      <c r="P21" s="45">
        <f>IF(ISNUMBER(CoverSheet!$C$14),YEAR(CoverSheet!$C$14)+3,"")</f>
      </c>
      <c r="Q21" s="45">
        <f>IF(ISNUMBER(CoverSheet!$C$14),YEAR(CoverSheet!$C$14)+4,"")</f>
      </c>
      <c r="R21" s="45" t="s">
        <v>300</v>
      </c>
      <c r="S21" s="43"/>
    </row>
    <row r="22" spans="1:19" ht="15" customHeight="1">
      <c r="A22" s="24">
        <f>ROW()</f>
        <v>22</v>
      </c>
      <c r="B22" s="23"/>
      <c r="C22" s="67" t="s">
        <v>149</v>
      </c>
      <c r="D22" s="60"/>
      <c r="E22" s="60"/>
      <c r="F22" s="60"/>
      <c r="G22" s="61">
        <f>IF(F22&gt;0,F22,E22)</f>
        <v>0</v>
      </c>
      <c r="H22" s="60"/>
      <c r="I22" s="60"/>
      <c r="J22" s="60"/>
      <c r="K22" s="60"/>
      <c r="L22" s="60"/>
      <c r="M22" s="64">
        <f>IF(1&lt;J22,(1+I22/100)*H22,(1+I22/100)*H22+K22)</f>
        <v>0</v>
      </c>
      <c r="N22" s="64">
        <f>IF(2&lt;J22,(1+I22/100)^2*H22,(1+I22/100)^2*H22+K22)</f>
        <v>0</v>
      </c>
      <c r="O22" s="64">
        <f>IF(3&lt;J22,(1+I22/100)^3*H22,(1+I22/100)^3*H22+K22)</f>
        <v>0</v>
      </c>
      <c r="P22" s="64">
        <f>IF(4&lt;J22,(1+I22/100)^4*H22,(1+I22/100)^4*H22+K22)</f>
        <v>0</v>
      </c>
      <c r="Q22" s="64">
        <f>IF(5&lt;J22,(1+I22/100)^5*H22,(1+I22/100)^5*H22+K22)</f>
        <v>0</v>
      </c>
      <c r="R22" s="63" t="str">
        <f aca="true" t="shared" si="0" ref="R22:R41">IF(G22&lt;&gt;0,Q22/G22,"Not Defined")</f>
        <v>Not Defined</v>
      </c>
      <c r="S22" s="43"/>
    </row>
    <row r="23" spans="1:19" ht="15" customHeight="1">
      <c r="A23" s="24">
        <f>ROW()</f>
        <v>23</v>
      </c>
      <c r="B23" s="23"/>
      <c r="C23" s="67" t="s">
        <v>150</v>
      </c>
      <c r="D23" s="60"/>
      <c r="E23" s="60"/>
      <c r="F23" s="60"/>
      <c r="G23" s="61">
        <f aca="true" t="shared" si="1" ref="G23:G41">IF(F23&gt;0,F23,E23)</f>
        <v>0</v>
      </c>
      <c r="H23" s="60"/>
      <c r="I23" s="60"/>
      <c r="J23" s="60"/>
      <c r="K23" s="60"/>
      <c r="L23" s="60"/>
      <c r="M23" s="64">
        <f aca="true" t="shared" si="2" ref="M23:M41">IF(1&lt;J23,(1+I23/100)*H23,(1+I23/100)*H23+K23)</f>
        <v>0</v>
      </c>
      <c r="N23" s="64">
        <f aca="true" t="shared" si="3" ref="N23:N41">IF(2&lt;J23,(1+I23/100)^2*H23,(1+I23/100)^2*H23+K23)</f>
        <v>0</v>
      </c>
      <c r="O23" s="64">
        <f aca="true" t="shared" si="4" ref="O23:O41">IF(3&lt;J23,(1+I23/100)^3*H23,(1+I23/100)^3*H23+K23)</f>
        <v>0</v>
      </c>
      <c r="P23" s="64">
        <f aca="true" t="shared" si="5" ref="P23:P41">IF(4&lt;J23,(1+I23/100)^4*H23,(1+I23/100)^4*H23+K23)</f>
        <v>0</v>
      </c>
      <c r="Q23" s="64">
        <f aca="true" t="shared" si="6" ref="Q23:Q41">IF(5&lt;J23,(1+I23/100)^5*H23,(1+I23/100)^5*H23+K23)</f>
        <v>0</v>
      </c>
      <c r="R23" s="63" t="str">
        <f t="shared" si="0"/>
        <v>Not Defined</v>
      </c>
      <c r="S23" s="43"/>
    </row>
    <row r="24" spans="1:19" ht="15" customHeight="1">
      <c r="A24" s="24">
        <f>ROW()</f>
        <v>24</v>
      </c>
      <c r="B24" s="23"/>
      <c r="C24" s="67" t="s">
        <v>151</v>
      </c>
      <c r="D24" s="60"/>
      <c r="E24" s="60"/>
      <c r="F24" s="60"/>
      <c r="G24" s="61">
        <f t="shared" si="1"/>
        <v>0</v>
      </c>
      <c r="H24" s="60"/>
      <c r="I24" s="60"/>
      <c r="J24" s="60"/>
      <c r="K24" s="60"/>
      <c r="L24" s="60"/>
      <c r="M24" s="64">
        <f t="shared" si="2"/>
        <v>0</v>
      </c>
      <c r="N24" s="64">
        <f t="shared" si="3"/>
        <v>0</v>
      </c>
      <c r="O24" s="64">
        <f t="shared" si="4"/>
        <v>0</v>
      </c>
      <c r="P24" s="64">
        <f t="shared" si="5"/>
        <v>0</v>
      </c>
      <c r="Q24" s="64">
        <f t="shared" si="6"/>
        <v>0</v>
      </c>
      <c r="R24" s="63" t="str">
        <f t="shared" si="0"/>
        <v>Not Defined</v>
      </c>
      <c r="S24" s="43"/>
    </row>
    <row r="25" spans="1:19" ht="15" customHeight="1">
      <c r="A25" s="24">
        <f>ROW()</f>
        <v>25</v>
      </c>
      <c r="B25" s="23"/>
      <c r="C25" s="67" t="s">
        <v>152</v>
      </c>
      <c r="D25" s="60"/>
      <c r="E25" s="60"/>
      <c r="F25" s="60"/>
      <c r="G25" s="61">
        <f t="shared" si="1"/>
        <v>0</v>
      </c>
      <c r="H25" s="60"/>
      <c r="I25" s="60"/>
      <c r="J25" s="60"/>
      <c r="K25" s="60"/>
      <c r="L25" s="60"/>
      <c r="M25" s="64">
        <f t="shared" si="2"/>
        <v>0</v>
      </c>
      <c r="N25" s="64">
        <f t="shared" si="3"/>
        <v>0</v>
      </c>
      <c r="O25" s="64">
        <f t="shared" si="4"/>
        <v>0</v>
      </c>
      <c r="P25" s="64">
        <f t="shared" si="5"/>
        <v>0</v>
      </c>
      <c r="Q25" s="64">
        <f t="shared" si="6"/>
        <v>0</v>
      </c>
      <c r="R25" s="63" t="str">
        <f t="shared" si="0"/>
        <v>Not Defined</v>
      </c>
      <c r="S25" s="43"/>
    </row>
    <row r="26" spans="1:19" ht="15" customHeight="1">
      <c r="A26" s="24">
        <f>ROW()</f>
        <v>26</v>
      </c>
      <c r="B26" s="23"/>
      <c r="C26" s="67" t="s">
        <v>153</v>
      </c>
      <c r="D26" s="60"/>
      <c r="E26" s="60"/>
      <c r="F26" s="60"/>
      <c r="G26" s="61">
        <f t="shared" si="1"/>
        <v>0</v>
      </c>
      <c r="H26" s="60"/>
      <c r="I26" s="60"/>
      <c r="J26" s="60"/>
      <c r="K26" s="60"/>
      <c r="L26" s="60"/>
      <c r="M26" s="64">
        <f t="shared" si="2"/>
        <v>0</v>
      </c>
      <c r="N26" s="64">
        <f t="shared" si="3"/>
        <v>0</v>
      </c>
      <c r="O26" s="64">
        <f t="shared" si="4"/>
        <v>0</v>
      </c>
      <c r="P26" s="64">
        <f t="shared" si="5"/>
        <v>0</v>
      </c>
      <c r="Q26" s="64">
        <f t="shared" si="6"/>
        <v>0</v>
      </c>
      <c r="R26" s="63" t="str">
        <f t="shared" si="0"/>
        <v>Not Defined</v>
      </c>
      <c r="S26" s="43"/>
    </row>
    <row r="27" spans="1:19" ht="15" customHeight="1">
      <c r="A27" s="24">
        <f>ROW()</f>
        <v>27</v>
      </c>
      <c r="B27" s="23"/>
      <c r="C27" s="67" t="s">
        <v>154</v>
      </c>
      <c r="D27" s="60"/>
      <c r="E27" s="60"/>
      <c r="F27" s="60"/>
      <c r="G27" s="61">
        <f t="shared" si="1"/>
        <v>0</v>
      </c>
      <c r="H27" s="60"/>
      <c r="I27" s="60"/>
      <c r="J27" s="60"/>
      <c r="K27" s="60"/>
      <c r="L27" s="60"/>
      <c r="M27" s="64">
        <f t="shared" si="2"/>
        <v>0</v>
      </c>
      <c r="N27" s="64">
        <f t="shared" si="3"/>
        <v>0</v>
      </c>
      <c r="O27" s="64">
        <f t="shared" si="4"/>
        <v>0</v>
      </c>
      <c r="P27" s="64">
        <f t="shared" si="5"/>
        <v>0</v>
      </c>
      <c r="Q27" s="64">
        <f t="shared" si="6"/>
        <v>0</v>
      </c>
      <c r="R27" s="63" t="str">
        <f t="shared" si="0"/>
        <v>Not Defined</v>
      </c>
      <c r="S27" s="43"/>
    </row>
    <row r="28" spans="1:19" ht="15" customHeight="1">
      <c r="A28" s="24">
        <f>ROW()</f>
        <v>28</v>
      </c>
      <c r="B28" s="23"/>
      <c r="C28" s="67" t="s">
        <v>155</v>
      </c>
      <c r="D28" s="60"/>
      <c r="E28" s="60"/>
      <c r="F28" s="60"/>
      <c r="G28" s="61">
        <f t="shared" si="1"/>
        <v>0</v>
      </c>
      <c r="H28" s="60"/>
      <c r="I28" s="60"/>
      <c r="J28" s="60"/>
      <c r="K28" s="60"/>
      <c r="L28" s="60"/>
      <c r="M28" s="64">
        <f t="shared" si="2"/>
        <v>0</v>
      </c>
      <c r="N28" s="64">
        <f t="shared" si="3"/>
        <v>0</v>
      </c>
      <c r="O28" s="64">
        <f t="shared" si="4"/>
        <v>0</v>
      </c>
      <c r="P28" s="64">
        <f t="shared" si="5"/>
        <v>0</v>
      </c>
      <c r="Q28" s="64">
        <f t="shared" si="6"/>
        <v>0</v>
      </c>
      <c r="R28" s="63" t="str">
        <f t="shared" si="0"/>
        <v>Not Defined</v>
      </c>
      <c r="S28" s="43"/>
    </row>
    <row r="29" spans="1:19" ht="15" customHeight="1">
      <c r="A29" s="24">
        <f>ROW()</f>
        <v>29</v>
      </c>
      <c r="B29" s="23"/>
      <c r="C29" s="67" t="s">
        <v>156</v>
      </c>
      <c r="D29" s="60"/>
      <c r="E29" s="60"/>
      <c r="F29" s="60"/>
      <c r="G29" s="61">
        <f t="shared" si="1"/>
        <v>0</v>
      </c>
      <c r="H29" s="60"/>
      <c r="I29" s="60"/>
      <c r="J29" s="60"/>
      <c r="K29" s="60"/>
      <c r="L29" s="60"/>
      <c r="M29" s="64">
        <f t="shared" si="2"/>
        <v>0</v>
      </c>
      <c r="N29" s="64">
        <f t="shared" si="3"/>
        <v>0</v>
      </c>
      <c r="O29" s="64">
        <f t="shared" si="4"/>
        <v>0</v>
      </c>
      <c r="P29" s="64">
        <f t="shared" si="5"/>
        <v>0</v>
      </c>
      <c r="Q29" s="64">
        <f t="shared" si="6"/>
        <v>0</v>
      </c>
      <c r="R29" s="63" t="str">
        <f t="shared" si="0"/>
        <v>Not Defined</v>
      </c>
      <c r="S29" s="43"/>
    </row>
    <row r="30" spans="1:19" ht="15" customHeight="1">
      <c r="A30" s="24">
        <f>ROW()</f>
        <v>30</v>
      </c>
      <c r="B30" s="23"/>
      <c r="C30" s="67" t="s">
        <v>157</v>
      </c>
      <c r="D30" s="60"/>
      <c r="E30" s="60"/>
      <c r="F30" s="60"/>
      <c r="G30" s="61">
        <f t="shared" si="1"/>
        <v>0</v>
      </c>
      <c r="H30" s="60"/>
      <c r="I30" s="60"/>
      <c r="J30" s="60"/>
      <c r="K30" s="60"/>
      <c r="L30" s="60"/>
      <c r="M30" s="64">
        <f t="shared" si="2"/>
        <v>0</v>
      </c>
      <c r="N30" s="64">
        <f t="shared" si="3"/>
        <v>0</v>
      </c>
      <c r="O30" s="64">
        <f t="shared" si="4"/>
        <v>0</v>
      </c>
      <c r="P30" s="64">
        <f t="shared" si="5"/>
        <v>0</v>
      </c>
      <c r="Q30" s="64">
        <f t="shared" si="6"/>
        <v>0</v>
      </c>
      <c r="R30" s="63" t="str">
        <f t="shared" si="0"/>
        <v>Not Defined</v>
      </c>
      <c r="S30" s="43"/>
    </row>
    <row r="31" spans="1:19" ht="15" customHeight="1">
      <c r="A31" s="24">
        <f>ROW()</f>
        <v>31</v>
      </c>
      <c r="B31" s="23"/>
      <c r="C31" s="67" t="s">
        <v>158</v>
      </c>
      <c r="D31" s="60"/>
      <c r="E31" s="60"/>
      <c r="F31" s="60"/>
      <c r="G31" s="61">
        <f t="shared" si="1"/>
        <v>0</v>
      </c>
      <c r="H31" s="60"/>
      <c r="I31" s="60"/>
      <c r="J31" s="60"/>
      <c r="K31" s="60"/>
      <c r="L31" s="60"/>
      <c r="M31" s="64">
        <f t="shared" si="2"/>
        <v>0</v>
      </c>
      <c r="N31" s="64">
        <f t="shared" si="3"/>
        <v>0</v>
      </c>
      <c r="O31" s="64">
        <f t="shared" si="4"/>
        <v>0</v>
      </c>
      <c r="P31" s="64">
        <f t="shared" si="5"/>
        <v>0</v>
      </c>
      <c r="Q31" s="64">
        <f t="shared" si="6"/>
        <v>0</v>
      </c>
      <c r="R31" s="63" t="str">
        <f t="shared" si="0"/>
        <v>Not Defined</v>
      </c>
      <c r="S31" s="43"/>
    </row>
    <row r="32" spans="1:19" ht="15" customHeight="1">
      <c r="A32" s="24">
        <f>ROW()</f>
        <v>32</v>
      </c>
      <c r="B32" s="23"/>
      <c r="C32" s="67" t="s">
        <v>159</v>
      </c>
      <c r="D32" s="60"/>
      <c r="E32" s="60"/>
      <c r="F32" s="60"/>
      <c r="G32" s="61">
        <f t="shared" si="1"/>
        <v>0</v>
      </c>
      <c r="H32" s="60"/>
      <c r="I32" s="60"/>
      <c r="J32" s="60"/>
      <c r="K32" s="60"/>
      <c r="L32" s="60"/>
      <c r="M32" s="64">
        <f t="shared" si="2"/>
        <v>0</v>
      </c>
      <c r="N32" s="64">
        <f t="shared" si="3"/>
        <v>0</v>
      </c>
      <c r="O32" s="64">
        <f t="shared" si="4"/>
        <v>0</v>
      </c>
      <c r="P32" s="64">
        <f t="shared" si="5"/>
        <v>0</v>
      </c>
      <c r="Q32" s="64">
        <f t="shared" si="6"/>
        <v>0</v>
      </c>
      <c r="R32" s="63" t="str">
        <f t="shared" si="0"/>
        <v>Not Defined</v>
      </c>
      <c r="S32" s="43"/>
    </row>
    <row r="33" spans="1:19" ht="15" customHeight="1">
      <c r="A33" s="24">
        <f>ROW()</f>
        <v>33</v>
      </c>
      <c r="B33" s="23"/>
      <c r="C33" s="67" t="s">
        <v>160</v>
      </c>
      <c r="D33" s="60"/>
      <c r="E33" s="60"/>
      <c r="F33" s="60"/>
      <c r="G33" s="61">
        <f t="shared" si="1"/>
        <v>0</v>
      </c>
      <c r="H33" s="60"/>
      <c r="I33" s="60"/>
      <c r="J33" s="60"/>
      <c r="K33" s="60"/>
      <c r="L33" s="60"/>
      <c r="M33" s="64">
        <f t="shared" si="2"/>
        <v>0</v>
      </c>
      <c r="N33" s="64">
        <f t="shared" si="3"/>
        <v>0</v>
      </c>
      <c r="O33" s="64">
        <f t="shared" si="4"/>
        <v>0</v>
      </c>
      <c r="P33" s="64">
        <f t="shared" si="5"/>
        <v>0</v>
      </c>
      <c r="Q33" s="64">
        <f t="shared" si="6"/>
        <v>0</v>
      </c>
      <c r="R33" s="63" t="str">
        <f t="shared" si="0"/>
        <v>Not Defined</v>
      </c>
      <c r="S33" s="43"/>
    </row>
    <row r="34" spans="1:19" ht="15" customHeight="1">
      <c r="A34" s="24">
        <f>ROW()</f>
        <v>34</v>
      </c>
      <c r="B34" s="23"/>
      <c r="C34" s="67" t="s">
        <v>161</v>
      </c>
      <c r="D34" s="60"/>
      <c r="E34" s="60"/>
      <c r="F34" s="60"/>
      <c r="G34" s="61">
        <f t="shared" si="1"/>
        <v>0</v>
      </c>
      <c r="H34" s="60"/>
      <c r="I34" s="60"/>
      <c r="J34" s="60"/>
      <c r="K34" s="60"/>
      <c r="L34" s="60"/>
      <c r="M34" s="64">
        <f t="shared" si="2"/>
        <v>0</v>
      </c>
      <c r="N34" s="64">
        <f t="shared" si="3"/>
        <v>0</v>
      </c>
      <c r="O34" s="64">
        <f t="shared" si="4"/>
        <v>0</v>
      </c>
      <c r="P34" s="64">
        <f t="shared" si="5"/>
        <v>0</v>
      </c>
      <c r="Q34" s="64">
        <f t="shared" si="6"/>
        <v>0</v>
      </c>
      <c r="R34" s="63" t="str">
        <f t="shared" si="0"/>
        <v>Not Defined</v>
      </c>
      <c r="S34" s="43"/>
    </row>
    <row r="35" spans="1:19" ht="15" customHeight="1">
      <c r="A35" s="24">
        <f>ROW()</f>
        <v>35</v>
      </c>
      <c r="B35" s="23"/>
      <c r="C35" s="67" t="s">
        <v>162</v>
      </c>
      <c r="D35" s="60"/>
      <c r="E35" s="60"/>
      <c r="F35" s="60"/>
      <c r="G35" s="61">
        <f t="shared" si="1"/>
        <v>0</v>
      </c>
      <c r="H35" s="60"/>
      <c r="I35" s="60"/>
      <c r="J35" s="60"/>
      <c r="K35" s="60"/>
      <c r="L35" s="60"/>
      <c r="M35" s="64">
        <f t="shared" si="2"/>
        <v>0</v>
      </c>
      <c r="N35" s="64">
        <f t="shared" si="3"/>
        <v>0</v>
      </c>
      <c r="O35" s="64">
        <f t="shared" si="4"/>
        <v>0</v>
      </c>
      <c r="P35" s="64">
        <f t="shared" si="5"/>
        <v>0</v>
      </c>
      <c r="Q35" s="64">
        <f t="shared" si="6"/>
        <v>0</v>
      </c>
      <c r="R35" s="63" t="str">
        <f t="shared" si="0"/>
        <v>Not Defined</v>
      </c>
      <c r="S35" s="43"/>
    </row>
    <row r="36" spans="1:19" ht="15" customHeight="1">
      <c r="A36" s="24">
        <f>ROW()</f>
        <v>36</v>
      </c>
      <c r="B36" s="23"/>
      <c r="C36" s="67" t="s">
        <v>163</v>
      </c>
      <c r="D36" s="60"/>
      <c r="E36" s="60"/>
      <c r="F36" s="60"/>
      <c r="G36" s="61">
        <f t="shared" si="1"/>
        <v>0</v>
      </c>
      <c r="H36" s="60"/>
      <c r="I36" s="60"/>
      <c r="J36" s="60"/>
      <c r="K36" s="60"/>
      <c r="L36" s="60"/>
      <c r="M36" s="64">
        <f t="shared" si="2"/>
        <v>0</v>
      </c>
      <c r="N36" s="64">
        <f t="shared" si="3"/>
        <v>0</v>
      </c>
      <c r="O36" s="64">
        <f t="shared" si="4"/>
        <v>0</v>
      </c>
      <c r="P36" s="64">
        <f t="shared" si="5"/>
        <v>0</v>
      </c>
      <c r="Q36" s="64">
        <f t="shared" si="6"/>
        <v>0</v>
      </c>
      <c r="R36" s="63" t="str">
        <f t="shared" si="0"/>
        <v>Not Defined</v>
      </c>
      <c r="S36" s="43"/>
    </row>
    <row r="37" spans="1:19" ht="15" customHeight="1">
      <c r="A37" s="24">
        <f>ROW()</f>
        <v>37</v>
      </c>
      <c r="B37" s="23"/>
      <c r="C37" s="67" t="s">
        <v>164</v>
      </c>
      <c r="D37" s="60"/>
      <c r="E37" s="60"/>
      <c r="F37" s="60"/>
      <c r="G37" s="61">
        <f t="shared" si="1"/>
        <v>0</v>
      </c>
      <c r="H37" s="60"/>
      <c r="I37" s="60"/>
      <c r="J37" s="60"/>
      <c r="K37" s="60"/>
      <c r="L37" s="60"/>
      <c r="M37" s="64">
        <f t="shared" si="2"/>
        <v>0</v>
      </c>
      <c r="N37" s="64">
        <f t="shared" si="3"/>
        <v>0</v>
      </c>
      <c r="O37" s="64">
        <f t="shared" si="4"/>
        <v>0</v>
      </c>
      <c r="P37" s="64">
        <f t="shared" si="5"/>
        <v>0</v>
      </c>
      <c r="Q37" s="64">
        <f t="shared" si="6"/>
        <v>0</v>
      </c>
      <c r="R37" s="63" t="str">
        <f t="shared" si="0"/>
        <v>Not Defined</v>
      </c>
      <c r="S37" s="43"/>
    </row>
    <row r="38" spans="1:19" ht="15" customHeight="1">
      <c r="A38" s="24">
        <f>ROW()</f>
        <v>38</v>
      </c>
      <c r="B38" s="23"/>
      <c r="C38" s="67" t="s">
        <v>165</v>
      </c>
      <c r="D38" s="60"/>
      <c r="E38" s="60"/>
      <c r="F38" s="60"/>
      <c r="G38" s="61">
        <f t="shared" si="1"/>
        <v>0</v>
      </c>
      <c r="H38" s="60"/>
      <c r="I38" s="60"/>
      <c r="J38" s="60"/>
      <c r="K38" s="60"/>
      <c r="L38" s="60"/>
      <c r="M38" s="64">
        <f t="shared" si="2"/>
        <v>0</v>
      </c>
      <c r="N38" s="64">
        <f t="shared" si="3"/>
        <v>0</v>
      </c>
      <c r="O38" s="64">
        <f t="shared" si="4"/>
        <v>0</v>
      </c>
      <c r="P38" s="64">
        <f t="shared" si="5"/>
        <v>0</v>
      </c>
      <c r="Q38" s="64">
        <f t="shared" si="6"/>
        <v>0</v>
      </c>
      <c r="R38" s="63" t="str">
        <f t="shared" si="0"/>
        <v>Not Defined</v>
      </c>
      <c r="S38" s="43"/>
    </row>
    <row r="39" spans="1:19" ht="15" customHeight="1">
      <c r="A39" s="24">
        <f>ROW()</f>
        <v>39</v>
      </c>
      <c r="B39" s="23"/>
      <c r="C39" s="67" t="s">
        <v>166</v>
      </c>
      <c r="D39" s="60"/>
      <c r="E39" s="60"/>
      <c r="F39" s="60"/>
      <c r="G39" s="61">
        <f t="shared" si="1"/>
        <v>0</v>
      </c>
      <c r="H39" s="60"/>
      <c r="I39" s="60"/>
      <c r="J39" s="60"/>
      <c r="K39" s="60"/>
      <c r="L39" s="60"/>
      <c r="M39" s="64">
        <f t="shared" si="2"/>
        <v>0</v>
      </c>
      <c r="N39" s="64">
        <f t="shared" si="3"/>
        <v>0</v>
      </c>
      <c r="O39" s="64">
        <f t="shared" si="4"/>
        <v>0</v>
      </c>
      <c r="P39" s="64">
        <f t="shared" si="5"/>
        <v>0</v>
      </c>
      <c r="Q39" s="64">
        <f t="shared" si="6"/>
        <v>0</v>
      </c>
      <c r="R39" s="63" t="str">
        <f t="shared" si="0"/>
        <v>Not Defined</v>
      </c>
      <c r="S39" s="43"/>
    </row>
    <row r="40" spans="1:19" ht="15" customHeight="1">
      <c r="A40" s="24">
        <f>ROW()</f>
        <v>40</v>
      </c>
      <c r="B40" s="23"/>
      <c r="C40" s="67" t="s">
        <v>167</v>
      </c>
      <c r="D40" s="60"/>
      <c r="E40" s="60"/>
      <c r="F40" s="60"/>
      <c r="G40" s="61">
        <f t="shared" si="1"/>
        <v>0</v>
      </c>
      <c r="H40" s="60"/>
      <c r="I40" s="60"/>
      <c r="J40" s="60"/>
      <c r="K40" s="60"/>
      <c r="L40" s="60"/>
      <c r="M40" s="64">
        <f t="shared" si="2"/>
        <v>0</v>
      </c>
      <c r="N40" s="64">
        <f t="shared" si="3"/>
        <v>0</v>
      </c>
      <c r="O40" s="64">
        <f t="shared" si="4"/>
        <v>0</v>
      </c>
      <c r="P40" s="64">
        <f t="shared" si="5"/>
        <v>0</v>
      </c>
      <c r="Q40" s="64">
        <f t="shared" si="6"/>
        <v>0</v>
      </c>
      <c r="R40" s="63" t="str">
        <f t="shared" si="0"/>
        <v>Not Defined</v>
      </c>
      <c r="S40" s="43"/>
    </row>
    <row r="41" spans="1:19" ht="15" customHeight="1">
      <c r="A41" s="24">
        <f>ROW()</f>
        <v>41</v>
      </c>
      <c r="B41" s="23"/>
      <c r="C41" s="67" t="s">
        <v>168</v>
      </c>
      <c r="D41" s="60"/>
      <c r="E41" s="60"/>
      <c r="F41" s="60"/>
      <c r="G41" s="61">
        <f t="shared" si="1"/>
        <v>0</v>
      </c>
      <c r="H41" s="60"/>
      <c r="I41" s="60"/>
      <c r="J41" s="60"/>
      <c r="K41" s="60"/>
      <c r="L41" s="60"/>
      <c r="M41" s="64">
        <f t="shared" si="2"/>
        <v>0</v>
      </c>
      <c r="N41" s="64">
        <f t="shared" si="3"/>
        <v>0</v>
      </c>
      <c r="O41" s="64">
        <f t="shared" si="4"/>
        <v>0</v>
      </c>
      <c r="P41" s="64">
        <f t="shared" si="5"/>
        <v>0</v>
      </c>
      <c r="Q41" s="64">
        <f t="shared" si="6"/>
        <v>0</v>
      </c>
      <c r="R41" s="63" t="str">
        <f t="shared" si="0"/>
        <v>Not Defined</v>
      </c>
      <c r="S41" s="43"/>
    </row>
    <row r="42" spans="1:19" s="117" customFormat="1" ht="12.75">
      <c r="A42" s="24">
        <f>ROW()</f>
        <v>42</v>
      </c>
      <c r="B42" s="23"/>
      <c r="C42" s="65" t="s">
        <v>239</v>
      </c>
      <c r="D42" s="23"/>
      <c r="E42" s="23"/>
      <c r="F42" s="23"/>
      <c r="G42" s="23"/>
      <c r="H42" s="23"/>
      <c r="I42" s="23"/>
      <c r="J42" s="23"/>
      <c r="K42" s="23"/>
      <c r="L42" s="23"/>
      <c r="M42" s="125"/>
      <c r="N42" s="125"/>
      <c r="O42" s="125"/>
      <c r="P42" s="125"/>
      <c r="Q42" s="125"/>
      <c r="R42" s="23"/>
      <c r="S42" s="43"/>
    </row>
    <row r="43" spans="1:19" ht="12.75">
      <c r="A43" s="40">
        <f>ROW()</f>
        <v>43</v>
      </c>
      <c r="B43" s="78"/>
      <c r="C43" s="78"/>
      <c r="D43" s="78"/>
      <c r="E43" s="78"/>
      <c r="F43" s="78"/>
      <c r="G43" s="78"/>
      <c r="H43" s="78"/>
      <c r="I43" s="78"/>
      <c r="J43" s="78"/>
      <c r="K43" s="78"/>
      <c r="L43" s="78"/>
      <c r="M43" s="78"/>
      <c r="N43" s="78"/>
      <c r="O43" s="78"/>
      <c r="P43" s="78"/>
      <c r="Q43" s="78"/>
      <c r="R43" s="78"/>
      <c r="S43" s="72"/>
    </row>
    <row r="44" spans="1:20" ht="12.75">
      <c r="A44"/>
      <c r="B44"/>
      <c r="C44"/>
      <c r="D44"/>
      <c r="E44"/>
      <c r="F44"/>
      <c r="G44"/>
      <c r="H44"/>
      <c r="I44"/>
      <c r="J44"/>
      <c r="K44"/>
      <c r="L44"/>
      <c r="M44"/>
      <c r="N44"/>
      <c r="O44"/>
      <c r="P44"/>
      <c r="Q44"/>
      <c r="R44"/>
      <c r="S44"/>
      <c r="T44"/>
    </row>
    <row r="45" spans="1:20" ht="12.75">
      <c r="A45"/>
      <c r="B45"/>
      <c r="C45"/>
      <c r="D45"/>
      <c r="E45"/>
      <c r="F45"/>
      <c r="G45"/>
      <c r="H45"/>
      <c r="I45"/>
      <c r="J45"/>
      <c r="K45"/>
      <c r="L45"/>
      <c r="M45"/>
      <c r="N45"/>
      <c r="O45"/>
      <c r="P45"/>
      <c r="Q45"/>
      <c r="R45"/>
      <c r="S45"/>
      <c r="T45"/>
    </row>
    <row r="46" spans="1:20" ht="12.75">
      <c r="A46"/>
      <c r="B46"/>
      <c r="C46"/>
      <c r="D46"/>
      <c r="E46"/>
      <c r="F46"/>
      <c r="G46"/>
      <c r="H46"/>
      <c r="I46"/>
      <c r="J46"/>
      <c r="K46"/>
      <c r="L46"/>
      <c r="M46"/>
      <c r="N46"/>
      <c r="O46"/>
      <c r="P46"/>
      <c r="Q46"/>
      <c r="R46"/>
      <c r="S46"/>
      <c r="T46"/>
    </row>
    <row r="47" spans="1:20" ht="12.75">
      <c r="A47"/>
      <c r="B47"/>
      <c r="C47"/>
      <c r="D47"/>
      <c r="E47"/>
      <c r="F47"/>
      <c r="G47"/>
      <c r="H47"/>
      <c r="I47"/>
      <c r="J47"/>
      <c r="K47"/>
      <c r="L47"/>
      <c r="M47"/>
      <c r="N47"/>
      <c r="O47"/>
      <c r="P47"/>
      <c r="Q47"/>
      <c r="R47"/>
      <c r="S47"/>
      <c r="T47"/>
    </row>
    <row r="48" spans="1:20" ht="12.75">
      <c r="A48"/>
      <c r="B48"/>
      <c r="C48"/>
      <c r="D48"/>
      <c r="E48"/>
      <c r="F48"/>
      <c r="G48"/>
      <c r="H48"/>
      <c r="I48"/>
      <c r="J48"/>
      <c r="K48"/>
      <c r="L48"/>
      <c r="M48"/>
      <c r="N48"/>
      <c r="O48"/>
      <c r="P48"/>
      <c r="Q48"/>
      <c r="R48"/>
      <c r="S48"/>
      <c r="T48"/>
    </row>
    <row r="49" spans="1:20" ht="12.75">
      <c r="A49"/>
      <c r="B49"/>
      <c r="C49"/>
      <c r="D49"/>
      <c r="E49"/>
      <c r="F49"/>
      <c r="G49"/>
      <c r="H49"/>
      <c r="I49"/>
      <c r="J49"/>
      <c r="K49"/>
      <c r="L49"/>
      <c r="M49"/>
      <c r="N49"/>
      <c r="O49"/>
      <c r="P49"/>
      <c r="Q49"/>
      <c r="R49"/>
      <c r="S49"/>
      <c r="T49"/>
    </row>
    <row r="50" spans="1:20" ht="12.75">
      <c r="A50"/>
      <c r="B50"/>
      <c r="C50"/>
      <c r="D50"/>
      <c r="E50"/>
      <c r="F50"/>
      <c r="G50"/>
      <c r="H50"/>
      <c r="I50"/>
      <c r="J50"/>
      <c r="K50"/>
      <c r="L50"/>
      <c r="M50"/>
      <c r="N50"/>
      <c r="O50"/>
      <c r="P50"/>
      <c r="Q50"/>
      <c r="R50"/>
      <c r="S50"/>
      <c r="T50"/>
    </row>
    <row r="51" spans="1:20" ht="12.75">
      <c r="A51"/>
      <c r="B51"/>
      <c r="C51"/>
      <c r="D51"/>
      <c r="E51"/>
      <c r="F51"/>
      <c r="G51"/>
      <c r="H51"/>
      <c r="I51"/>
      <c r="J51"/>
      <c r="K51"/>
      <c r="L51"/>
      <c r="M51"/>
      <c r="N51"/>
      <c r="O51"/>
      <c r="P51"/>
      <c r="Q51"/>
      <c r="R51"/>
      <c r="S51"/>
      <c r="T51"/>
    </row>
    <row r="52" spans="1:20" ht="12.75">
      <c r="A52"/>
      <c r="B52"/>
      <c r="C52"/>
      <c r="D52"/>
      <c r="E52"/>
      <c r="F52"/>
      <c r="G52"/>
      <c r="H52"/>
      <c r="I52"/>
      <c r="J52"/>
      <c r="K52"/>
      <c r="L52"/>
      <c r="M52"/>
      <c r="N52"/>
      <c r="O52"/>
      <c r="P52"/>
      <c r="Q52"/>
      <c r="R52"/>
      <c r="S52"/>
      <c r="T52"/>
    </row>
    <row r="53" spans="1:20" ht="12.75">
      <c r="A53"/>
      <c r="B53"/>
      <c r="C53"/>
      <c r="D53"/>
      <c r="E53"/>
      <c r="F53"/>
      <c r="G53"/>
      <c r="H53"/>
      <c r="I53"/>
      <c r="J53"/>
      <c r="K53"/>
      <c r="L53"/>
      <c r="M53"/>
      <c r="N53"/>
      <c r="O53"/>
      <c r="P53"/>
      <c r="Q53"/>
      <c r="R53"/>
      <c r="S53"/>
      <c r="T53"/>
    </row>
    <row r="54" spans="1:20" ht="12.75">
      <c r="A54"/>
      <c r="B54"/>
      <c r="C54"/>
      <c r="D54"/>
      <c r="E54"/>
      <c r="F54"/>
      <c r="G54"/>
      <c r="H54"/>
      <c r="I54"/>
      <c r="J54"/>
      <c r="K54"/>
      <c r="L54"/>
      <c r="M54"/>
      <c r="N54"/>
      <c r="O54"/>
      <c r="P54"/>
      <c r="Q54"/>
      <c r="R54"/>
      <c r="S54"/>
      <c r="T54"/>
    </row>
    <row r="55" spans="1:20" ht="12.75">
      <c r="A55"/>
      <c r="B55"/>
      <c r="C55"/>
      <c r="D55"/>
      <c r="E55"/>
      <c r="F55"/>
      <c r="G55"/>
      <c r="H55"/>
      <c r="I55"/>
      <c r="J55"/>
      <c r="K55"/>
      <c r="L55"/>
      <c r="M55"/>
      <c r="N55"/>
      <c r="O55"/>
      <c r="P55"/>
      <c r="Q55"/>
      <c r="R55"/>
      <c r="S55"/>
      <c r="T55"/>
    </row>
    <row r="56" spans="1:20" ht="12.75">
      <c r="A56"/>
      <c r="B56"/>
      <c r="C56"/>
      <c r="D56"/>
      <c r="E56"/>
      <c r="F56"/>
      <c r="G56"/>
      <c r="H56"/>
      <c r="I56"/>
      <c r="J56"/>
      <c r="K56"/>
      <c r="L56"/>
      <c r="M56"/>
      <c r="N56"/>
      <c r="O56"/>
      <c r="P56"/>
      <c r="Q56"/>
      <c r="R56"/>
      <c r="S56"/>
      <c r="T56"/>
    </row>
    <row r="57" spans="1:20" ht="12.75">
      <c r="A57"/>
      <c r="B57"/>
      <c r="C57"/>
      <c r="D57"/>
      <c r="E57"/>
      <c r="F57"/>
      <c r="G57"/>
      <c r="H57"/>
      <c r="I57"/>
      <c r="J57"/>
      <c r="K57"/>
      <c r="L57"/>
      <c r="M57"/>
      <c r="N57"/>
      <c r="O57"/>
      <c r="P57"/>
      <c r="Q57"/>
      <c r="R57"/>
      <c r="S57"/>
      <c r="T57"/>
    </row>
    <row r="58" spans="1:20" ht="12.75">
      <c r="A58"/>
      <c r="B58"/>
      <c r="C58"/>
      <c r="D58"/>
      <c r="E58"/>
      <c r="F58"/>
      <c r="G58"/>
      <c r="H58"/>
      <c r="I58"/>
      <c r="J58"/>
      <c r="K58"/>
      <c r="L58"/>
      <c r="M58"/>
      <c r="N58"/>
      <c r="O58"/>
      <c r="P58"/>
      <c r="Q58"/>
      <c r="R58"/>
      <c r="S58"/>
      <c r="T58"/>
    </row>
    <row r="59" spans="1:20" ht="12.75">
      <c r="A59"/>
      <c r="B59"/>
      <c r="C59"/>
      <c r="D59"/>
      <c r="E59"/>
      <c r="F59"/>
      <c r="G59"/>
      <c r="H59"/>
      <c r="I59"/>
      <c r="J59"/>
      <c r="K59"/>
      <c r="L59"/>
      <c r="M59"/>
      <c r="N59"/>
      <c r="O59"/>
      <c r="P59"/>
      <c r="Q59"/>
      <c r="R59"/>
      <c r="S59"/>
      <c r="T59"/>
    </row>
    <row r="60" spans="1:20" ht="12.75">
      <c r="A60"/>
      <c r="B60"/>
      <c r="C60"/>
      <c r="D60"/>
      <c r="E60"/>
      <c r="F60"/>
      <c r="G60"/>
      <c r="H60"/>
      <c r="I60"/>
      <c r="J60"/>
      <c r="K60"/>
      <c r="L60"/>
      <c r="M60"/>
      <c r="N60"/>
      <c r="O60"/>
      <c r="P60"/>
      <c r="Q60"/>
      <c r="R60"/>
      <c r="S60"/>
      <c r="T60"/>
    </row>
    <row r="61" spans="1:20" ht="12.75">
      <c r="A61"/>
      <c r="B61"/>
      <c r="C61"/>
      <c r="D61"/>
      <c r="E61"/>
      <c r="F61"/>
      <c r="G61"/>
      <c r="H61"/>
      <c r="I61"/>
      <c r="J61"/>
      <c r="K61"/>
      <c r="L61"/>
      <c r="M61"/>
      <c r="N61"/>
      <c r="O61"/>
      <c r="P61"/>
      <c r="Q61"/>
      <c r="R61"/>
      <c r="S61"/>
      <c r="T61"/>
    </row>
    <row r="62" spans="1:20" ht="12.75">
      <c r="A62"/>
      <c r="B62"/>
      <c r="C62"/>
      <c r="D62"/>
      <c r="E62"/>
      <c r="F62"/>
      <c r="G62"/>
      <c r="H62"/>
      <c r="I62"/>
      <c r="J62"/>
      <c r="K62"/>
      <c r="L62"/>
      <c r="M62"/>
      <c r="N62"/>
      <c r="O62"/>
      <c r="P62"/>
      <c r="Q62"/>
      <c r="R62"/>
      <c r="S62"/>
      <c r="T62"/>
    </row>
  </sheetData>
  <sheetProtection/>
  <mergeCells count="2">
    <mergeCell ref="O2:R2"/>
    <mergeCell ref="O3:R3"/>
  </mergeCells>
  <printOptions/>
  <pageMargins left="0.7086614173228347" right="0.7086614173228347" top="0.7480314960629921" bottom="0.7480314960629921" header="0.3149606299212599" footer="0.3149606299212599"/>
  <pageSetup cellComments="asDisplayed" fitToHeight="10" fitToWidth="1" horizontalDpi="600" verticalDpi="600" orientation="landscape" paperSize="9" scale="52" r:id="rId1"/>
  <headerFooter>
    <oddHeader>&amp;C&amp;"Arial"&amp;10 Commerce Commission Information Disclosure Template</oddHeader>
    <oddFooter>&amp;L&amp;"Arial"&amp;10 &amp;F&amp;C&amp;"Arial"&amp;10 &amp;A&amp;R&amp;"Arial"&amp;10 &amp;P</oddFoot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D40"/>
  <sheetViews>
    <sheetView showGridLines="0" view="pageBreakPreview" zoomScaleSheetLayoutView="100" workbookViewId="0" topLeftCell="A1">
      <selection activeCell="A1" sqref="A1"/>
    </sheetView>
  </sheetViews>
  <sheetFormatPr defaultColWidth="9.140625" defaultRowHeight="12.75"/>
  <cols>
    <col min="2" max="2" width="5.140625" style="0" customWidth="1"/>
    <col min="3" max="3" width="105.8515625" style="0" customWidth="1"/>
    <col min="6" max="7" width="9.140625" style="0" customWidth="1"/>
    <col min="8" max="8" width="24.140625" style="0" customWidth="1"/>
    <col min="9" max="9" width="36.7109375" style="0" customWidth="1"/>
  </cols>
  <sheetData>
    <row r="1" spans="1:4" ht="28.5" customHeight="1">
      <c r="A1" s="104"/>
      <c r="B1" s="105"/>
      <c r="C1" s="106"/>
      <c r="D1" s="107"/>
    </row>
    <row r="2" spans="1:4" ht="15.75">
      <c r="A2" s="108"/>
      <c r="B2" s="19" t="s">
        <v>5</v>
      </c>
      <c r="C2" s="11"/>
      <c r="D2" s="29"/>
    </row>
    <row r="3" spans="1:4" ht="12.75">
      <c r="A3" s="100"/>
      <c r="B3" s="11"/>
      <c r="C3" s="11"/>
      <c r="D3" s="29"/>
    </row>
    <row r="4" spans="1:4" ht="12.75">
      <c r="A4" s="100"/>
      <c r="B4" s="21" t="s">
        <v>1</v>
      </c>
      <c r="C4" s="22" t="s">
        <v>3</v>
      </c>
      <c r="D4" s="29"/>
    </row>
    <row r="5" spans="1:4" ht="12.75">
      <c r="A5" s="100"/>
      <c r="B5" s="20" t="s">
        <v>1229</v>
      </c>
      <c r="C5" s="35" t="s">
        <v>1228</v>
      </c>
      <c r="D5" s="29"/>
    </row>
    <row r="6" spans="1:4" ht="12.75">
      <c r="A6" s="100"/>
      <c r="B6" s="20" t="s">
        <v>1151</v>
      </c>
      <c r="C6" s="35" t="s">
        <v>1150</v>
      </c>
      <c r="D6" s="29"/>
    </row>
    <row r="7" spans="1:4" ht="12.75">
      <c r="A7" s="100"/>
      <c r="B7" s="20" t="s">
        <v>1151</v>
      </c>
      <c r="C7" s="35" t="s">
        <v>1152</v>
      </c>
      <c r="D7" s="29"/>
    </row>
    <row r="8" spans="1:4" ht="12.75">
      <c r="A8" s="100"/>
      <c r="B8" s="20" t="s">
        <v>1154</v>
      </c>
      <c r="C8" s="35" t="s">
        <v>1153</v>
      </c>
      <c r="D8" s="29"/>
    </row>
    <row r="9" spans="1:4" ht="12.75">
      <c r="A9" s="100"/>
      <c r="B9" s="20" t="s">
        <v>1154</v>
      </c>
      <c r="C9" s="35" t="s">
        <v>1155</v>
      </c>
      <c r="D9" s="29"/>
    </row>
    <row r="10" spans="1:4" ht="12.75">
      <c r="A10" s="100"/>
      <c r="B10" s="20" t="s">
        <v>1157</v>
      </c>
      <c r="C10" s="35" t="s">
        <v>1156</v>
      </c>
      <c r="D10" s="29"/>
    </row>
    <row r="11" spans="1:4" ht="12.75">
      <c r="A11" s="100"/>
      <c r="B11" s="20" t="s">
        <v>1159</v>
      </c>
      <c r="C11" s="35" t="s">
        <v>1158</v>
      </c>
      <c r="D11" s="29"/>
    </row>
    <row r="12" spans="1:4" ht="12.75">
      <c r="A12" s="100"/>
      <c r="B12" s="20" t="s">
        <v>1161</v>
      </c>
      <c r="C12" s="35" t="s">
        <v>1160</v>
      </c>
      <c r="D12" s="29"/>
    </row>
    <row r="13" spans="1:4" ht="12.75">
      <c r="A13" s="100"/>
      <c r="B13" s="20" t="s">
        <v>1161</v>
      </c>
      <c r="C13" s="35" t="s">
        <v>1162</v>
      </c>
      <c r="D13" s="29"/>
    </row>
    <row r="14" spans="1:4" ht="12.75">
      <c r="A14" s="100"/>
      <c r="B14" s="20" t="s">
        <v>1161</v>
      </c>
      <c r="C14" s="35" t="s">
        <v>1162</v>
      </c>
      <c r="D14" s="29"/>
    </row>
    <row r="15" spans="1:4" ht="12.75">
      <c r="A15" s="100"/>
      <c r="B15" s="20" t="s">
        <v>1161</v>
      </c>
      <c r="C15" s="35" t="s">
        <v>1162</v>
      </c>
      <c r="D15" s="29"/>
    </row>
    <row r="16" spans="1:4" ht="12.75">
      <c r="A16" s="100"/>
      <c r="B16" s="20" t="s">
        <v>1164</v>
      </c>
      <c r="C16" s="35" t="s">
        <v>1163</v>
      </c>
      <c r="D16" s="29"/>
    </row>
    <row r="17" spans="1:4" ht="12.75">
      <c r="A17" s="100"/>
      <c r="B17" s="20" t="s">
        <v>1231</v>
      </c>
      <c r="C17" s="35" t="s">
        <v>1230</v>
      </c>
      <c r="D17" s="29"/>
    </row>
    <row r="18" spans="1:4" ht="12.75">
      <c r="A18" s="100"/>
      <c r="B18" s="20" t="s">
        <v>1166</v>
      </c>
      <c r="C18" s="35" t="s">
        <v>1165</v>
      </c>
      <c r="D18" s="29"/>
    </row>
    <row r="19" spans="1:4" ht="12.75">
      <c r="A19" s="109"/>
      <c r="B19" s="542" t="s">
        <v>1166</v>
      </c>
      <c r="C19" s="541" t="s">
        <v>1167</v>
      </c>
      <c r="D19" s="110"/>
    </row>
    <row r="20" spans="1:4" ht="12.75">
      <c r="A20" s="109"/>
      <c r="B20" s="542" t="s">
        <v>1169</v>
      </c>
      <c r="C20" s="541" t="s">
        <v>1168</v>
      </c>
      <c r="D20" s="110"/>
    </row>
    <row r="21" spans="1:4" ht="12.75">
      <c r="A21" s="109"/>
      <c r="B21" s="542" t="s">
        <v>1169</v>
      </c>
      <c r="C21" s="541" t="s">
        <v>1170</v>
      </c>
      <c r="D21" s="110"/>
    </row>
    <row r="22" spans="1:4" ht="12.75">
      <c r="A22" s="109"/>
      <c r="B22" s="542" t="s">
        <v>1232</v>
      </c>
      <c r="C22" s="541" t="s">
        <v>1171</v>
      </c>
      <c r="D22" s="110"/>
    </row>
    <row r="23" spans="1:4" ht="12.75">
      <c r="A23" s="109"/>
      <c r="B23" s="542" t="s">
        <v>1233</v>
      </c>
      <c r="C23" s="541" t="s">
        <v>1172</v>
      </c>
      <c r="D23" s="110"/>
    </row>
    <row r="24" spans="1:4" ht="12.75">
      <c r="A24" s="109"/>
      <c r="B24" s="542" t="s">
        <v>1280</v>
      </c>
      <c r="C24" s="541" t="s">
        <v>1279</v>
      </c>
      <c r="D24" s="110"/>
    </row>
    <row r="25" spans="1:4" ht="12.75">
      <c r="A25" s="109"/>
      <c r="B25" s="542" t="s">
        <v>308</v>
      </c>
      <c r="C25" s="541" t="s">
        <v>219</v>
      </c>
      <c r="D25" s="110"/>
    </row>
    <row r="26" spans="1:4" ht="12.75">
      <c r="A26" s="109"/>
      <c r="B26" s="542" t="s">
        <v>309</v>
      </c>
      <c r="C26" s="541" t="s">
        <v>220</v>
      </c>
      <c r="D26" s="110"/>
    </row>
    <row r="27" spans="1:4" ht="12.75">
      <c r="A27" s="109"/>
      <c r="B27" s="542" t="s">
        <v>309</v>
      </c>
      <c r="C27" s="541" t="s">
        <v>1173</v>
      </c>
      <c r="D27" s="110"/>
    </row>
    <row r="28" spans="1:4" ht="12.75">
      <c r="A28" s="109"/>
      <c r="B28" s="542" t="s">
        <v>310</v>
      </c>
      <c r="C28" s="541" t="s">
        <v>221</v>
      </c>
      <c r="D28" s="110"/>
    </row>
    <row r="29" spans="1:4" ht="12.75">
      <c r="A29" s="109"/>
      <c r="B29" s="542" t="s">
        <v>1234</v>
      </c>
      <c r="C29" s="541" t="s">
        <v>1174</v>
      </c>
      <c r="D29" s="110"/>
    </row>
    <row r="30" spans="1:4" ht="12.75">
      <c r="A30" s="109"/>
      <c r="B30" s="542" t="s">
        <v>312</v>
      </c>
      <c r="C30" s="541" t="s">
        <v>311</v>
      </c>
      <c r="D30" s="110"/>
    </row>
    <row r="31" spans="1:4" ht="12.75">
      <c r="A31" s="109"/>
      <c r="B31" s="542" t="s">
        <v>314</v>
      </c>
      <c r="C31" s="541" t="s">
        <v>313</v>
      </c>
      <c r="D31" s="110"/>
    </row>
    <row r="32" spans="1:4" ht="12.75">
      <c r="A32" s="109"/>
      <c r="B32" s="542" t="s">
        <v>314</v>
      </c>
      <c r="C32" s="541" t="s">
        <v>1175</v>
      </c>
      <c r="D32" s="110"/>
    </row>
    <row r="33" spans="1:4" ht="12.75">
      <c r="A33" s="109"/>
      <c r="B33" s="542" t="s">
        <v>1278</v>
      </c>
      <c r="C33" s="541" t="s">
        <v>1176</v>
      </c>
      <c r="D33" s="110"/>
    </row>
    <row r="34" spans="1:4" ht="12.75">
      <c r="A34" s="109"/>
      <c r="B34" s="542">
        <v>21</v>
      </c>
      <c r="C34" s="541" t="s">
        <v>1235</v>
      </c>
      <c r="D34" s="110"/>
    </row>
    <row r="35" spans="1:4" ht="12.75">
      <c r="A35" s="109"/>
      <c r="B35" s="68"/>
      <c r="C35" s="68"/>
      <c r="D35" s="110"/>
    </row>
    <row r="36" spans="1:4" ht="12.75">
      <c r="A36" s="109"/>
      <c r="B36" s="68"/>
      <c r="C36" s="68"/>
      <c r="D36" s="110"/>
    </row>
    <row r="37" spans="1:4" ht="12.75">
      <c r="A37" s="109"/>
      <c r="B37" s="68"/>
      <c r="C37" s="68"/>
      <c r="D37" s="110"/>
    </row>
    <row r="38" spans="1:4" ht="12.75">
      <c r="A38" s="109"/>
      <c r="B38" s="68"/>
      <c r="C38" s="68"/>
      <c r="D38" s="110"/>
    </row>
    <row r="39" spans="1:4" ht="12.75">
      <c r="A39" s="109"/>
      <c r="B39" s="68"/>
      <c r="C39" s="68"/>
      <c r="D39" s="110"/>
    </row>
    <row r="40" spans="1:4" ht="12.75">
      <c r="A40" s="111"/>
      <c r="B40" s="112"/>
      <c r="C40" s="112"/>
      <c r="D40" s="113"/>
    </row>
  </sheetData>
  <sheetProtection formatColumns="0" formatRows="0"/>
  <hyperlinks>
    <hyperlink ref="C5" location="'S1.Report on ROI'!$A$4" tooltip="Section title. Click once to follow" display="REPORT ON RETURN ON INVESTMENT"/>
    <hyperlink ref="C6" location="'S2.Regulatory Profit'!$A$4" tooltip="Section title. Click once to follow" display="REPORT ON REGULATORY PROFIT"/>
    <hyperlink ref="C7" location="'S2.Regulatory Profit'!$A$58" tooltip="Section subtitle. Click once to follow" display="REPORT ON REGULATORY PROFIT (cont)"/>
    <hyperlink ref="C8" location="'S3.Regulatory Tax Allowance'!$A$4" tooltip="Section title. Click once to follow" display="REPORT ON REGULATORY TAX ALLOWANCE"/>
    <hyperlink ref="C9" location="'S3.Regulatory Tax Allowance'!$A$61" tooltip="Section subtitle. Click once to follow" display="REPORT ON REGULATORY TAX ALLOWANCE (cont)"/>
    <hyperlink ref="C10" location="'S4.TCSD Allowance'!$A$4" tooltip="Section title. Click once to follow" display="REPORT ON TERM CREDIT SPREAD DIFFERENTIAL ALLOWANCE"/>
    <hyperlink ref="C11" location="'S5.RAB Roll-Forward'!$A$4" tooltip="Section title. Click once to follow" display="REPORT ON REGULATORY ASSET BASE ROLL FORWARD"/>
    <hyperlink ref="C12" location="'S6.Actual Expenditure'!$A$4" tooltip="Section title. Click once to follow" display="REPORT ON EXPENDITURE"/>
    <hyperlink ref="C13" location="'S6.Actual Expenditure'!$A$65" tooltip="Section subtitle. Click once to follow" display="REPORT ON EXPENDITURE (cont)"/>
    <hyperlink ref="C14" location="'S6.Actual Expenditure'!$A$110" tooltip="Section subtitle. Click once to follow" display="REPORT ON EXPENDITURE (cont)"/>
    <hyperlink ref="C15" location="'S6.Actual Expenditure'!$A$168" tooltip="Section subtitle. Click once to follow" display="REPORT ON EXPENDITURE (cont)"/>
    <hyperlink ref="C16" location="'S7.Expenditure Forecasts'!$A$4" tooltip="Section title. Click once to follow" display="REPORT ON EXPENDITURE FORECASTS"/>
    <hyperlink ref="C17" location="'S8.Related Party Transactions'!$A$4" tooltip="Section title. Click once to follow" display="REPORT ON RELATED PARTY TRANSACTIONS"/>
    <hyperlink ref="C18" location="'S9.Asset Allocations'!$A$4" tooltip="Section title. Click once to follow" display="REPORT ON ASSET ALLOCATIONS"/>
    <hyperlink ref="C19" location="'S9.Asset Allocations'!$A$79" tooltip="Section subtitle. Click once to follow" display="REPORT ON ASSET ALLOCATIONS (cont)"/>
    <hyperlink ref="C20" location="'S10.Cost Allocations'!$A$4" tooltip="Section title. Click once to follow" display="REPORT ON COST ALLOCATIONS"/>
    <hyperlink ref="C21" location="'S10.Cost Allocations'!$A$84" tooltip="Section subtitle. Click once to follow" display="REPORT ON COST ALLOCATIONS (cont)"/>
    <hyperlink ref="C22" location="'S11.Asset Allocation Support'!$A$4" tooltip="Section title. Click once to follow" display="REPORT SUPPORTING ASSET ALLOCATIONS"/>
    <hyperlink ref="C23" location="'S12. Cost Allocation Support'!$A$4" tooltip="Section title. Click once to follow" display="REPORT SUPPORTING COST ALLOCATIONS"/>
    <hyperlink ref="C24" location="'S13. Pricing Stats EDBs'!$A$5" tooltip="Section title. Click once to follow" display="REPORT ON PRICING STATISTICS"/>
    <hyperlink ref="C25" location="'S14. AMP Expenditure'!$A$4" tooltip="Section title. Click once to follow" display="NETWORK EXPENDITURE AMP REPORT"/>
    <hyperlink ref="C26" location="'S15. AMP Drivers (1)'!$A$4" tooltip="Section title. Click once to follow" display="NETWORK DRIVER AMP REPORT"/>
    <hyperlink ref="C27" location="'S15. AMP Drivers (1)'!$A$34" tooltip="Section subtitle. Click once to follow" display="NETWORK DRIVER AMP REPORT (continued)"/>
    <hyperlink ref="C28" location="'S16. AMP Assets (1)'!$A$4" tooltip="Section title. Click once to follow" display="NETWORK ASSET AMP REPORT"/>
    <hyperlink ref="C29" location="'S17. AMMAT'!$A$4" tooltip="Section title. Click once to follow" display="AMMAT REPORT"/>
    <hyperlink ref="C30" location="'S18. Drivers'!$A$4" tooltip="Section title. Click once to follow" display="NETWORK DRIVER REPORT"/>
    <hyperlink ref="C31" location="'S19. Performance'!$A$4" tooltip="Section title. Click once to follow" display="NETWORK PERFORMANCE REPORT"/>
    <hyperlink ref="C32" location="'S19. Performance'!$A$64" tooltip="Section subtitle. Click once to follow" display="NETWORK PERFORMANCE REPORT (continued)"/>
    <hyperlink ref="C33" location="'S20. Asset Adjustment Process'!$A$4" tooltip="Section title. Click once to follow" display="ASSET ADJUSTMENT PROCESS"/>
    <hyperlink ref="C34" location="'S21.Transitional Financial'!$A$4" tooltip="Section title. Click once to follow" display="REPORT ON TRANSITIONAL FINANCIAL INFORMATION"/>
  </hyperlinks>
  <printOptions/>
  <pageMargins left="0.7086614173228347" right="0.7086614173228347" top="0.7480314960629921" bottom="0.7480314960629921" header="0.3149606299212599" footer="0.3149606299212599"/>
  <pageSetup fitToHeight="10" fitToWidth="1" horizontalDpi="600" verticalDpi="600" orientation="portrait" paperSize="9" scale="68" r:id="rId1"/>
  <headerFooter alignWithMargins="0">
    <oddHeader>&amp;C&amp;"Arial"&amp;10 Commerce Commission Information Disclosure Template</oddHeader>
    <oddFooter>&amp;L&amp;"Arial"&amp;10 &amp;F&amp;C&amp;"Arial"&amp;10 &amp;A&amp;R&amp;"Arial"&amp;10 &amp;P</oddFooter>
  </headerFooter>
</worksheet>
</file>

<file path=xl/worksheets/sheet20.xml><?xml version="1.0" encoding="utf-8"?>
<worksheet xmlns="http://schemas.openxmlformats.org/spreadsheetml/2006/main" xmlns:r="http://schemas.openxmlformats.org/officeDocument/2006/relationships">
  <sheetPr>
    <tabColor rgb="FFC00000"/>
    <pageSetUpPr fitToPage="1"/>
  </sheetPr>
  <dimension ref="A1:DJ86"/>
  <sheetViews>
    <sheetView showGridLines="0" view="pageBreakPreview" zoomScaleSheetLayoutView="100" workbookViewId="0" topLeftCell="A1">
      <selection activeCell="A1" sqref="A1"/>
    </sheetView>
  </sheetViews>
  <sheetFormatPr defaultColWidth="9.140625" defaultRowHeight="12.75"/>
  <cols>
    <col min="1" max="1" width="4.140625" style="117" customWidth="1"/>
    <col min="2" max="2" width="18.8515625" style="117" customWidth="1"/>
    <col min="3" max="3" width="28.57421875" style="117" bestFit="1" customWidth="1"/>
    <col min="4" max="4" width="49.7109375" style="117" bestFit="1" customWidth="1"/>
    <col min="5" max="5" width="6.140625" style="117" customWidth="1"/>
    <col min="6" max="7" width="12.8515625" style="117" customWidth="1"/>
    <col min="8" max="8" width="2.140625" style="117" customWidth="1"/>
    <col min="9" max="14" width="12.8515625" style="117" customWidth="1"/>
    <col min="15" max="15" width="2.140625" style="117" customWidth="1"/>
    <col min="16" max="20" width="12.8515625" style="117" customWidth="1"/>
    <col min="21" max="21" width="2.7109375" style="117" customWidth="1"/>
    <col min="22" max="39" width="7.7109375" style="117" bestFit="1" customWidth="1"/>
    <col min="40" max="40" width="7.28125" style="117" bestFit="1" customWidth="1"/>
    <col min="41" max="49" width="7.7109375" style="117" bestFit="1" customWidth="1"/>
    <col min="50" max="50" width="7.28125" style="117" bestFit="1" customWidth="1"/>
    <col min="51" max="59" width="7.7109375" style="117" bestFit="1" customWidth="1"/>
    <col min="60" max="60" width="7.28125" style="117" bestFit="1" customWidth="1"/>
    <col min="61" max="69" width="7.7109375" style="117" bestFit="1" customWidth="1"/>
    <col min="70" max="70" width="7.28125" style="117" bestFit="1" customWidth="1"/>
    <col min="71" max="79" width="7.7109375" style="117" bestFit="1" customWidth="1"/>
    <col min="80" max="80" width="7.28125" style="117" bestFit="1" customWidth="1"/>
    <col min="81" max="81" width="7.7109375" style="117" bestFit="1" customWidth="1"/>
    <col min="82" max="88" width="9.140625" style="117" customWidth="1"/>
    <col min="89" max="89" width="7.7109375" style="117" bestFit="1" customWidth="1"/>
    <col min="90" max="90" width="7.28125" style="117" bestFit="1" customWidth="1"/>
    <col min="91" max="98" width="7.7109375" style="117" bestFit="1" customWidth="1"/>
    <col min="99" max="99" width="7.8515625" style="117" bestFit="1" customWidth="1"/>
    <col min="100" max="100" width="7.7109375" style="117" bestFit="1" customWidth="1"/>
    <col min="101" max="107" width="7.8515625" style="117" bestFit="1" customWidth="1"/>
    <col min="108" max="108" width="8.140625" style="117" customWidth="1"/>
    <col min="109" max="109" width="7.421875" style="117" customWidth="1"/>
    <col min="110" max="110" width="6.57421875" style="117" customWidth="1"/>
    <col min="111" max="111" width="6.8515625" style="117" customWidth="1"/>
    <col min="112" max="112" width="7.140625" style="117" customWidth="1"/>
    <col min="113" max="113" width="7.28125" style="117" customWidth="1"/>
    <col min="114" max="114" width="7.57421875" style="117" customWidth="1"/>
    <col min="115" max="16384" width="9.140625" style="117" customWidth="1"/>
  </cols>
  <sheetData>
    <row r="1" spans="1:21" ht="12.75">
      <c r="A1" s="145"/>
      <c r="B1" s="147"/>
      <c r="C1" s="147"/>
      <c r="D1" s="147"/>
      <c r="E1" s="147"/>
      <c r="F1" s="147"/>
      <c r="G1" s="147"/>
      <c r="H1" s="147"/>
      <c r="I1" s="147"/>
      <c r="J1" s="147"/>
      <c r="K1" s="147"/>
      <c r="L1" s="147"/>
      <c r="M1" s="147"/>
      <c r="N1" s="147"/>
      <c r="O1" s="147"/>
      <c r="P1" s="147"/>
      <c r="Q1" s="147"/>
      <c r="R1" s="147"/>
      <c r="S1" s="147"/>
      <c r="T1" s="147"/>
      <c r="U1" s="148"/>
    </row>
    <row r="2" spans="1:21" ht="18">
      <c r="A2" s="149"/>
      <c r="B2" s="54"/>
      <c r="C2" s="54"/>
      <c r="D2" s="54"/>
      <c r="E2" s="54"/>
      <c r="F2" s="54"/>
      <c r="G2" s="54"/>
      <c r="H2" s="54"/>
      <c r="I2" s="54"/>
      <c r="J2" s="54"/>
      <c r="K2" s="54"/>
      <c r="L2" s="54"/>
      <c r="M2" s="54"/>
      <c r="N2" s="54"/>
      <c r="O2" s="55" t="s">
        <v>10</v>
      </c>
      <c r="P2" s="708">
        <f>IF(NOT(ISBLANK(CoverSheet!$C$8)),CoverSheet!$C$8,"")</f>
      </c>
      <c r="Q2" s="709"/>
      <c r="R2" s="709"/>
      <c r="S2" s="709"/>
      <c r="T2" s="710"/>
      <c r="U2" s="56"/>
    </row>
    <row r="3" spans="1:21" ht="18">
      <c r="A3" s="149"/>
      <c r="B3" s="54"/>
      <c r="C3" s="54"/>
      <c r="D3" s="54"/>
      <c r="E3" s="54"/>
      <c r="F3" s="54"/>
      <c r="G3" s="54"/>
      <c r="H3" s="54"/>
      <c r="I3" s="54"/>
      <c r="J3" s="54"/>
      <c r="K3" s="54"/>
      <c r="L3" s="54"/>
      <c r="M3" s="54"/>
      <c r="N3" s="54"/>
      <c r="O3" s="55" t="s">
        <v>754</v>
      </c>
      <c r="P3" s="777">
        <f>IF(ISNUMBER(CoverSheet!$C$14),TEXT(DATE(YEAR(CoverSheet!$C$14)-1,MONTH(CoverSheet!$C$14),DAY(CoverSheet!$C$14))+1,"_([$-1409]d mmmm yyyy;_(@")&amp;" –"&amp;TEXT(DATE(YEAR(CoverSheet!$C$14)+9,MONTH(CoverSheet!$C$14),DAY(CoverSheet!$C$14)),"_([$-1409]d mmmm yyyy;_(@"),"")</f>
      </c>
      <c r="Q3" s="778"/>
      <c r="R3" s="778"/>
      <c r="S3" s="778"/>
      <c r="T3" s="779"/>
      <c r="U3" s="56"/>
    </row>
    <row r="4" spans="1:21" ht="15.75">
      <c r="A4" s="150" t="s">
        <v>283</v>
      </c>
      <c r="B4" s="54"/>
      <c r="C4" s="54"/>
      <c r="D4" s="54"/>
      <c r="E4" s="54"/>
      <c r="F4" s="54"/>
      <c r="G4" s="54"/>
      <c r="H4" s="54"/>
      <c r="I4" s="54"/>
      <c r="J4" s="54"/>
      <c r="K4" s="54"/>
      <c r="L4" s="54"/>
      <c r="M4" s="54"/>
      <c r="N4" s="54"/>
      <c r="O4" s="54"/>
      <c r="P4" s="54"/>
      <c r="Q4" s="54"/>
      <c r="R4" s="54"/>
      <c r="S4" s="54"/>
      <c r="T4" s="54"/>
      <c r="U4" s="56"/>
    </row>
    <row r="5" spans="1:21" ht="12.75">
      <c r="A5" s="57" t="s">
        <v>11</v>
      </c>
      <c r="B5" s="634" t="s">
        <v>1282</v>
      </c>
      <c r="C5" s="54"/>
      <c r="D5" s="54"/>
      <c r="E5" s="54"/>
      <c r="F5" s="54"/>
      <c r="G5" s="54"/>
      <c r="H5" s="54"/>
      <c r="I5" s="54"/>
      <c r="J5" s="54"/>
      <c r="K5" s="54"/>
      <c r="L5" s="54"/>
      <c r="M5" s="54"/>
      <c r="N5" s="54"/>
      <c r="O5" s="54"/>
      <c r="P5" s="54"/>
      <c r="Q5" s="54"/>
      <c r="R5" s="54"/>
      <c r="S5" s="54"/>
      <c r="T5" s="54"/>
      <c r="U5" s="56"/>
    </row>
    <row r="6" spans="1:21" ht="24.75" customHeight="1">
      <c r="A6" s="24">
        <f>ROW()</f>
        <v>6</v>
      </c>
      <c r="B6" s="81" t="s">
        <v>284</v>
      </c>
      <c r="C6" s="23"/>
      <c r="D6" s="23"/>
      <c r="E6" s="80"/>
      <c r="F6" s="23"/>
      <c r="G6" s="23"/>
      <c r="H6" s="23"/>
      <c r="I6" s="23"/>
      <c r="J6" s="23"/>
      <c r="K6" s="23"/>
      <c r="L6" s="23"/>
      <c r="M6" s="23"/>
      <c r="N6" s="23"/>
      <c r="O6" s="23"/>
      <c r="P6" s="23"/>
      <c r="Q6" s="23"/>
      <c r="R6" s="23"/>
      <c r="S6" s="23"/>
      <c r="T6" s="23"/>
      <c r="U6" s="43"/>
    </row>
    <row r="7" spans="1:21" ht="25.5">
      <c r="A7" s="24">
        <f>ROW()</f>
        <v>7</v>
      </c>
      <c r="B7" s="23"/>
      <c r="C7" s="23"/>
      <c r="D7" s="23"/>
      <c r="E7" s="80"/>
      <c r="F7" s="50" t="s">
        <v>381</v>
      </c>
      <c r="G7" s="50"/>
      <c r="H7" s="23"/>
      <c r="I7" s="50" t="s">
        <v>380</v>
      </c>
      <c r="J7" s="50"/>
      <c r="K7" s="50"/>
      <c r="L7" s="50"/>
      <c r="M7" s="50"/>
      <c r="N7" s="50"/>
      <c r="O7" s="23"/>
      <c r="P7" s="50" t="s">
        <v>382</v>
      </c>
      <c r="Q7" s="50"/>
      <c r="R7" s="50"/>
      <c r="S7" s="50"/>
      <c r="T7" s="50"/>
      <c r="U7" s="43"/>
    </row>
    <row r="8" spans="1:23" ht="38.25">
      <c r="A8" s="24">
        <f>ROW()</f>
        <v>8</v>
      </c>
      <c r="B8" s="82" t="s">
        <v>38</v>
      </c>
      <c r="C8" s="82" t="s">
        <v>2</v>
      </c>
      <c r="D8" s="82" t="s">
        <v>39</v>
      </c>
      <c r="E8" s="83" t="s">
        <v>385</v>
      </c>
      <c r="F8" s="50" t="s">
        <v>4</v>
      </c>
      <c r="G8" s="45" t="s">
        <v>336</v>
      </c>
      <c r="H8" s="23"/>
      <c r="I8" s="45" t="s">
        <v>145</v>
      </c>
      <c r="J8" s="45" t="s">
        <v>146</v>
      </c>
      <c r="K8" s="45" t="s">
        <v>144</v>
      </c>
      <c r="L8" s="45" t="s">
        <v>147</v>
      </c>
      <c r="M8" s="45" t="s">
        <v>148</v>
      </c>
      <c r="N8" s="45" t="s">
        <v>336</v>
      </c>
      <c r="O8" s="23"/>
      <c r="P8" s="50" t="s">
        <v>285</v>
      </c>
      <c r="Q8" s="50" t="s">
        <v>286</v>
      </c>
      <c r="R8" s="50" t="s">
        <v>287</v>
      </c>
      <c r="S8" s="50" t="s">
        <v>288</v>
      </c>
      <c r="T8" s="45" t="s">
        <v>336</v>
      </c>
      <c r="U8" s="43"/>
      <c r="W8"/>
    </row>
    <row r="9" spans="1:27" ht="15" customHeight="1">
      <c r="A9" s="24">
        <f>ROW()</f>
        <v>9</v>
      </c>
      <c r="B9" s="84" t="s">
        <v>40</v>
      </c>
      <c r="C9" s="99" t="s">
        <v>366</v>
      </c>
      <c r="D9" s="99" t="s">
        <v>41</v>
      </c>
      <c r="E9" s="130" t="s">
        <v>42</v>
      </c>
      <c r="F9" s="134">
        <f>SUM(P9:S9)</f>
        <v>0</v>
      </c>
      <c r="G9" s="60"/>
      <c r="H9" s="23"/>
      <c r="I9" s="60"/>
      <c r="J9" s="60"/>
      <c r="K9" s="61">
        <f aca="true" t="shared" si="0" ref="K9:K40">J9-I9</f>
        <v>0</v>
      </c>
      <c r="L9" s="60"/>
      <c r="M9" s="60"/>
      <c r="N9" s="60"/>
      <c r="O9" s="23"/>
      <c r="P9" s="60"/>
      <c r="Q9" s="60"/>
      <c r="R9" s="60"/>
      <c r="S9" s="60"/>
      <c r="T9" s="60"/>
      <c r="U9" s="43"/>
      <c r="W9"/>
      <c r="X9"/>
      <c r="Y9"/>
      <c r="Z9"/>
      <c r="AA9"/>
    </row>
    <row r="10" spans="1:27" ht="15" customHeight="1">
      <c r="A10" s="24">
        <f>ROW()</f>
        <v>10</v>
      </c>
      <c r="B10" s="84" t="s">
        <v>40</v>
      </c>
      <c r="C10" s="99" t="s">
        <v>366</v>
      </c>
      <c r="D10" s="99" t="s">
        <v>43</v>
      </c>
      <c r="E10" s="130" t="s">
        <v>42</v>
      </c>
      <c r="F10" s="134">
        <f aca="true" t="shared" si="1" ref="F10:F64">SUM(P10:S10)</f>
        <v>0</v>
      </c>
      <c r="G10" s="60"/>
      <c r="H10" s="23"/>
      <c r="I10" s="60"/>
      <c r="J10" s="60"/>
      <c r="K10" s="61">
        <f t="shared" si="0"/>
        <v>0</v>
      </c>
      <c r="L10" s="60"/>
      <c r="M10" s="60"/>
      <c r="N10" s="60"/>
      <c r="O10" s="23"/>
      <c r="P10" s="60"/>
      <c r="Q10" s="60"/>
      <c r="R10" s="60"/>
      <c r="S10" s="60"/>
      <c r="T10" s="60"/>
      <c r="U10" s="43"/>
      <c r="W10"/>
      <c r="X10"/>
      <c r="Y10"/>
      <c r="Z10"/>
      <c r="AA10"/>
    </row>
    <row r="11" spans="1:27" ht="15" customHeight="1">
      <c r="A11" s="24">
        <f>ROW()</f>
        <v>11</v>
      </c>
      <c r="B11" s="84" t="s">
        <v>40</v>
      </c>
      <c r="C11" s="99" t="s">
        <v>366</v>
      </c>
      <c r="D11" s="99" t="s">
        <v>44</v>
      </c>
      <c r="E11" s="130" t="s">
        <v>42</v>
      </c>
      <c r="F11" s="134">
        <f t="shared" si="1"/>
        <v>0</v>
      </c>
      <c r="G11" s="60"/>
      <c r="H11" s="23"/>
      <c r="I11" s="60"/>
      <c r="J11" s="60"/>
      <c r="K11" s="61">
        <f t="shared" si="0"/>
        <v>0</v>
      </c>
      <c r="L11" s="60"/>
      <c r="M11" s="60"/>
      <c r="N11" s="60"/>
      <c r="O11" s="23"/>
      <c r="P11" s="60"/>
      <c r="Q11" s="60"/>
      <c r="R11" s="60"/>
      <c r="S11" s="60"/>
      <c r="T11" s="60"/>
      <c r="U11" s="43"/>
      <c r="W11"/>
      <c r="X11"/>
      <c r="Y11"/>
      <c r="Z11"/>
      <c r="AA11"/>
    </row>
    <row r="12" spans="1:27" ht="15" customHeight="1">
      <c r="A12" s="24">
        <f>ROW()</f>
        <v>12</v>
      </c>
      <c r="B12" s="84" t="s">
        <v>40</v>
      </c>
      <c r="C12" s="99" t="s">
        <v>367</v>
      </c>
      <c r="D12" s="99" t="s">
        <v>45</v>
      </c>
      <c r="E12" s="130" t="s">
        <v>46</v>
      </c>
      <c r="F12" s="134">
        <f t="shared" si="1"/>
        <v>0</v>
      </c>
      <c r="G12" s="60"/>
      <c r="H12" s="23"/>
      <c r="I12" s="60"/>
      <c r="J12" s="60"/>
      <c r="K12" s="61">
        <f t="shared" si="0"/>
        <v>0</v>
      </c>
      <c r="L12" s="60"/>
      <c r="M12" s="60"/>
      <c r="N12" s="60"/>
      <c r="O12" s="23"/>
      <c r="P12" s="60"/>
      <c r="Q12" s="60"/>
      <c r="R12" s="60"/>
      <c r="S12" s="60"/>
      <c r="T12" s="60"/>
      <c r="U12" s="43"/>
      <c r="W12"/>
      <c r="X12"/>
      <c r="Y12"/>
      <c r="Z12"/>
      <c r="AA12"/>
    </row>
    <row r="13" spans="1:27" ht="15" customHeight="1">
      <c r="A13" s="24">
        <f>ROW()</f>
        <v>13</v>
      </c>
      <c r="B13" s="84" t="s">
        <v>47</v>
      </c>
      <c r="C13" s="99" t="s">
        <v>368</v>
      </c>
      <c r="D13" s="99" t="s">
        <v>48</v>
      </c>
      <c r="E13" s="130" t="s">
        <v>49</v>
      </c>
      <c r="F13" s="134">
        <f t="shared" si="1"/>
        <v>0</v>
      </c>
      <c r="G13" s="60"/>
      <c r="H13" s="23"/>
      <c r="I13" s="60"/>
      <c r="J13" s="60"/>
      <c r="K13" s="61">
        <f t="shared" si="0"/>
        <v>0</v>
      </c>
      <c r="L13" s="60"/>
      <c r="M13" s="60"/>
      <c r="N13" s="60"/>
      <c r="O13" s="23"/>
      <c r="P13" s="60"/>
      <c r="Q13" s="60"/>
      <c r="R13" s="60"/>
      <c r="S13" s="60"/>
      <c r="T13" s="60"/>
      <c r="U13" s="43"/>
      <c r="W13"/>
      <c r="X13"/>
      <c r="Y13"/>
      <c r="Z13"/>
      <c r="AA13"/>
    </row>
    <row r="14" spans="1:27" ht="15" customHeight="1">
      <c r="A14" s="24">
        <f>ROW()</f>
        <v>14</v>
      </c>
      <c r="B14" s="84" t="s">
        <v>47</v>
      </c>
      <c r="C14" s="99" t="s">
        <v>368</v>
      </c>
      <c r="D14" s="99" t="s">
        <v>50</v>
      </c>
      <c r="E14" s="130" t="s">
        <v>49</v>
      </c>
      <c r="F14" s="134">
        <f t="shared" si="1"/>
        <v>0</v>
      </c>
      <c r="G14" s="60"/>
      <c r="H14" s="23"/>
      <c r="I14" s="60"/>
      <c r="J14" s="60"/>
      <c r="K14" s="61">
        <f t="shared" si="0"/>
        <v>0</v>
      </c>
      <c r="L14" s="60"/>
      <c r="M14" s="60"/>
      <c r="N14" s="60"/>
      <c r="O14" s="23"/>
      <c r="P14" s="60"/>
      <c r="Q14" s="60"/>
      <c r="R14" s="60"/>
      <c r="S14" s="60"/>
      <c r="T14" s="60"/>
      <c r="U14" s="43"/>
      <c r="W14"/>
      <c r="X14"/>
      <c r="Y14"/>
      <c r="Z14"/>
      <c r="AA14"/>
    </row>
    <row r="15" spans="1:27" ht="15" customHeight="1">
      <c r="A15" s="24">
        <f>ROW()</f>
        <v>15</v>
      </c>
      <c r="B15" s="84" t="s">
        <v>47</v>
      </c>
      <c r="C15" s="99" t="s">
        <v>369</v>
      </c>
      <c r="D15" s="99" t="s">
        <v>51</v>
      </c>
      <c r="E15" s="130" t="s">
        <v>49</v>
      </c>
      <c r="F15" s="134">
        <f t="shared" si="1"/>
        <v>0</v>
      </c>
      <c r="G15" s="60"/>
      <c r="H15" s="23"/>
      <c r="I15" s="60"/>
      <c r="J15" s="60"/>
      <c r="K15" s="61">
        <f t="shared" si="0"/>
        <v>0</v>
      </c>
      <c r="L15" s="60"/>
      <c r="M15" s="60"/>
      <c r="N15" s="60"/>
      <c r="O15" s="23"/>
      <c r="P15" s="60"/>
      <c r="Q15" s="60"/>
      <c r="R15" s="60"/>
      <c r="S15" s="60"/>
      <c r="T15" s="60"/>
      <c r="U15" s="43"/>
      <c r="W15"/>
      <c r="X15"/>
      <c r="Y15"/>
      <c r="Z15"/>
      <c r="AA15"/>
    </row>
    <row r="16" spans="1:27" ht="15" customHeight="1">
      <c r="A16" s="24">
        <f>ROW()</f>
        <v>16</v>
      </c>
      <c r="B16" s="84" t="s">
        <v>47</v>
      </c>
      <c r="C16" s="99" t="s">
        <v>369</v>
      </c>
      <c r="D16" s="99" t="s">
        <v>341</v>
      </c>
      <c r="E16" s="130" t="s">
        <v>49</v>
      </c>
      <c r="F16" s="134">
        <f t="shared" si="1"/>
        <v>0</v>
      </c>
      <c r="G16" s="60"/>
      <c r="H16" s="23"/>
      <c r="I16" s="60"/>
      <c r="J16" s="60"/>
      <c r="K16" s="61">
        <f t="shared" si="0"/>
        <v>0</v>
      </c>
      <c r="L16" s="60"/>
      <c r="M16" s="60"/>
      <c r="N16" s="60"/>
      <c r="O16" s="23"/>
      <c r="P16" s="60"/>
      <c r="Q16" s="60"/>
      <c r="R16" s="60"/>
      <c r="S16" s="60"/>
      <c r="T16" s="60"/>
      <c r="U16" s="43"/>
      <c r="W16"/>
      <c r="X16"/>
      <c r="Y16"/>
      <c r="Z16"/>
      <c r="AA16"/>
    </row>
    <row r="17" spans="1:27" ht="15" customHeight="1">
      <c r="A17" s="24">
        <f>ROW()</f>
        <v>17</v>
      </c>
      <c r="B17" s="84" t="s">
        <v>47</v>
      </c>
      <c r="C17" s="99" t="s">
        <v>369</v>
      </c>
      <c r="D17" s="99" t="s">
        <v>340</v>
      </c>
      <c r="E17" s="130" t="s">
        <v>49</v>
      </c>
      <c r="F17" s="134">
        <f t="shared" si="1"/>
        <v>0</v>
      </c>
      <c r="G17" s="60"/>
      <c r="H17" s="23"/>
      <c r="I17" s="60"/>
      <c r="J17" s="60"/>
      <c r="K17" s="61">
        <f t="shared" si="0"/>
        <v>0</v>
      </c>
      <c r="L17" s="60"/>
      <c r="M17" s="60"/>
      <c r="N17" s="60"/>
      <c r="O17" s="23"/>
      <c r="P17" s="60"/>
      <c r="Q17" s="60"/>
      <c r="R17" s="60"/>
      <c r="S17" s="60"/>
      <c r="T17" s="60"/>
      <c r="U17" s="43"/>
      <c r="W17"/>
      <c r="X17"/>
      <c r="Y17"/>
      <c r="Z17"/>
      <c r="AA17"/>
    </row>
    <row r="18" spans="1:27" ht="15" customHeight="1">
      <c r="A18" s="24">
        <f>ROW()</f>
        <v>18</v>
      </c>
      <c r="B18" s="84" t="s">
        <v>47</v>
      </c>
      <c r="C18" s="99" t="s">
        <v>369</v>
      </c>
      <c r="D18" s="99" t="s">
        <v>54</v>
      </c>
      <c r="E18" s="130" t="s">
        <v>49</v>
      </c>
      <c r="F18" s="134">
        <f t="shared" si="1"/>
        <v>0</v>
      </c>
      <c r="G18" s="60"/>
      <c r="H18" s="23"/>
      <c r="I18" s="60"/>
      <c r="J18" s="60"/>
      <c r="K18" s="61">
        <f t="shared" si="0"/>
        <v>0</v>
      </c>
      <c r="L18" s="60"/>
      <c r="M18" s="60"/>
      <c r="N18" s="60"/>
      <c r="O18" s="23"/>
      <c r="P18" s="60"/>
      <c r="Q18" s="60"/>
      <c r="R18" s="60"/>
      <c r="S18" s="60"/>
      <c r="T18" s="60"/>
      <c r="U18" s="43"/>
      <c r="W18"/>
      <c r="X18"/>
      <c r="Y18"/>
      <c r="Z18"/>
      <c r="AA18"/>
    </row>
    <row r="19" spans="1:27" ht="15" customHeight="1">
      <c r="A19" s="24">
        <f>ROW()</f>
        <v>19</v>
      </c>
      <c r="B19" s="84" t="s">
        <v>47</v>
      </c>
      <c r="C19" s="99" t="s">
        <v>369</v>
      </c>
      <c r="D19" s="99" t="s">
        <v>55</v>
      </c>
      <c r="E19" s="130" t="s">
        <v>49</v>
      </c>
      <c r="F19" s="134">
        <f t="shared" si="1"/>
        <v>0</v>
      </c>
      <c r="G19" s="60"/>
      <c r="H19" s="23"/>
      <c r="I19" s="60"/>
      <c r="J19" s="60"/>
      <c r="K19" s="61">
        <f t="shared" si="0"/>
        <v>0</v>
      </c>
      <c r="L19" s="60"/>
      <c r="M19" s="60"/>
      <c r="N19" s="60"/>
      <c r="O19" s="23"/>
      <c r="P19" s="60"/>
      <c r="Q19" s="60"/>
      <c r="R19" s="60"/>
      <c r="S19" s="60"/>
      <c r="T19" s="60"/>
      <c r="U19" s="43"/>
      <c r="W19"/>
      <c r="X19"/>
      <c r="Y19"/>
      <c r="Z19"/>
      <c r="AA19"/>
    </row>
    <row r="20" spans="1:27" ht="15" customHeight="1">
      <c r="A20" s="24">
        <f>ROW()</f>
        <v>20</v>
      </c>
      <c r="B20" s="84" t="s">
        <v>47</v>
      </c>
      <c r="C20" s="99" t="s">
        <v>369</v>
      </c>
      <c r="D20" s="99" t="s">
        <v>342</v>
      </c>
      <c r="E20" s="130" t="s">
        <v>49</v>
      </c>
      <c r="F20" s="134">
        <f t="shared" si="1"/>
        <v>0</v>
      </c>
      <c r="G20" s="60"/>
      <c r="H20" s="23"/>
      <c r="I20" s="60"/>
      <c r="J20" s="60"/>
      <c r="K20" s="61">
        <f t="shared" si="0"/>
        <v>0</v>
      </c>
      <c r="L20" s="60"/>
      <c r="M20" s="60"/>
      <c r="N20" s="60"/>
      <c r="O20" s="23"/>
      <c r="P20" s="60"/>
      <c r="Q20" s="60"/>
      <c r="R20" s="60"/>
      <c r="S20" s="60"/>
      <c r="T20" s="60"/>
      <c r="U20" s="43"/>
      <c r="W20"/>
      <c r="X20"/>
      <c r="Y20"/>
      <c r="Z20"/>
      <c r="AA20"/>
    </row>
    <row r="21" spans="1:27" ht="15" customHeight="1">
      <c r="A21" s="24">
        <f>ROW()</f>
        <v>21</v>
      </c>
      <c r="B21" s="84" t="s">
        <v>47</v>
      </c>
      <c r="C21" s="99" t="s">
        <v>369</v>
      </c>
      <c r="D21" s="99" t="s">
        <v>377</v>
      </c>
      <c r="E21" s="130" t="s">
        <v>49</v>
      </c>
      <c r="F21" s="134">
        <f t="shared" si="1"/>
        <v>0</v>
      </c>
      <c r="G21" s="60"/>
      <c r="H21" s="23"/>
      <c r="I21" s="60"/>
      <c r="J21" s="60"/>
      <c r="K21" s="61">
        <f t="shared" si="0"/>
        <v>0</v>
      </c>
      <c r="L21" s="60"/>
      <c r="M21" s="60"/>
      <c r="N21" s="60"/>
      <c r="O21" s="23"/>
      <c r="P21" s="60"/>
      <c r="Q21" s="60"/>
      <c r="R21" s="60"/>
      <c r="S21" s="60"/>
      <c r="T21" s="60"/>
      <c r="U21" s="43"/>
      <c r="W21"/>
      <c r="X21"/>
      <c r="Y21"/>
      <c r="Z21"/>
      <c r="AA21"/>
    </row>
    <row r="22" spans="1:27" ht="15" customHeight="1">
      <c r="A22" s="24">
        <f>ROW()</f>
        <v>22</v>
      </c>
      <c r="B22" s="84" t="s">
        <v>47</v>
      </c>
      <c r="C22" s="99" t="s">
        <v>369</v>
      </c>
      <c r="D22" s="99" t="s">
        <v>58</v>
      </c>
      <c r="E22" s="130" t="s">
        <v>49</v>
      </c>
      <c r="F22" s="134">
        <f t="shared" si="1"/>
        <v>0</v>
      </c>
      <c r="G22" s="60"/>
      <c r="H22" s="23"/>
      <c r="I22" s="60"/>
      <c r="J22" s="60"/>
      <c r="K22" s="61">
        <f t="shared" si="0"/>
        <v>0</v>
      </c>
      <c r="L22" s="60"/>
      <c r="M22" s="60"/>
      <c r="N22" s="60"/>
      <c r="O22" s="23"/>
      <c r="P22" s="60"/>
      <c r="Q22" s="60"/>
      <c r="R22" s="60"/>
      <c r="S22" s="60"/>
      <c r="T22" s="60"/>
      <c r="U22" s="43"/>
      <c r="W22"/>
      <c r="X22"/>
      <c r="Y22"/>
      <c r="Z22"/>
      <c r="AA22"/>
    </row>
    <row r="23" spans="1:27" ht="15" customHeight="1">
      <c r="A23" s="24">
        <f>ROW()</f>
        <v>23</v>
      </c>
      <c r="B23" s="84" t="s">
        <v>47</v>
      </c>
      <c r="C23" s="99" t="s">
        <v>369</v>
      </c>
      <c r="D23" s="99" t="s">
        <v>59</v>
      </c>
      <c r="E23" s="130" t="s">
        <v>49</v>
      </c>
      <c r="F23" s="134">
        <f t="shared" si="1"/>
        <v>0</v>
      </c>
      <c r="G23" s="60"/>
      <c r="H23" s="23"/>
      <c r="I23" s="60"/>
      <c r="J23" s="60"/>
      <c r="K23" s="61">
        <f t="shared" si="0"/>
        <v>0</v>
      </c>
      <c r="L23" s="60"/>
      <c r="M23" s="60"/>
      <c r="N23" s="60"/>
      <c r="O23" s="23"/>
      <c r="P23" s="60"/>
      <c r="Q23" s="60"/>
      <c r="R23" s="60"/>
      <c r="S23" s="60"/>
      <c r="T23" s="60"/>
      <c r="U23" s="43"/>
      <c r="W23"/>
      <c r="X23"/>
      <c r="Y23"/>
      <c r="Z23"/>
      <c r="AA23"/>
    </row>
    <row r="24" spans="1:27" ht="15" customHeight="1">
      <c r="A24" s="24">
        <f>ROW()</f>
        <v>24</v>
      </c>
      <c r="B24" s="84" t="s">
        <v>47</v>
      </c>
      <c r="C24" s="99" t="s">
        <v>370</v>
      </c>
      <c r="D24" s="99" t="s">
        <v>202</v>
      </c>
      <c r="E24" s="130" t="s">
        <v>42</v>
      </c>
      <c r="F24" s="134">
        <f t="shared" si="1"/>
        <v>0</v>
      </c>
      <c r="G24" s="60"/>
      <c r="H24" s="23"/>
      <c r="I24" s="60"/>
      <c r="J24" s="60"/>
      <c r="K24" s="61">
        <f t="shared" si="0"/>
        <v>0</v>
      </c>
      <c r="L24" s="60"/>
      <c r="M24" s="60"/>
      <c r="N24" s="60"/>
      <c r="O24" s="23"/>
      <c r="P24" s="60"/>
      <c r="Q24" s="60"/>
      <c r="R24" s="60"/>
      <c r="S24" s="60"/>
      <c r="T24" s="60"/>
      <c r="U24" s="43"/>
      <c r="W24"/>
      <c r="X24"/>
      <c r="Y24"/>
      <c r="Z24"/>
      <c r="AA24"/>
    </row>
    <row r="25" spans="1:27" ht="15" customHeight="1">
      <c r="A25" s="24">
        <f>ROW()</f>
        <v>25</v>
      </c>
      <c r="B25" s="84" t="s">
        <v>47</v>
      </c>
      <c r="C25" s="99" t="s">
        <v>370</v>
      </c>
      <c r="D25" s="99" t="s">
        <v>61</v>
      </c>
      <c r="E25" s="130" t="s">
        <v>42</v>
      </c>
      <c r="F25" s="134">
        <f t="shared" si="1"/>
        <v>0</v>
      </c>
      <c r="G25" s="60"/>
      <c r="H25" s="23"/>
      <c r="I25" s="60"/>
      <c r="J25" s="60"/>
      <c r="K25" s="61">
        <f t="shared" si="0"/>
        <v>0</v>
      </c>
      <c r="L25" s="60"/>
      <c r="M25" s="60"/>
      <c r="N25" s="60"/>
      <c r="O25" s="23"/>
      <c r="P25" s="60"/>
      <c r="Q25" s="60"/>
      <c r="R25" s="60"/>
      <c r="S25" s="60"/>
      <c r="T25" s="60"/>
      <c r="U25" s="43"/>
      <c r="W25"/>
      <c r="X25"/>
      <c r="Y25"/>
      <c r="Z25"/>
      <c r="AA25"/>
    </row>
    <row r="26" spans="1:27" ht="15" customHeight="1">
      <c r="A26" s="24">
        <f>ROW()</f>
        <v>26</v>
      </c>
      <c r="B26" s="84" t="s">
        <v>47</v>
      </c>
      <c r="C26" s="99" t="s">
        <v>370</v>
      </c>
      <c r="D26" s="99" t="s">
        <v>62</v>
      </c>
      <c r="E26" s="130" t="s">
        <v>42</v>
      </c>
      <c r="F26" s="134">
        <f t="shared" si="1"/>
        <v>0</v>
      </c>
      <c r="G26" s="60"/>
      <c r="H26" s="23"/>
      <c r="I26" s="60"/>
      <c r="J26" s="60"/>
      <c r="K26" s="61">
        <f t="shared" si="0"/>
        <v>0</v>
      </c>
      <c r="L26" s="60"/>
      <c r="M26" s="60"/>
      <c r="N26" s="60"/>
      <c r="O26" s="23"/>
      <c r="P26" s="60"/>
      <c r="Q26" s="60"/>
      <c r="R26" s="60"/>
      <c r="S26" s="60"/>
      <c r="T26" s="60"/>
      <c r="U26" s="43"/>
      <c r="W26"/>
      <c r="X26"/>
      <c r="Y26"/>
      <c r="Z26"/>
      <c r="AA26"/>
    </row>
    <row r="27" spans="1:27" ht="15" customHeight="1">
      <c r="A27" s="24">
        <f>ROW()</f>
        <v>27</v>
      </c>
      <c r="B27" s="84" t="s">
        <v>47</v>
      </c>
      <c r="C27" s="99" t="s">
        <v>370</v>
      </c>
      <c r="D27" s="99" t="s">
        <v>343</v>
      </c>
      <c r="E27" s="130" t="s">
        <v>42</v>
      </c>
      <c r="F27" s="134">
        <f t="shared" si="1"/>
        <v>0</v>
      </c>
      <c r="G27" s="60"/>
      <c r="H27" s="23"/>
      <c r="I27" s="60"/>
      <c r="J27" s="60"/>
      <c r="K27" s="61">
        <f t="shared" si="0"/>
        <v>0</v>
      </c>
      <c r="L27" s="60"/>
      <c r="M27" s="60"/>
      <c r="N27" s="60"/>
      <c r="O27" s="23"/>
      <c r="P27" s="60"/>
      <c r="Q27" s="60"/>
      <c r="R27" s="60"/>
      <c r="S27" s="60"/>
      <c r="T27" s="60"/>
      <c r="U27" s="43"/>
      <c r="W27"/>
      <c r="X27"/>
      <c r="Y27"/>
      <c r="Z27"/>
      <c r="AA27"/>
    </row>
    <row r="28" spans="1:27" ht="15" customHeight="1">
      <c r="A28" s="24">
        <f>ROW()</f>
        <v>28</v>
      </c>
      <c r="B28" s="84" t="s">
        <v>47</v>
      </c>
      <c r="C28" s="99" t="s">
        <v>370</v>
      </c>
      <c r="D28" s="99" t="s">
        <v>344</v>
      </c>
      <c r="E28" s="130" t="s">
        <v>42</v>
      </c>
      <c r="F28" s="134">
        <f t="shared" si="1"/>
        <v>0</v>
      </c>
      <c r="G28" s="60"/>
      <c r="H28" s="23"/>
      <c r="I28" s="60"/>
      <c r="J28" s="60"/>
      <c r="K28" s="61">
        <f t="shared" si="0"/>
        <v>0</v>
      </c>
      <c r="L28" s="60"/>
      <c r="M28" s="60"/>
      <c r="N28" s="60"/>
      <c r="O28" s="23"/>
      <c r="P28" s="60"/>
      <c r="Q28" s="60"/>
      <c r="R28" s="60"/>
      <c r="S28" s="60"/>
      <c r="T28" s="60"/>
      <c r="U28" s="43"/>
      <c r="W28"/>
      <c r="X28"/>
      <c r="Y28"/>
      <c r="Z28"/>
      <c r="AA28"/>
    </row>
    <row r="29" spans="1:27" ht="15" customHeight="1">
      <c r="A29" s="24">
        <f>ROW()</f>
        <v>29</v>
      </c>
      <c r="B29" s="84" t="s">
        <v>47</v>
      </c>
      <c r="C29" s="99" t="s">
        <v>370</v>
      </c>
      <c r="D29" s="99" t="s">
        <v>345</v>
      </c>
      <c r="E29" s="130" t="s">
        <v>42</v>
      </c>
      <c r="F29" s="134">
        <f t="shared" si="1"/>
        <v>0</v>
      </c>
      <c r="G29" s="60"/>
      <c r="H29" s="23"/>
      <c r="I29" s="60"/>
      <c r="J29" s="60"/>
      <c r="K29" s="61">
        <f t="shared" si="0"/>
        <v>0</v>
      </c>
      <c r="L29" s="60"/>
      <c r="M29" s="60"/>
      <c r="N29" s="60"/>
      <c r="O29" s="23"/>
      <c r="P29" s="60"/>
      <c r="Q29" s="60"/>
      <c r="R29" s="60"/>
      <c r="S29" s="60"/>
      <c r="T29" s="60"/>
      <c r="U29" s="43"/>
      <c r="W29"/>
      <c r="X29"/>
      <c r="Y29"/>
      <c r="Z29"/>
      <c r="AA29"/>
    </row>
    <row r="30" spans="1:27" ht="15" customHeight="1">
      <c r="A30" s="24">
        <f>ROW()</f>
        <v>30</v>
      </c>
      <c r="B30" s="84" t="s">
        <v>47</v>
      </c>
      <c r="C30" s="99" t="s">
        <v>370</v>
      </c>
      <c r="D30" s="99" t="s">
        <v>346</v>
      </c>
      <c r="E30" s="130" t="s">
        <v>42</v>
      </c>
      <c r="F30" s="134">
        <f t="shared" si="1"/>
        <v>0</v>
      </c>
      <c r="G30" s="60"/>
      <c r="H30" s="23"/>
      <c r="I30" s="60"/>
      <c r="J30" s="60"/>
      <c r="K30" s="61">
        <f t="shared" si="0"/>
        <v>0</v>
      </c>
      <c r="L30" s="60"/>
      <c r="M30" s="60"/>
      <c r="N30" s="60"/>
      <c r="O30" s="23"/>
      <c r="P30" s="60"/>
      <c r="Q30" s="60"/>
      <c r="R30" s="60"/>
      <c r="S30" s="60"/>
      <c r="T30" s="60"/>
      <c r="U30" s="43"/>
      <c r="W30"/>
      <c r="X30"/>
      <c r="Y30"/>
      <c r="Z30"/>
      <c r="AA30"/>
    </row>
    <row r="31" spans="1:27" ht="15" customHeight="1">
      <c r="A31" s="24">
        <f>ROW()</f>
        <v>31</v>
      </c>
      <c r="B31" s="84" t="s">
        <v>47</v>
      </c>
      <c r="C31" s="99" t="s">
        <v>370</v>
      </c>
      <c r="D31" s="99" t="s">
        <v>347</v>
      </c>
      <c r="E31" s="130" t="s">
        <v>42</v>
      </c>
      <c r="F31" s="134">
        <f t="shared" si="1"/>
        <v>0</v>
      </c>
      <c r="G31" s="60"/>
      <c r="H31" s="23"/>
      <c r="I31" s="60"/>
      <c r="J31" s="60"/>
      <c r="K31" s="61">
        <f t="shared" si="0"/>
        <v>0</v>
      </c>
      <c r="L31" s="60"/>
      <c r="M31" s="60"/>
      <c r="N31" s="60"/>
      <c r="O31" s="23"/>
      <c r="P31" s="60"/>
      <c r="Q31" s="60"/>
      <c r="R31" s="60"/>
      <c r="S31" s="60"/>
      <c r="T31" s="60"/>
      <c r="U31" s="43"/>
      <c r="W31"/>
      <c r="X31"/>
      <c r="Y31"/>
      <c r="Z31"/>
      <c r="AA31"/>
    </row>
    <row r="32" spans="1:27" ht="15" customHeight="1">
      <c r="A32" s="24">
        <f>ROW()</f>
        <v>32</v>
      </c>
      <c r="B32" s="84" t="s">
        <v>47</v>
      </c>
      <c r="C32" s="99" t="s">
        <v>370</v>
      </c>
      <c r="D32" s="99" t="s">
        <v>69</v>
      </c>
      <c r="E32" s="130" t="s">
        <v>42</v>
      </c>
      <c r="F32" s="134">
        <f t="shared" si="1"/>
        <v>0</v>
      </c>
      <c r="G32" s="60"/>
      <c r="H32" s="23"/>
      <c r="I32" s="60"/>
      <c r="J32" s="60"/>
      <c r="K32" s="61">
        <f t="shared" si="0"/>
        <v>0</v>
      </c>
      <c r="L32" s="60"/>
      <c r="M32" s="60"/>
      <c r="N32" s="60"/>
      <c r="O32" s="23"/>
      <c r="P32" s="60"/>
      <c r="Q32" s="60"/>
      <c r="R32" s="60"/>
      <c r="S32" s="60"/>
      <c r="T32" s="60"/>
      <c r="U32" s="43"/>
      <c r="W32"/>
      <c r="X32"/>
      <c r="Y32"/>
      <c r="Z32"/>
      <c r="AA32"/>
    </row>
    <row r="33" spans="1:27" ht="15" customHeight="1">
      <c r="A33" s="24">
        <f>ROW()</f>
        <v>33</v>
      </c>
      <c r="B33" s="84" t="s">
        <v>47</v>
      </c>
      <c r="C33" s="99" t="s">
        <v>370</v>
      </c>
      <c r="D33" s="99" t="s">
        <v>348</v>
      </c>
      <c r="E33" s="130" t="s">
        <v>42</v>
      </c>
      <c r="F33" s="134">
        <f t="shared" si="1"/>
        <v>0</v>
      </c>
      <c r="G33" s="60"/>
      <c r="H33" s="23"/>
      <c r="I33" s="60"/>
      <c r="J33" s="60"/>
      <c r="K33" s="61">
        <f t="shared" si="0"/>
        <v>0</v>
      </c>
      <c r="L33" s="60"/>
      <c r="M33" s="60"/>
      <c r="N33" s="60"/>
      <c r="O33" s="23"/>
      <c r="P33" s="60"/>
      <c r="Q33" s="60"/>
      <c r="R33" s="60"/>
      <c r="S33" s="60"/>
      <c r="T33" s="60"/>
      <c r="U33" s="43"/>
      <c r="W33"/>
      <c r="X33"/>
      <c r="Y33"/>
      <c r="Z33"/>
      <c r="AA33"/>
    </row>
    <row r="34" spans="1:27" ht="15" customHeight="1">
      <c r="A34" s="24">
        <f>ROW()</f>
        <v>34</v>
      </c>
      <c r="B34" s="84" t="s">
        <v>47</v>
      </c>
      <c r="C34" s="99" t="s">
        <v>370</v>
      </c>
      <c r="D34" s="99" t="s">
        <v>349</v>
      </c>
      <c r="E34" s="130" t="s">
        <v>42</v>
      </c>
      <c r="F34" s="134">
        <f t="shared" si="1"/>
        <v>0</v>
      </c>
      <c r="G34" s="60"/>
      <c r="H34" s="23"/>
      <c r="I34" s="60"/>
      <c r="J34" s="60"/>
      <c r="K34" s="61">
        <f t="shared" si="0"/>
        <v>0</v>
      </c>
      <c r="L34" s="60"/>
      <c r="M34" s="60"/>
      <c r="N34" s="60"/>
      <c r="O34" s="23"/>
      <c r="P34" s="60"/>
      <c r="Q34" s="60"/>
      <c r="R34" s="60"/>
      <c r="S34" s="60"/>
      <c r="T34" s="60"/>
      <c r="U34" s="43"/>
      <c r="W34"/>
      <c r="X34"/>
      <c r="Y34"/>
      <c r="Z34"/>
      <c r="AA34"/>
    </row>
    <row r="35" spans="1:27" ht="15" customHeight="1">
      <c r="A35" s="24">
        <f>ROW()</f>
        <v>35</v>
      </c>
      <c r="B35" s="84" t="s">
        <v>47</v>
      </c>
      <c r="C35" s="99" t="s">
        <v>370</v>
      </c>
      <c r="D35" s="99" t="s">
        <v>350</v>
      </c>
      <c r="E35" s="130" t="s">
        <v>42</v>
      </c>
      <c r="F35" s="134">
        <f t="shared" si="1"/>
        <v>0</v>
      </c>
      <c r="G35" s="60"/>
      <c r="H35" s="23"/>
      <c r="I35" s="60"/>
      <c r="J35" s="60"/>
      <c r="K35" s="61">
        <f t="shared" si="0"/>
        <v>0</v>
      </c>
      <c r="L35" s="60"/>
      <c r="M35" s="60"/>
      <c r="N35" s="60"/>
      <c r="O35" s="23"/>
      <c r="P35" s="60"/>
      <c r="Q35" s="60"/>
      <c r="R35" s="60"/>
      <c r="S35" s="60"/>
      <c r="T35" s="60"/>
      <c r="U35" s="43"/>
      <c r="W35"/>
      <c r="X35"/>
      <c r="Y35"/>
      <c r="Z35"/>
      <c r="AA35"/>
    </row>
    <row r="36" spans="1:27" ht="15" customHeight="1">
      <c r="A36" s="24">
        <f>ROW()</f>
        <v>36</v>
      </c>
      <c r="B36" s="84" t="s">
        <v>47</v>
      </c>
      <c r="C36" s="99" t="s">
        <v>370</v>
      </c>
      <c r="D36" s="99" t="s">
        <v>351</v>
      </c>
      <c r="E36" s="130" t="s">
        <v>42</v>
      </c>
      <c r="F36" s="134">
        <f t="shared" si="1"/>
        <v>0</v>
      </c>
      <c r="G36" s="60"/>
      <c r="H36" s="23"/>
      <c r="I36" s="60"/>
      <c r="J36" s="60"/>
      <c r="K36" s="61">
        <f t="shared" si="0"/>
        <v>0</v>
      </c>
      <c r="L36" s="60"/>
      <c r="M36" s="60"/>
      <c r="N36" s="60"/>
      <c r="O36" s="23"/>
      <c r="P36" s="60"/>
      <c r="Q36" s="60"/>
      <c r="R36" s="60"/>
      <c r="S36" s="60"/>
      <c r="T36" s="60"/>
      <c r="U36" s="43"/>
      <c r="W36"/>
      <c r="X36"/>
      <c r="Y36"/>
      <c r="Z36"/>
      <c r="AA36"/>
    </row>
    <row r="37" spans="1:27" ht="15" customHeight="1">
      <c r="A37" s="24">
        <f>ROW()</f>
        <v>37</v>
      </c>
      <c r="B37" s="84" t="s">
        <v>47</v>
      </c>
      <c r="C37" s="99" t="s">
        <v>370</v>
      </c>
      <c r="D37" s="99" t="s">
        <v>378</v>
      </c>
      <c r="E37" s="130" t="s">
        <v>42</v>
      </c>
      <c r="F37" s="134">
        <f t="shared" si="1"/>
        <v>0</v>
      </c>
      <c r="G37" s="60"/>
      <c r="H37" s="23"/>
      <c r="I37" s="60"/>
      <c r="J37" s="60"/>
      <c r="K37" s="61">
        <f t="shared" si="0"/>
        <v>0</v>
      </c>
      <c r="L37" s="60"/>
      <c r="M37" s="60"/>
      <c r="N37" s="60"/>
      <c r="O37" s="23"/>
      <c r="P37" s="60"/>
      <c r="Q37" s="60"/>
      <c r="R37" s="60"/>
      <c r="S37" s="60"/>
      <c r="T37" s="60"/>
      <c r="U37" s="43"/>
      <c r="W37"/>
      <c r="X37"/>
      <c r="Y37"/>
      <c r="Z37"/>
      <c r="AA37"/>
    </row>
    <row r="38" spans="1:27" ht="15" customHeight="1">
      <c r="A38" s="24">
        <f>ROW()</f>
        <v>38</v>
      </c>
      <c r="B38" s="84" t="s">
        <v>47</v>
      </c>
      <c r="C38" s="99" t="s">
        <v>371</v>
      </c>
      <c r="D38" s="99" t="s">
        <v>352</v>
      </c>
      <c r="E38" s="130" t="s">
        <v>49</v>
      </c>
      <c r="F38" s="134">
        <f t="shared" si="1"/>
        <v>0</v>
      </c>
      <c r="G38" s="60"/>
      <c r="H38" s="23"/>
      <c r="I38" s="60"/>
      <c r="J38" s="60"/>
      <c r="K38" s="61">
        <f t="shared" si="0"/>
        <v>0</v>
      </c>
      <c r="L38" s="60"/>
      <c r="M38" s="60"/>
      <c r="N38" s="60"/>
      <c r="O38" s="23"/>
      <c r="P38" s="60"/>
      <c r="Q38" s="60"/>
      <c r="R38" s="60"/>
      <c r="S38" s="60"/>
      <c r="T38" s="60"/>
      <c r="U38" s="43"/>
      <c r="W38"/>
      <c r="X38"/>
      <c r="Y38"/>
      <c r="Z38"/>
      <c r="AA38"/>
    </row>
    <row r="39" spans="1:27" ht="15" customHeight="1">
      <c r="A39" s="24">
        <f>ROW()</f>
        <v>39</v>
      </c>
      <c r="B39" s="84" t="s">
        <v>47</v>
      </c>
      <c r="C39" s="99" t="s">
        <v>371</v>
      </c>
      <c r="D39" s="99" t="s">
        <v>353</v>
      </c>
      <c r="E39" s="130" t="s">
        <v>49</v>
      </c>
      <c r="F39" s="134">
        <f t="shared" si="1"/>
        <v>0</v>
      </c>
      <c r="G39" s="60"/>
      <c r="H39" s="23"/>
      <c r="I39" s="60"/>
      <c r="J39" s="60"/>
      <c r="K39" s="61">
        <f t="shared" si="0"/>
        <v>0</v>
      </c>
      <c r="L39" s="60"/>
      <c r="M39" s="60"/>
      <c r="N39" s="60"/>
      <c r="O39" s="23"/>
      <c r="P39" s="60"/>
      <c r="Q39" s="60"/>
      <c r="R39" s="60"/>
      <c r="S39" s="60"/>
      <c r="T39" s="60"/>
      <c r="U39" s="43"/>
      <c r="W39"/>
      <c r="X39"/>
      <c r="Y39"/>
      <c r="Z39"/>
      <c r="AA39"/>
    </row>
    <row r="40" spans="1:27" ht="15" customHeight="1">
      <c r="A40" s="24">
        <f>ROW()</f>
        <v>40</v>
      </c>
      <c r="B40" s="84" t="s">
        <v>47</v>
      </c>
      <c r="C40" s="99" t="s">
        <v>371</v>
      </c>
      <c r="D40" s="99" t="s">
        <v>106</v>
      </c>
      <c r="E40" s="130" t="s">
        <v>49</v>
      </c>
      <c r="F40" s="134">
        <f t="shared" si="1"/>
        <v>0</v>
      </c>
      <c r="G40" s="60"/>
      <c r="H40" s="23"/>
      <c r="I40" s="60"/>
      <c r="J40" s="60"/>
      <c r="K40" s="61">
        <f t="shared" si="0"/>
        <v>0</v>
      </c>
      <c r="L40" s="60"/>
      <c r="M40" s="60"/>
      <c r="N40" s="60"/>
      <c r="O40" s="23"/>
      <c r="P40" s="60"/>
      <c r="Q40" s="60"/>
      <c r="R40" s="60"/>
      <c r="S40" s="60"/>
      <c r="T40" s="60"/>
      <c r="U40" s="43"/>
      <c r="W40"/>
      <c r="X40"/>
      <c r="Y40"/>
      <c r="Z40"/>
      <c r="AA40"/>
    </row>
    <row r="41" spans="1:27" ht="15" customHeight="1">
      <c r="A41" s="24">
        <f>ROW()</f>
        <v>41</v>
      </c>
      <c r="B41" s="84" t="s">
        <v>47</v>
      </c>
      <c r="C41" s="99" t="s">
        <v>372</v>
      </c>
      <c r="D41" s="99" t="s">
        <v>76</v>
      </c>
      <c r="E41" s="130" t="s">
        <v>49</v>
      </c>
      <c r="F41" s="134">
        <f t="shared" si="1"/>
        <v>0</v>
      </c>
      <c r="G41" s="60"/>
      <c r="H41" s="23"/>
      <c r="I41" s="60"/>
      <c r="J41" s="60"/>
      <c r="K41" s="61">
        <f aca="true" t="shared" si="2" ref="K41:K64">J41-I41</f>
        <v>0</v>
      </c>
      <c r="L41" s="60"/>
      <c r="M41" s="60"/>
      <c r="N41" s="60"/>
      <c r="O41" s="23"/>
      <c r="P41" s="60"/>
      <c r="Q41" s="60"/>
      <c r="R41" s="60"/>
      <c r="S41" s="60"/>
      <c r="T41" s="60"/>
      <c r="U41" s="43"/>
      <c r="W41"/>
      <c r="X41"/>
      <c r="Y41"/>
      <c r="Z41"/>
      <c r="AA41"/>
    </row>
    <row r="42" spans="1:27" ht="15" customHeight="1">
      <c r="A42" s="24">
        <f>ROW()</f>
        <v>42</v>
      </c>
      <c r="B42" s="84" t="s">
        <v>47</v>
      </c>
      <c r="C42" s="99" t="s">
        <v>372</v>
      </c>
      <c r="D42" s="99" t="s">
        <v>77</v>
      </c>
      <c r="E42" s="130" t="s">
        <v>49</v>
      </c>
      <c r="F42" s="134">
        <f t="shared" si="1"/>
        <v>0</v>
      </c>
      <c r="G42" s="60"/>
      <c r="H42" s="23"/>
      <c r="I42" s="60"/>
      <c r="J42" s="60"/>
      <c r="K42" s="61">
        <f t="shared" si="2"/>
        <v>0</v>
      </c>
      <c r="L42" s="60"/>
      <c r="M42" s="60"/>
      <c r="N42" s="60"/>
      <c r="O42" s="23"/>
      <c r="P42" s="60"/>
      <c r="Q42" s="60"/>
      <c r="R42" s="60"/>
      <c r="S42" s="60"/>
      <c r="T42" s="60"/>
      <c r="U42" s="43"/>
      <c r="W42"/>
      <c r="X42"/>
      <c r="Y42"/>
      <c r="Z42"/>
      <c r="AA42"/>
    </row>
    <row r="43" spans="1:27" ht="15" customHeight="1">
      <c r="A43" s="24">
        <f>ROW()</f>
        <v>43</v>
      </c>
      <c r="B43" s="84" t="s">
        <v>47</v>
      </c>
      <c r="C43" s="99" t="s">
        <v>372</v>
      </c>
      <c r="D43" s="99" t="s">
        <v>354</v>
      </c>
      <c r="E43" s="130" t="s">
        <v>49</v>
      </c>
      <c r="F43" s="134">
        <f t="shared" si="1"/>
        <v>0</v>
      </c>
      <c r="G43" s="60"/>
      <c r="H43" s="23"/>
      <c r="I43" s="60"/>
      <c r="J43" s="60"/>
      <c r="K43" s="61">
        <f t="shared" si="2"/>
        <v>0</v>
      </c>
      <c r="L43" s="60"/>
      <c r="M43" s="60"/>
      <c r="N43" s="60"/>
      <c r="O43" s="23"/>
      <c r="P43" s="60"/>
      <c r="Q43" s="60"/>
      <c r="R43" s="60"/>
      <c r="S43" s="60"/>
      <c r="T43" s="60"/>
      <c r="U43" s="43"/>
      <c r="W43"/>
      <c r="X43"/>
      <c r="Y43"/>
      <c r="Z43"/>
      <c r="AA43"/>
    </row>
    <row r="44" spans="1:27" ht="15" customHeight="1">
      <c r="A44" s="24">
        <f>ROW()</f>
        <v>44</v>
      </c>
      <c r="B44" s="84" t="s">
        <v>47</v>
      </c>
      <c r="C44" s="99" t="s">
        <v>373</v>
      </c>
      <c r="D44" s="99" t="s">
        <v>355</v>
      </c>
      <c r="E44" s="130" t="s">
        <v>42</v>
      </c>
      <c r="F44" s="134">
        <f t="shared" si="1"/>
        <v>0</v>
      </c>
      <c r="G44" s="60"/>
      <c r="H44" s="23"/>
      <c r="I44" s="60"/>
      <c r="J44" s="60"/>
      <c r="K44" s="61">
        <f t="shared" si="2"/>
        <v>0</v>
      </c>
      <c r="L44" s="60"/>
      <c r="M44" s="60"/>
      <c r="N44" s="60"/>
      <c r="O44" s="23"/>
      <c r="P44" s="60"/>
      <c r="Q44" s="60"/>
      <c r="R44" s="60"/>
      <c r="S44" s="60"/>
      <c r="T44" s="60"/>
      <c r="U44" s="43"/>
      <c r="W44"/>
      <c r="X44"/>
      <c r="Y44"/>
      <c r="Z44"/>
      <c r="AA44"/>
    </row>
    <row r="45" spans="1:27" ht="15" customHeight="1">
      <c r="A45" s="24">
        <f>ROW()</f>
        <v>45</v>
      </c>
      <c r="B45" s="84" t="s">
        <v>47</v>
      </c>
      <c r="C45" s="99" t="s">
        <v>373</v>
      </c>
      <c r="D45" s="99" t="s">
        <v>356</v>
      </c>
      <c r="E45" s="130" t="s">
        <v>42</v>
      </c>
      <c r="F45" s="134">
        <f t="shared" si="1"/>
        <v>0</v>
      </c>
      <c r="G45" s="60"/>
      <c r="H45" s="23"/>
      <c r="I45" s="60"/>
      <c r="J45" s="60"/>
      <c r="K45" s="61">
        <f t="shared" si="2"/>
        <v>0</v>
      </c>
      <c r="L45" s="60"/>
      <c r="M45" s="60"/>
      <c r="N45" s="60"/>
      <c r="O45" s="23"/>
      <c r="P45" s="60"/>
      <c r="Q45" s="60"/>
      <c r="R45" s="60"/>
      <c r="S45" s="60"/>
      <c r="T45" s="60"/>
      <c r="U45" s="43"/>
      <c r="W45"/>
      <c r="X45"/>
      <c r="Y45"/>
      <c r="Z45"/>
      <c r="AA45"/>
    </row>
    <row r="46" spans="1:27" ht="15" customHeight="1">
      <c r="A46" s="24">
        <f>ROW()</f>
        <v>46</v>
      </c>
      <c r="B46" s="84" t="s">
        <v>47</v>
      </c>
      <c r="C46" s="99" t="s">
        <v>373</v>
      </c>
      <c r="D46" s="99" t="s">
        <v>357</v>
      </c>
      <c r="E46" s="130" t="s">
        <v>42</v>
      </c>
      <c r="F46" s="134">
        <f t="shared" si="1"/>
        <v>0</v>
      </c>
      <c r="G46" s="60"/>
      <c r="H46" s="23"/>
      <c r="I46" s="60"/>
      <c r="J46" s="60"/>
      <c r="K46" s="61">
        <f t="shared" si="2"/>
        <v>0</v>
      </c>
      <c r="L46" s="60"/>
      <c r="M46" s="60"/>
      <c r="N46" s="60"/>
      <c r="O46" s="23"/>
      <c r="P46" s="60"/>
      <c r="Q46" s="60"/>
      <c r="R46" s="60"/>
      <c r="S46" s="60"/>
      <c r="T46" s="60"/>
      <c r="U46" s="43"/>
      <c r="W46"/>
      <c r="X46"/>
      <c r="Y46"/>
      <c r="Z46"/>
      <c r="AA46"/>
    </row>
    <row r="47" spans="1:27" ht="15" customHeight="1">
      <c r="A47" s="24">
        <f>ROW()</f>
        <v>47</v>
      </c>
      <c r="B47" s="84" t="s">
        <v>47</v>
      </c>
      <c r="C47" s="99" t="s">
        <v>373</v>
      </c>
      <c r="D47" s="99" t="s">
        <v>83</v>
      </c>
      <c r="E47" s="130" t="s">
        <v>42</v>
      </c>
      <c r="F47" s="134">
        <f t="shared" si="1"/>
        <v>0</v>
      </c>
      <c r="G47" s="60"/>
      <c r="H47" s="23"/>
      <c r="I47" s="60"/>
      <c r="J47" s="60"/>
      <c r="K47" s="61">
        <f t="shared" si="2"/>
        <v>0</v>
      </c>
      <c r="L47" s="60"/>
      <c r="M47" s="60"/>
      <c r="N47" s="60"/>
      <c r="O47" s="23"/>
      <c r="P47" s="60"/>
      <c r="Q47" s="60"/>
      <c r="R47" s="60"/>
      <c r="S47" s="60"/>
      <c r="T47" s="60"/>
      <c r="U47" s="43"/>
      <c r="W47"/>
      <c r="X47"/>
      <c r="Y47"/>
      <c r="Z47"/>
      <c r="AA47"/>
    </row>
    <row r="48" spans="1:27" ht="15" customHeight="1">
      <c r="A48" s="24">
        <f>ROW()</f>
        <v>48</v>
      </c>
      <c r="B48" s="84" t="s">
        <v>47</v>
      </c>
      <c r="C48" s="99" t="s">
        <v>374</v>
      </c>
      <c r="D48" s="99" t="s">
        <v>358</v>
      </c>
      <c r="E48" s="130" t="s">
        <v>42</v>
      </c>
      <c r="F48" s="134">
        <f t="shared" si="1"/>
        <v>0</v>
      </c>
      <c r="G48" s="60"/>
      <c r="H48" s="23"/>
      <c r="I48" s="60"/>
      <c r="J48" s="60"/>
      <c r="K48" s="61">
        <f t="shared" si="2"/>
        <v>0</v>
      </c>
      <c r="L48" s="60"/>
      <c r="M48" s="60"/>
      <c r="N48" s="60"/>
      <c r="O48" s="23"/>
      <c r="P48" s="60"/>
      <c r="Q48" s="60"/>
      <c r="R48" s="60"/>
      <c r="S48" s="60"/>
      <c r="T48" s="60"/>
      <c r="U48" s="43"/>
      <c r="W48"/>
      <c r="X48"/>
      <c r="Y48"/>
      <c r="Z48"/>
      <c r="AA48"/>
    </row>
    <row r="49" spans="1:27" ht="15" customHeight="1">
      <c r="A49" s="24">
        <f>ROW()</f>
        <v>49</v>
      </c>
      <c r="B49" s="84" t="s">
        <v>47</v>
      </c>
      <c r="C49" s="99" t="s">
        <v>374</v>
      </c>
      <c r="D49" s="99" t="s">
        <v>359</v>
      </c>
      <c r="E49" s="130" t="s">
        <v>42</v>
      </c>
      <c r="F49" s="134">
        <f t="shared" si="1"/>
        <v>0</v>
      </c>
      <c r="G49" s="60"/>
      <c r="H49" s="23"/>
      <c r="I49" s="60"/>
      <c r="J49" s="60"/>
      <c r="K49" s="61">
        <f t="shared" si="2"/>
        <v>0</v>
      </c>
      <c r="L49" s="60"/>
      <c r="M49" s="60"/>
      <c r="N49" s="60"/>
      <c r="O49" s="23"/>
      <c r="P49" s="60"/>
      <c r="Q49" s="60"/>
      <c r="R49" s="60"/>
      <c r="S49" s="60"/>
      <c r="T49" s="60"/>
      <c r="U49" s="43"/>
      <c r="W49"/>
      <c r="X49"/>
      <c r="Y49"/>
      <c r="Z49"/>
      <c r="AA49"/>
    </row>
    <row r="50" spans="1:27" ht="15" customHeight="1">
      <c r="A50" s="24">
        <f>ROW()</f>
        <v>50</v>
      </c>
      <c r="B50" s="84" t="s">
        <v>47</v>
      </c>
      <c r="C50" s="99" t="s">
        <v>374</v>
      </c>
      <c r="D50" s="99" t="s">
        <v>37</v>
      </c>
      <c r="E50" s="130" t="s">
        <v>42</v>
      </c>
      <c r="F50" s="134">
        <f t="shared" si="1"/>
        <v>0</v>
      </c>
      <c r="G50" s="60"/>
      <c r="H50" s="23"/>
      <c r="I50" s="60"/>
      <c r="J50" s="60"/>
      <c r="K50" s="61">
        <f t="shared" si="2"/>
        <v>0</v>
      </c>
      <c r="L50" s="60"/>
      <c r="M50" s="60"/>
      <c r="N50" s="60"/>
      <c r="O50" s="23"/>
      <c r="P50" s="60"/>
      <c r="Q50" s="60"/>
      <c r="R50" s="60"/>
      <c r="S50" s="60"/>
      <c r="T50" s="60"/>
      <c r="U50" s="43"/>
      <c r="W50"/>
      <c r="X50"/>
      <c r="Y50"/>
      <c r="Z50"/>
      <c r="AA50"/>
    </row>
    <row r="51" spans="1:27" ht="15" customHeight="1">
      <c r="A51" s="24">
        <f>ROW()</f>
        <v>51</v>
      </c>
      <c r="B51" s="84" t="s">
        <v>47</v>
      </c>
      <c r="C51" s="99" t="s">
        <v>375</v>
      </c>
      <c r="D51" s="99" t="s">
        <v>360</v>
      </c>
      <c r="E51" s="130" t="s">
        <v>42</v>
      </c>
      <c r="F51" s="134">
        <f t="shared" si="1"/>
        <v>0</v>
      </c>
      <c r="G51" s="60"/>
      <c r="H51" s="23"/>
      <c r="I51" s="60"/>
      <c r="J51" s="60"/>
      <c r="K51" s="61">
        <f t="shared" si="2"/>
        <v>0</v>
      </c>
      <c r="L51" s="60"/>
      <c r="M51" s="60"/>
      <c r="N51" s="60"/>
      <c r="O51" s="23"/>
      <c r="P51" s="60"/>
      <c r="Q51" s="60"/>
      <c r="R51" s="60"/>
      <c r="S51" s="60"/>
      <c r="T51" s="60"/>
      <c r="U51" s="43"/>
      <c r="W51"/>
      <c r="X51"/>
      <c r="Y51"/>
      <c r="Z51"/>
      <c r="AA51"/>
    </row>
    <row r="52" spans="1:27" ht="15" customHeight="1">
      <c r="A52" s="24">
        <f>ROW()</f>
        <v>52</v>
      </c>
      <c r="B52" s="84" t="s">
        <v>87</v>
      </c>
      <c r="C52" s="99" t="s">
        <v>333</v>
      </c>
      <c r="D52" s="99" t="s">
        <v>361</v>
      </c>
      <c r="E52" s="130" t="s">
        <v>49</v>
      </c>
      <c r="F52" s="134">
        <f t="shared" si="1"/>
        <v>0</v>
      </c>
      <c r="G52" s="60"/>
      <c r="H52" s="23"/>
      <c r="I52" s="60"/>
      <c r="J52" s="60"/>
      <c r="K52" s="61">
        <f t="shared" si="2"/>
        <v>0</v>
      </c>
      <c r="L52" s="60"/>
      <c r="M52" s="60"/>
      <c r="N52" s="60"/>
      <c r="O52" s="23"/>
      <c r="P52" s="60"/>
      <c r="Q52" s="60"/>
      <c r="R52" s="60"/>
      <c r="S52" s="60"/>
      <c r="T52" s="60"/>
      <c r="U52" s="43"/>
      <c r="W52"/>
      <c r="X52"/>
      <c r="Y52"/>
      <c r="Z52"/>
      <c r="AA52"/>
    </row>
    <row r="53" spans="1:27" ht="15" customHeight="1">
      <c r="A53" s="24">
        <f>ROW()</f>
        <v>53</v>
      </c>
      <c r="B53" s="84" t="s">
        <v>87</v>
      </c>
      <c r="C53" s="99" t="s">
        <v>333</v>
      </c>
      <c r="D53" s="99" t="s">
        <v>362</v>
      </c>
      <c r="E53" s="130" t="s">
        <v>49</v>
      </c>
      <c r="F53" s="134">
        <f t="shared" si="1"/>
        <v>0</v>
      </c>
      <c r="G53" s="60"/>
      <c r="H53" s="23"/>
      <c r="I53" s="60"/>
      <c r="J53" s="60"/>
      <c r="K53" s="61">
        <f t="shared" si="2"/>
        <v>0</v>
      </c>
      <c r="L53" s="60"/>
      <c r="M53" s="60"/>
      <c r="N53" s="60"/>
      <c r="O53" s="23"/>
      <c r="P53" s="60"/>
      <c r="Q53" s="60"/>
      <c r="R53" s="60"/>
      <c r="S53" s="60"/>
      <c r="T53" s="60"/>
      <c r="U53" s="43"/>
      <c r="W53"/>
      <c r="X53"/>
      <c r="Y53"/>
      <c r="Z53"/>
      <c r="AA53"/>
    </row>
    <row r="54" spans="1:27" ht="15" customHeight="1">
      <c r="A54" s="24">
        <f>ROW()</f>
        <v>54</v>
      </c>
      <c r="B54" s="84" t="s">
        <v>87</v>
      </c>
      <c r="C54" s="99" t="s">
        <v>333</v>
      </c>
      <c r="D54" s="99" t="s">
        <v>363</v>
      </c>
      <c r="E54" s="130" t="s">
        <v>49</v>
      </c>
      <c r="F54" s="134">
        <f t="shared" si="1"/>
        <v>0</v>
      </c>
      <c r="G54" s="60"/>
      <c r="H54" s="23"/>
      <c r="I54" s="60"/>
      <c r="J54" s="60"/>
      <c r="K54" s="61">
        <f t="shared" si="2"/>
        <v>0</v>
      </c>
      <c r="L54" s="60"/>
      <c r="M54" s="60"/>
      <c r="N54" s="60"/>
      <c r="O54" s="23"/>
      <c r="P54" s="60"/>
      <c r="Q54" s="60"/>
      <c r="R54" s="60"/>
      <c r="S54" s="60"/>
      <c r="T54" s="60"/>
      <c r="U54" s="43"/>
      <c r="W54"/>
      <c r="X54"/>
      <c r="Y54"/>
      <c r="Z54"/>
      <c r="AA54"/>
    </row>
    <row r="55" spans="1:27" ht="15" customHeight="1">
      <c r="A55" s="24">
        <f>ROW()</f>
        <v>55</v>
      </c>
      <c r="B55" s="84" t="s">
        <v>87</v>
      </c>
      <c r="C55" s="99" t="s">
        <v>334</v>
      </c>
      <c r="D55" s="99" t="s">
        <v>91</v>
      </c>
      <c r="E55" s="130" t="s">
        <v>49</v>
      </c>
      <c r="F55" s="134">
        <f t="shared" si="1"/>
        <v>0</v>
      </c>
      <c r="G55" s="60"/>
      <c r="H55" s="23"/>
      <c r="I55" s="60"/>
      <c r="J55" s="60"/>
      <c r="K55" s="61">
        <f t="shared" si="2"/>
        <v>0</v>
      </c>
      <c r="L55" s="60"/>
      <c r="M55" s="60"/>
      <c r="N55" s="60"/>
      <c r="O55" s="23"/>
      <c r="P55" s="60"/>
      <c r="Q55" s="60"/>
      <c r="R55" s="60"/>
      <c r="S55" s="60"/>
      <c r="T55" s="60"/>
      <c r="U55" s="43"/>
      <c r="W55"/>
      <c r="X55"/>
      <c r="Y55"/>
      <c r="Z55"/>
      <c r="AA55"/>
    </row>
    <row r="56" spans="1:27" ht="15" customHeight="1">
      <c r="A56" s="24">
        <f>ROW()</f>
        <v>56</v>
      </c>
      <c r="B56" s="84" t="s">
        <v>87</v>
      </c>
      <c r="C56" s="99" t="s">
        <v>334</v>
      </c>
      <c r="D56" s="99" t="s">
        <v>92</v>
      </c>
      <c r="E56" s="130" t="s">
        <v>49</v>
      </c>
      <c r="F56" s="134">
        <f t="shared" si="1"/>
        <v>0</v>
      </c>
      <c r="G56" s="60"/>
      <c r="H56" s="23"/>
      <c r="I56" s="60"/>
      <c r="J56" s="60"/>
      <c r="K56" s="61">
        <f t="shared" si="2"/>
        <v>0</v>
      </c>
      <c r="L56" s="60"/>
      <c r="M56" s="60"/>
      <c r="N56" s="60"/>
      <c r="O56" s="23"/>
      <c r="P56" s="60"/>
      <c r="Q56" s="60"/>
      <c r="R56" s="60"/>
      <c r="S56" s="60"/>
      <c r="T56" s="60"/>
      <c r="U56" s="43"/>
      <c r="W56"/>
      <c r="X56"/>
      <c r="Y56"/>
      <c r="Z56"/>
      <c r="AA56"/>
    </row>
    <row r="57" spans="1:27" ht="15" customHeight="1">
      <c r="A57" s="24">
        <f>ROW()</f>
        <v>57</v>
      </c>
      <c r="B57" s="84" t="s">
        <v>87</v>
      </c>
      <c r="C57" s="99" t="s">
        <v>334</v>
      </c>
      <c r="D57" s="99" t="s">
        <v>364</v>
      </c>
      <c r="E57" s="130" t="s">
        <v>49</v>
      </c>
      <c r="F57" s="134">
        <f t="shared" si="1"/>
        <v>0</v>
      </c>
      <c r="G57" s="60"/>
      <c r="H57" s="23"/>
      <c r="I57" s="60"/>
      <c r="J57" s="60"/>
      <c r="K57" s="61">
        <f t="shared" si="2"/>
        <v>0</v>
      </c>
      <c r="L57" s="60"/>
      <c r="M57" s="60"/>
      <c r="N57" s="60"/>
      <c r="O57" s="23"/>
      <c r="P57" s="60"/>
      <c r="Q57" s="60"/>
      <c r="R57" s="60"/>
      <c r="S57" s="60"/>
      <c r="T57" s="60"/>
      <c r="U57" s="43"/>
      <c r="W57"/>
      <c r="X57"/>
      <c r="Y57"/>
      <c r="Z57"/>
      <c r="AA57"/>
    </row>
    <row r="58" spans="1:27" ht="15" customHeight="1">
      <c r="A58" s="24">
        <f>ROW()</f>
        <v>58</v>
      </c>
      <c r="B58" s="84" t="s">
        <v>87</v>
      </c>
      <c r="C58" s="99" t="s">
        <v>94</v>
      </c>
      <c r="D58" s="99" t="s">
        <v>95</v>
      </c>
      <c r="E58" s="130" t="s">
        <v>42</v>
      </c>
      <c r="F58" s="134">
        <f t="shared" si="1"/>
        <v>0</v>
      </c>
      <c r="G58" s="60"/>
      <c r="H58" s="23"/>
      <c r="I58" s="60"/>
      <c r="J58" s="60"/>
      <c r="K58" s="61">
        <f t="shared" si="2"/>
        <v>0</v>
      </c>
      <c r="L58" s="60"/>
      <c r="M58" s="60"/>
      <c r="N58" s="60"/>
      <c r="O58" s="23"/>
      <c r="P58" s="60"/>
      <c r="Q58" s="60"/>
      <c r="R58" s="60"/>
      <c r="S58" s="60"/>
      <c r="T58" s="60"/>
      <c r="U58" s="43"/>
      <c r="W58"/>
      <c r="X58"/>
      <c r="Y58"/>
      <c r="Z58"/>
      <c r="AA58"/>
    </row>
    <row r="59" spans="1:27" ht="15" customHeight="1">
      <c r="A59" s="24">
        <f>ROW()</f>
        <v>59</v>
      </c>
      <c r="B59" s="84" t="s">
        <v>87</v>
      </c>
      <c r="C59" s="99" t="s">
        <v>94</v>
      </c>
      <c r="D59" s="99" t="s">
        <v>96</v>
      </c>
      <c r="E59" s="130" t="s">
        <v>42</v>
      </c>
      <c r="F59" s="134">
        <f t="shared" si="1"/>
        <v>0</v>
      </c>
      <c r="G59" s="60"/>
      <c r="H59" s="23"/>
      <c r="I59" s="60"/>
      <c r="J59" s="60"/>
      <c r="K59" s="61">
        <f t="shared" si="2"/>
        <v>0</v>
      </c>
      <c r="L59" s="60"/>
      <c r="M59" s="60"/>
      <c r="N59" s="60"/>
      <c r="O59" s="23"/>
      <c r="P59" s="60"/>
      <c r="Q59" s="60"/>
      <c r="R59" s="60"/>
      <c r="S59" s="60"/>
      <c r="T59" s="60"/>
      <c r="U59" s="43"/>
      <c r="W59"/>
      <c r="X59"/>
      <c r="Y59"/>
      <c r="Z59"/>
      <c r="AA59"/>
    </row>
    <row r="60" spans="1:27" ht="15" customHeight="1">
      <c r="A60" s="24">
        <f>ROW()</f>
        <v>60</v>
      </c>
      <c r="B60" s="84" t="s">
        <v>97</v>
      </c>
      <c r="C60" s="99" t="s">
        <v>98</v>
      </c>
      <c r="D60" s="99" t="s">
        <v>379</v>
      </c>
      <c r="E60" s="130" t="s">
        <v>42</v>
      </c>
      <c r="F60" s="134">
        <f t="shared" si="1"/>
        <v>0</v>
      </c>
      <c r="G60" s="60"/>
      <c r="H60" s="23"/>
      <c r="I60" s="60"/>
      <c r="J60" s="60"/>
      <c r="K60" s="61">
        <f t="shared" si="2"/>
        <v>0</v>
      </c>
      <c r="L60" s="60"/>
      <c r="M60" s="60"/>
      <c r="N60" s="60"/>
      <c r="O60" s="23"/>
      <c r="P60" s="60"/>
      <c r="Q60" s="60"/>
      <c r="R60" s="60"/>
      <c r="S60" s="60"/>
      <c r="T60" s="60"/>
      <c r="U60" s="43"/>
      <c r="W60"/>
      <c r="X60"/>
      <c r="Y60"/>
      <c r="Z60"/>
      <c r="AA60"/>
    </row>
    <row r="61" spans="1:27" ht="15" customHeight="1">
      <c r="A61" s="24">
        <f>ROW()</f>
        <v>61</v>
      </c>
      <c r="B61" s="84" t="s">
        <v>97</v>
      </c>
      <c r="C61" s="99" t="s">
        <v>100</v>
      </c>
      <c r="D61" s="99" t="s">
        <v>205</v>
      </c>
      <c r="E61" s="130" t="s">
        <v>42</v>
      </c>
      <c r="F61" s="134">
        <f t="shared" si="1"/>
        <v>0</v>
      </c>
      <c r="G61" s="60"/>
      <c r="H61" s="23"/>
      <c r="I61" s="60"/>
      <c r="J61" s="60"/>
      <c r="K61" s="61">
        <f t="shared" si="2"/>
        <v>0</v>
      </c>
      <c r="L61" s="60"/>
      <c r="M61" s="60"/>
      <c r="N61" s="60"/>
      <c r="O61" s="23"/>
      <c r="P61" s="60"/>
      <c r="Q61" s="60"/>
      <c r="R61" s="60"/>
      <c r="S61" s="60"/>
      <c r="T61" s="60"/>
      <c r="U61" s="43"/>
      <c r="W61"/>
      <c r="X61"/>
      <c r="Y61"/>
      <c r="Z61"/>
      <c r="AA61"/>
    </row>
    <row r="62" spans="1:27" ht="15" customHeight="1">
      <c r="A62" s="24">
        <f>ROW()</f>
        <v>62</v>
      </c>
      <c r="B62" s="94" t="s">
        <v>206</v>
      </c>
      <c r="C62" s="99" t="s">
        <v>376</v>
      </c>
      <c r="D62" s="99" t="s">
        <v>102</v>
      </c>
      <c r="E62" s="130" t="s">
        <v>42</v>
      </c>
      <c r="F62" s="134">
        <f t="shared" si="1"/>
        <v>0</v>
      </c>
      <c r="G62" s="60"/>
      <c r="H62" s="23"/>
      <c r="I62" s="60"/>
      <c r="J62" s="60"/>
      <c r="K62" s="61">
        <f t="shared" si="2"/>
        <v>0</v>
      </c>
      <c r="L62" s="60"/>
      <c r="M62" s="60"/>
      <c r="N62" s="60"/>
      <c r="O62" s="23"/>
      <c r="P62" s="60"/>
      <c r="Q62" s="60"/>
      <c r="R62" s="60"/>
      <c r="S62" s="60"/>
      <c r="T62" s="60"/>
      <c r="U62" s="43"/>
      <c r="W62"/>
      <c r="X62"/>
      <c r="Y62"/>
      <c r="Z62"/>
      <c r="AA62"/>
    </row>
    <row r="63" spans="1:27" ht="15" customHeight="1">
      <c r="A63" s="24">
        <f>ROW()</f>
        <v>63</v>
      </c>
      <c r="B63" s="94" t="s">
        <v>206</v>
      </c>
      <c r="C63" s="99" t="s">
        <v>376</v>
      </c>
      <c r="D63" s="99" t="s">
        <v>103</v>
      </c>
      <c r="E63" s="130" t="s">
        <v>42</v>
      </c>
      <c r="F63" s="134">
        <f t="shared" si="1"/>
        <v>0</v>
      </c>
      <c r="G63" s="60"/>
      <c r="H63" s="23"/>
      <c r="I63" s="60"/>
      <c r="J63" s="60"/>
      <c r="K63" s="61">
        <f t="shared" si="2"/>
        <v>0</v>
      </c>
      <c r="L63" s="60"/>
      <c r="M63" s="60"/>
      <c r="N63" s="60"/>
      <c r="O63" s="23"/>
      <c r="P63" s="60"/>
      <c r="Q63" s="60"/>
      <c r="R63" s="60"/>
      <c r="S63" s="60"/>
      <c r="T63" s="60"/>
      <c r="U63" s="43"/>
      <c r="W63"/>
      <c r="X63"/>
      <c r="Y63"/>
      <c r="Z63"/>
      <c r="AA63"/>
    </row>
    <row r="64" spans="1:27" ht="15" customHeight="1">
      <c r="A64" s="24">
        <f>ROW()</f>
        <v>64</v>
      </c>
      <c r="B64" s="94" t="s">
        <v>206</v>
      </c>
      <c r="C64" s="99" t="s">
        <v>104</v>
      </c>
      <c r="D64" s="99" t="s">
        <v>365</v>
      </c>
      <c r="E64" s="130" t="s">
        <v>49</v>
      </c>
      <c r="F64" s="134">
        <f t="shared" si="1"/>
        <v>0</v>
      </c>
      <c r="G64" s="60"/>
      <c r="H64" s="23"/>
      <c r="I64" s="60"/>
      <c r="J64" s="60"/>
      <c r="K64" s="61">
        <f t="shared" si="2"/>
        <v>0</v>
      </c>
      <c r="L64" s="60"/>
      <c r="M64" s="60"/>
      <c r="N64" s="60"/>
      <c r="O64" s="23"/>
      <c r="P64" s="60"/>
      <c r="Q64" s="60"/>
      <c r="R64" s="60"/>
      <c r="S64" s="60"/>
      <c r="T64" s="60"/>
      <c r="U64" s="43"/>
      <c r="W64"/>
      <c r="X64"/>
      <c r="Y64"/>
      <c r="Z64"/>
      <c r="AA64"/>
    </row>
    <row r="65" spans="1:27" ht="12.75">
      <c r="A65" s="24">
        <f>ROW()</f>
        <v>65</v>
      </c>
      <c r="B65" s="23"/>
      <c r="C65" s="23"/>
      <c r="D65" s="23"/>
      <c r="E65" s="80"/>
      <c r="F65" s="23"/>
      <c r="G65" s="23"/>
      <c r="H65" s="23"/>
      <c r="I65" s="23"/>
      <c r="J65" s="23"/>
      <c r="K65" s="23"/>
      <c r="L65" s="23"/>
      <c r="M65" s="23"/>
      <c r="N65" s="23"/>
      <c r="O65" s="23"/>
      <c r="P65" s="23"/>
      <c r="Q65" s="23"/>
      <c r="R65" s="23"/>
      <c r="S65" s="23"/>
      <c r="T65" s="23"/>
      <c r="U65" s="43"/>
      <c r="X65"/>
      <c r="Y65"/>
      <c r="Z65"/>
      <c r="AA65"/>
    </row>
    <row r="66" spans="1:27" ht="15" customHeight="1">
      <c r="A66" s="24">
        <f>ROW()</f>
        <v>66</v>
      </c>
      <c r="B66" s="98" t="s">
        <v>245</v>
      </c>
      <c r="C66" s="23"/>
      <c r="D66" s="23"/>
      <c r="E66" s="130" t="s">
        <v>49</v>
      </c>
      <c r="F66" s="23"/>
      <c r="G66" s="23"/>
      <c r="H66" s="23"/>
      <c r="I66" s="23"/>
      <c r="J66" s="23"/>
      <c r="K66" s="23"/>
      <c r="L66" s="23"/>
      <c r="M66" s="60"/>
      <c r="N66" s="23"/>
      <c r="O66" s="23"/>
      <c r="P66" s="23"/>
      <c r="Q66" s="23"/>
      <c r="R66" s="23"/>
      <c r="S66" s="23"/>
      <c r="T66" s="23"/>
      <c r="U66" s="43"/>
      <c r="X66"/>
      <c r="Y66"/>
      <c r="Z66"/>
      <c r="AA66"/>
    </row>
    <row r="67" spans="1:27" ht="12.75">
      <c r="A67" s="40">
        <f>ROW()</f>
        <v>67</v>
      </c>
      <c r="B67" s="78"/>
      <c r="C67" s="78"/>
      <c r="D67" s="78"/>
      <c r="E67" s="78"/>
      <c r="F67" s="78"/>
      <c r="G67" s="78"/>
      <c r="H67" s="78"/>
      <c r="I67" s="78"/>
      <c r="J67" s="78"/>
      <c r="K67" s="78"/>
      <c r="L67" s="78"/>
      <c r="M67" s="78"/>
      <c r="N67" s="78"/>
      <c r="O67" s="78"/>
      <c r="P67" s="78"/>
      <c r="Q67" s="78"/>
      <c r="R67" s="78"/>
      <c r="S67" s="78"/>
      <c r="T67" s="78"/>
      <c r="U67" s="72"/>
      <c r="X67"/>
      <c r="Y67"/>
      <c r="Z67"/>
      <c r="AA67"/>
    </row>
    <row r="68" spans="24:27" ht="12.75">
      <c r="X68"/>
      <c r="Y68"/>
      <c r="Z68"/>
      <c r="AA68"/>
    </row>
    <row r="69" spans="1:114"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row>
    <row r="70" spans="1:114"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row>
    <row r="71" spans="1:114"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row>
    <row r="72" spans="1:114"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row>
    <row r="73" spans="1:114"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row>
    <row r="74" spans="1:114"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row>
    <row r="75" spans="1:114"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row>
    <row r="76" spans="1:114"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row>
    <row r="77" spans="1:114"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row>
    <row r="78" spans="1:114"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row>
    <row r="79" spans="1:114"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row>
    <row r="80" spans="1:114"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row>
    <row r="81" spans="1:114"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row>
    <row r="82" spans="1:114"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row>
    <row r="83" spans="1:114"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row>
    <row r="84" spans="1:114"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row>
    <row r="85" spans="1:114"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row>
    <row r="86" spans="1:114"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row>
  </sheetData>
  <sheetProtection/>
  <mergeCells count="2">
    <mergeCell ref="P2:T2"/>
    <mergeCell ref="P3:T3"/>
  </mergeCells>
  <printOptions/>
  <pageMargins left="0.7086614173228347" right="0.7086614173228347" top="0.7480314960629921" bottom="0.7480314960629921" header="0.3149606299212599" footer="0.3149606299212599"/>
  <pageSetup cellComments="asDisplayed" fitToHeight="10" fitToWidth="1" horizontalDpi="600" verticalDpi="600" orientation="landscape" paperSize="9" scale="47" r:id="rId1"/>
  <headerFooter>
    <oddHeader>&amp;C&amp;"Arial"&amp;10 Commerce Commission Information Disclosure Template</oddHeader>
    <oddFooter>&amp;L&amp;"Arial"&amp;10 &amp;F&amp;C&amp;"Arial"&amp;10 &amp;A&amp;R&amp;"Arial"&amp;10 &amp;P</oddFooter>
  </headerFooter>
</worksheet>
</file>

<file path=xl/worksheets/sheet21.xml><?xml version="1.0" encoding="utf-8"?>
<worksheet xmlns="http://schemas.openxmlformats.org/spreadsheetml/2006/main" xmlns:r="http://schemas.openxmlformats.org/officeDocument/2006/relationships">
  <sheetPr>
    <tabColor rgb="FFC00000"/>
    <pageSetUpPr fitToPage="1"/>
  </sheetPr>
  <dimension ref="A1:AU137"/>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18.8515625" style="42" customWidth="1"/>
    <col min="3" max="3" width="28.57421875" style="41" bestFit="1" customWidth="1"/>
    <col min="4" max="4" width="55.421875" style="41" bestFit="1" customWidth="1"/>
    <col min="5" max="5" width="7.7109375" style="41" customWidth="1"/>
    <col min="6" max="6" width="8.28125" style="41" customWidth="1"/>
    <col min="7" max="7" width="9.8515625" style="41" customWidth="1"/>
    <col min="8" max="8" width="2.140625" style="0" customWidth="1"/>
    <col min="9" max="9" width="9.8515625" style="117" customWidth="1"/>
    <col min="10" max="10" width="9.8515625" style="59" customWidth="1"/>
    <col min="11" max="11" width="7.7109375" style="59" customWidth="1"/>
    <col min="12" max="16" width="7.7109375" style="59" bestFit="1" customWidth="1"/>
    <col min="17" max="17" width="7.7109375" style="51" bestFit="1" customWidth="1"/>
    <col min="18" max="24" width="7.8515625" style="51" bestFit="1" customWidth="1"/>
    <col min="25" max="25" width="8.140625" style="51" customWidth="1"/>
    <col min="26" max="26" width="7.421875" style="51" customWidth="1"/>
    <col min="27" max="27" width="6.57421875" style="51" customWidth="1"/>
    <col min="28" max="28" width="6.8515625" style="51" customWidth="1"/>
    <col min="29" max="29" width="7.140625" style="51" customWidth="1"/>
    <col min="30" max="30" width="2.140625" style="59" customWidth="1"/>
    <col min="31" max="31" width="9.00390625" style="59" customWidth="1"/>
    <col min="32" max="32" width="2.7109375" style="68" customWidth="1"/>
    <col min="33" max="46" width="9.140625" style="42" customWidth="1"/>
    <col min="47" max="16384" width="9.140625" style="41" customWidth="1"/>
  </cols>
  <sheetData>
    <row r="1" spans="1:47" s="66" customFormat="1" ht="16.5">
      <c r="A1" s="145"/>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85"/>
      <c r="AG1"/>
      <c r="AH1"/>
      <c r="AI1"/>
      <c r="AJ1"/>
      <c r="AK1"/>
      <c r="AL1"/>
      <c r="AM1"/>
      <c r="AN1"/>
      <c r="AO1"/>
      <c r="AP1"/>
      <c r="AQ1"/>
      <c r="AR1"/>
      <c r="AS1"/>
      <c r="AT1"/>
      <c r="AU1"/>
    </row>
    <row r="2" spans="1:47" s="66" customFormat="1" ht="18">
      <c r="A2" s="149"/>
      <c r="B2" s="54"/>
      <c r="C2" s="54"/>
      <c r="D2" s="54"/>
      <c r="E2" s="54"/>
      <c r="F2" s="54"/>
      <c r="G2" s="54"/>
      <c r="H2" s="54"/>
      <c r="I2" s="54"/>
      <c r="J2" s="54"/>
      <c r="K2" s="54"/>
      <c r="L2" s="54"/>
      <c r="M2" s="54"/>
      <c r="N2" s="54"/>
      <c r="O2" s="54"/>
      <c r="P2" s="54"/>
      <c r="Q2" s="54"/>
      <c r="R2" s="54"/>
      <c r="S2" s="54"/>
      <c r="T2" s="54"/>
      <c r="U2" s="54"/>
      <c r="V2" s="54"/>
      <c r="W2" s="54"/>
      <c r="X2" s="55" t="s">
        <v>10</v>
      </c>
      <c r="Y2" s="708">
        <f>IF(NOT(ISBLANK(CoverSheet!$C$8)),CoverSheet!$C$8,"")</f>
      </c>
      <c r="Z2" s="709"/>
      <c r="AA2" s="709"/>
      <c r="AB2" s="709"/>
      <c r="AC2" s="709"/>
      <c r="AD2" s="709"/>
      <c r="AE2" s="710"/>
      <c r="AF2" s="76"/>
      <c r="AG2"/>
      <c r="AH2"/>
      <c r="AI2"/>
      <c r="AJ2"/>
      <c r="AK2"/>
      <c r="AL2"/>
      <c r="AM2"/>
      <c r="AN2"/>
      <c r="AO2"/>
      <c r="AP2"/>
      <c r="AQ2"/>
      <c r="AR2"/>
      <c r="AS2"/>
      <c r="AT2"/>
      <c r="AU2"/>
    </row>
    <row r="3" spans="1:47" s="66" customFormat="1" ht="18">
      <c r="A3" s="149"/>
      <c r="B3" s="54"/>
      <c r="C3" s="54"/>
      <c r="D3" s="54"/>
      <c r="E3" s="54"/>
      <c r="F3" s="54"/>
      <c r="G3" s="54"/>
      <c r="H3" s="54"/>
      <c r="I3" s="54"/>
      <c r="J3" s="54"/>
      <c r="K3" s="54"/>
      <c r="L3" s="54"/>
      <c r="M3" s="54"/>
      <c r="N3" s="54"/>
      <c r="O3" s="54"/>
      <c r="P3" s="54"/>
      <c r="Q3" s="54"/>
      <c r="R3" s="54"/>
      <c r="S3" s="54"/>
      <c r="T3" s="54"/>
      <c r="U3" s="54"/>
      <c r="V3" s="54"/>
      <c r="W3" s="54"/>
      <c r="X3" s="55" t="s">
        <v>754</v>
      </c>
      <c r="Y3" s="777">
        <f>IF(ISNUMBER(CoverSheet!$C$14),TEXT(DATE(YEAR(CoverSheet!$C$14)-1,MONTH(CoverSheet!$C$14),DAY(CoverSheet!$C$14))+1,"_([$-1409]d mmmm yyyy;_(@")&amp;" –"&amp;TEXT(DATE(YEAR(CoverSheet!$C$14)+9,MONTH(CoverSheet!$C$14),DAY(CoverSheet!$C$14)),"_([$-1409]d mmmm yyyy;_(@"),"")</f>
      </c>
      <c r="Z3" s="778"/>
      <c r="AA3" s="778"/>
      <c r="AB3" s="778"/>
      <c r="AC3" s="778"/>
      <c r="AD3" s="778"/>
      <c r="AE3" s="779"/>
      <c r="AF3" s="75"/>
      <c r="AG3"/>
      <c r="AH3"/>
      <c r="AI3"/>
      <c r="AJ3"/>
      <c r="AK3"/>
      <c r="AL3"/>
      <c r="AM3"/>
      <c r="AN3"/>
      <c r="AO3"/>
      <c r="AP3"/>
      <c r="AQ3"/>
      <c r="AR3"/>
      <c r="AS3"/>
      <c r="AT3"/>
      <c r="AU3"/>
    </row>
    <row r="4" spans="1:47" s="66" customFormat="1" ht="16.5">
      <c r="A4" s="114" t="s">
        <v>331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75"/>
      <c r="AG4"/>
      <c r="AH4"/>
      <c r="AI4"/>
      <c r="AJ4"/>
      <c r="AK4"/>
      <c r="AL4"/>
      <c r="AM4"/>
      <c r="AN4"/>
      <c r="AO4"/>
      <c r="AP4"/>
      <c r="AQ4"/>
      <c r="AR4"/>
      <c r="AS4"/>
      <c r="AT4"/>
      <c r="AU4"/>
    </row>
    <row r="5" spans="1:47" s="59" customFormat="1" ht="12.75">
      <c r="A5" s="57" t="s">
        <v>11</v>
      </c>
      <c r="B5" s="634" t="s">
        <v>1282</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6"/>
      <c r="AG5"/>
      <c r="AH5"/>
      <c r="AI5"/>
      <c r="AJ5"/>
      <c r="AK5"/>
      <c r="AL5"/>
      <c r="AM5"/>
      <c r="AN5"/>
      <c r="AO5"/>
      <c r="AP5"/>
      <c r="AQ5"/>
      <c r="AR5"/>
      <c r="AS5"/>
      <c r="AT5"/>
      <c r="AU5"/>
    </row>
    <row r="6" spans="1:47" ht="24.75" customHeight="1">
      <c r="A6" s="24">
        <f>ROW()</f>
        <v>6</v>
      </c>
      <c r="B6" s="133" t="s">
        <v>289</v>
      </c>
      <c r="C6" s="23"/>
      <c r="D6" s="86"/>
      <c r="E6" s="86"/>
      <c r="F6" s="86"/>
      <c r="G6" s="86"/>
      <c r="H6" s="86"/>
      <c r="I6" s="86"/>
      <c r="J6" s="50" t="s">
        <v>428</v>
      </c>
      <c r="K6" s="50"/>
      <c r="L6" s="50"/>
      <c r="M6" s="50"/>
      <c r="N6" s="50"/>
      <c r="O6" s="50"/>
      <c r="P6" s="50"/>
      <c r="Q6" s="50"/>
      <c r="R6" s="50"/>
      <c r="S6" s="50"/>
      <c r="T6" s="50"/>
      <c r="U6" s="50"/>
      <c r="V6" s="50"/>
      <c r="W6" s="50"/>
      <c r="X6" s="50"/>
      <c r="Y6" s="50"/>
      <c r="Z6" s="50"/>
      <c r="AA6" s="50"/>
      <c r="AB6" s="50"/>
      <c r="AC6" s="50"/>
      <c r="AD6" s="86"/>
      <c r="AE6" s="86"/>
      <c r="AF6" s="43"/>
      <c r="AG6"/>
      <c r="AH6"/>
      <c r="AI6"/>
      <c r="AJ6"/>
      <c r="AK6"/>
      <c r="AL6"/>
      <c r="AM6"/>
      <c r="AN6"/>
      <c r="AO6"/>
      <c r="AP6"/>
      <c r="AQ6"/>
      <c r="AR6"/>
      <c r="AS6"/>
      <c r="AT6"/>
      <c r="AU6"/>
    </row>
    <row r="7" spans="1:47" ht="38.25">
      <c r="A7" s="24">
        <f>ROW()</f>
        <v>7</v>
      </c>
      <c r="B7" s="23"/>
      <c r="C7" s="23"/>
      <c r="D7" s="86"/>
      <c r="E7" s="50" t="s">
        <v>306</v>
      </c>
      <c r="F7" s="23"/>
      <c r="G7" s="23"/>
      <c r="H7" s="23"/>
      <c r="I7" s="50" t="s">
        <v>436</v>
      </c>
      <c r="J7" s="143" t="s">
        <v>438</v>
      </c>
      <c r="K7" s="115">
        <f>IF(ISNUMBER(CoverSheet!$C$14),"pre-"&amp;TEXT(L7,0),"")</f>
      </c>
      <c r="L7" s="115">
        <f>IF(ISNUMBER(CoverSheet!$C$14),M7-1,"")</f>
      </c>
      <c r="M7" s="115">
        <f>IF(ISNUMBER(CoverSheet!$C$14),N7-1,"")</f>
      </c>
      <c r="N7" s="115">
        <v>1915</v>
      </c>
      <c r="O7" s="115" t="s">
        <v>383</v>
      </c>
      <c r="P7" s="115" t="s">
        <v>383</v>
      </c>
      <c r="Q7" s="115" t="s">
        <v>383</v>
      </c>
      <c r="R7" s="115"/>
      <c r="S7" s="115" t="s">
        <v>383</v>
      </c>
      <c r="T7" s="115"/>
      <c r="U7" s="115" t="s">
        <v>383</v>
      </c>
      <c r="V7" s="115" t="s">
        <v>383</v>
      </c>
      <c r="W7" s="115" t="s">
        <v>383</v>
      </c>
      <c r="X7" s="115">
        <f>IF(ISNUMBER(CoverSheet!$C$14),Y7-1,"")</f>
      </c>
      <c r="Y7" s="115">
        <f>IF(ISNUMBER(CoverSheet!$C$14),Z7-1,"")</f>
      </c>
      <c r="Z7" s="115">
        <f>IF(ISNUMBER(CoverSheet!$C$14),AA7-1,"")</f>
      </c>
      <c r="AA7" s="115">
        <f>IF(ISNUMBER(CoverSheet!$C$14),AB7-1,"")</f>
      </c>
      <c r="AB7" s="115">
        <f>IF(ISNUMBER(CoverSheet!$C$14),AC7-1,"")</f>
      </c>
      <c r="AC7" s="115">
        <f>IF(ISNUMBER(CoverSheet!$C$14),YEAR(CoverSheet!$C$14)-2,"")</f>
      </c>
      <c r="AD7" s="23"/>
      <c r="AE7" s="45" t="s">
        <v>384</v>
      </c>
      <c r="AF7" s="43"/>
      <c r="AG7"/>
      <c r="AH7"/>
      <c r="AI7"/>
      <c r="AJ7"/>
      <c r="AK7"/>
      <c r="AL7"/>
      <c r="AM7"/>
      <c r="AN7"/>
      <c r="AO7"/>
      <c r="AP7"/>
      <c r="AQ7"/>
      <c r="AR7"/>
      <c r="AS7"/>
      <c r="AT7"/>
      <c r="AU7"/>
    </row>
    <row r="8" spans="1:47" ht="12.75">
      <c r="A8" s="24">
        <f>ROW()</f>
        <v>8</v>
      </c>
      <c r="B8" s="88" t="s">
        <v>38</v>
      </c>
      <c r="C8" s="88" t="s">
        <v>2</v>
      </c>
      <c r="D8" s="88" t="s">
        <v>39</v>
      </c>
      <c r="E8" s="50" t="s">
        <v>305</v>
      </c>
      <c r="F8" s="83" t="s">
        <v>385</v>
      </c>
      <c r="G8" s="50" t="s">
        <v>4</v>
      </c>
      <c r="H8" s="23"/>
      <c r="I8" s="87" t="s">
        <v>437</v>
      </c>
      <c r="J8" s="87" t="s">
        <v>439</v>
      </c>
      <c r="K8" s="115" t="str">
        <f>TEXT(L8,0)&amp;"+"</f>
        <v>99+</v>
      </c>
      <c r="L8" s="115">
        <f>M8+1</f>
        <v>99</v>
      </c>
      <c r="M8" s="115">
        <f>N8+1</f>
        <v>98</v>
      </c>
      <c r="N8" s="115">
        <v>97</v>
      </c>
      <c r="O8" s="115"/>
      <c r="P8" s="115"/>
      <c r="Q8" s="115"/>
      <c r="R8" s="115"/>
      <c r="S8" s="115"/>
      <c r="T8" s="115"/>
      <c r="U8" s="115"/>
      <c r="V8" s="115"/>
      <c r="W8" s="115"/>
      <c r="X8" s="115">
        <f>Y8+1</f>
        <v>5</v>
      </c>
      <c r="Y8" s="115">
        <f>Z8+1</f>
        <v>4</v>
      </c>
      <c r="Z8" s="115">
        <f>AA8+1</f>
        <v>3</v>
      </c>
      <c r="AA8" s="115">
        <f>AB8+1</f>
        <v>2</v>
      </c>
      <c r="AB8" s="115">
        <f>AC8+1</f>
        <v>1</v>
      </c>
      <c r="AC8" s="115">
        <v>0</v>
      </c>
      <c r="AD8" s="86"/>
      <c r="AE8" s="115" t="s">
        <v>307</v>
      </c>
      <c r="AF8" s="73"/>
      <c r="AG8"/>
      <c r="AH8"/>
      <c r="AI8"/>
      <c r="AJ8"/>
      <c r="AK8"/>
      <c r="AL8"/>
      <c r="AM8"/>
      <c r="AN8"/>
      <c r="AO8"/>
      <c r="AP8"/>
      <c r="AQ8"/>
      <c r="AR8"/>
      <c r="AS8"/>
      <c r="AT8"/>
      <c r="AU8"/>
    </row>
    <row r="9" spans="1:47" ht="15" customHeight="1">
      <c r="A9" s="24">
        <f>ROW()</f>
        <v>9</v>
      </c>
      <c r="B9" s="84" t="s">
        <v>40</v>
      </c>
      <c r="C9" s="99" t="s">
        <v>366</v>
      </c>
      <c r="D9" s="99" t="s">
        <v>41</v>
      </c>
      <c r="E9" s="60"/>
      <c r="F9" s="130" t="s">
        <v>42</v>
      </c>
      <c r="G9" s="61">
        <f aca="true" t="shared" si="0" ref="G9:G40">SUM(J9:AC9)</f>
        <v>0</v>
      </c>
      <c r="H9" s="23"/>
      <c r="I9" s="60"/>
      <c r="J9" s="60"/>
      <c r="K9" s="60"/>
      <c r="L9" s="60"/>
      <c r="M9" s="60"/>
      <c r="N9" s="60"/>
      <c r="O9" s="60"/>
      <c r="P9" s="60"/>
      <c r="Q9" s="60"/>
      <c r="R9" s="138"/>
      <c r="S9" s="140"/>
      <c r="T9" s="139"/>
      <c r="U9" s="60"/>
      <c r="V9" s="60"/>
      <c r="W9" s="60"/>
      <c r="X9" s="60"/>
      <c r="Y9" s="60"/>
      <c r="Z9" s="60"/>
      <c r="AA9" s="60"/>
      <c r="AB9" s="60"/>
      <c r="AC9" s="60"/>
      <c r="AD9" s="86"/>
      <c r="AE9" s="60"/>
      <c r="AF9" s="74"/>
      <c r="AG9"/>
      <c r="AH9"/>
      <c r="AI9"/>
      <c r="AJ9"/>
      <c r="AK9"/>
      <c r="AL9"/>
      <c r="AM9"/>
      <c r="AN9"/>
      <c r="AO9"/>
      <c r="AP9"/>
      <c r="AQ9"/>
      <c r="AR9"/>
      <c r="AS9"/>
      <c r="AT9"/>
      <c r="AU9"/>
    </row>
    <row r="10" spans="1:47" ht="15" customHeight="1">
      <c r="A10" s="24">
        <f>ROW()</f>
        <v>10</v>
      </c>
      <c r="B10" s="84" t="s">
        <v>40</v>
      </c>
      <c r="C10" s="99" t="s">
        <v>366</v>
      </c>
      <c r="D10" s="99" t="s">
        <v>43</v>
      </c>
      <c r="E10" s="60"/>
      <c r="F10" s="130" t="s">
        <v>42</v>
      </c>
      <c r="G10" s="61">
        <f t="shared" si="0"/>
        <v>0</v>
      </c>
      <c r="H10" s="23"/>
      <c r="I10" s="60"/>
      <c r="J10" s="60"/>
      <c r="K10" s="60"/>
      <c r="L10" s="60"/>
      <c r="M10" s="60"/>
      <c r="N10" s="60"/>
      <c r="O10" s="60"/>
      <c r="P10" s="60"/>
      <c r="Q10" s="60"/>
      <c r="R10" s="138"/>
      <c r="S10" s="140"/>
      <c r="T10" s="139"/>
      <c r="U10" s="60"/>
      <c r="V10" s="60"/>
      <c r="W10" s="60"/>
      <c r="X10" s="60"/>
      <c r="Y10" s="60"/>
      <c r="Z10" s="60"/>
      <c r="AA10" s="60"/>
      <c r="AB10" s="60"/>
      <c r="AC10" s="60"/>
      <c r="AD10" s="86"/>
      <c r="AE10" s="60"/>
      <c r="AF10" s="74"/>
      <c r="AG10"/>
      <c r="AH10"/>
      <c r="AI10"/>
      <c r="AJ10"/>
      <c r="AK10"/>
      <c r="AL10"/>
      <c r="AM10"/>
      <c r="AN10"/>
      <c r="AO10"/>
      <c r="AP10"/>
      <c r="AQ10"/>
      <c r="AR10"/>
      <c r="AS10"/>
      <c r="AT10"/>
      <c r="AU10"/>
    </row>
    <row r="11" spans="1:47" ht="15" customHeight="1">
      <c r="A11" s="24">
        <f>ROW()</f>
        <v>11</v>
      </c>
      <c r="B11" s="84" t="s">
        <v>40</v>
      </c>
      <c r="C11" s="99" t="s">
        <v>366</v>
      </c>
      <c r="D11" s="99" t="s">
        <v>44</v>
      </c>
      <c r="E11" s="60"/>
      <c r="F11" s="130" t="s">
        <v>42</v>
      </c>
      <c r="G11" s="61">
        <f t="shared" si="0"/>
        <v>0</v>
      </c>
      <c r="H11" s="23"/>
      <c r="I11" s="60"/>
      <c r="J11" s="60"/>
      <c r="K11" s="60"/>
      <c r="L11" s="60"/>
      <c r="M11" s="60"/>
      <c r="N11" s="60"/>
      <c r="O11" s="60"/>
      <c r="P11" s="60"/>
      <c r="Q11" s="60"/>
      <c r="R11" s="138"/>
      <c r="S11" s="140"/>
      <c r="T11" s="139"/>
      <c r="U11" s="60"/>
      <c r="V11" s="60"/>
      <c r="W11" s="60"/>
      <c r="X11" s="60"/>
      <c r="Y11" s="60"/>
      <c r="Z11" s="60"/>
      <c r="AA11" s="60"/>
      <c r="AB11" s="60"/>
      <c r="AC11" s="60"/>
      <c r="AD11" s="86"/>
      <c r="AE11" s="60"/>
      <c r="AF11" s="74"/>
      <c r="AG11"/>
      <c r="AH11"/>
      <c r="AI11"/>
      <c r="AJ11"/>
      <c r="AK11"/>
      <c r="AL11"/>
      <c r="AM11"/>
      <c r="AN11"/>
      <c r="AO11"/>
      <c r="AP11"/>
      <c r="AQ11"/>
      <c r="AR11"/>
      <c r="AS11"/>
      <c r="AT11"/>
      <c r="AU11"/>
    </row>
    <row r="12" spans="1:47" ht="15" customHeight="1">
      <c r="A12" s="24">
        <f>ROW()</f>
        <v>12</v>
      </c>
      <c r="B12" s="84" t="s">
        <v>40</v>
      </c>
      <c r="C12" s="99" t="s">
        <v>367</v>
      </c>
      <c r="D12" s="99" t="s">
        <v>45</v>
      </c>
      <c r="E12" s="60"/>
      <c r="F12" s="130" t="s">
        <v>46</v>
      </c>
      <c r="G12" s="61">
        <f t="shared" si="0"/>
        <v>0</v>
      </c>
      <c r="H12" s="23"/>
      <c r="I12" s="60"/>
      <c r="J12" s="60"/>
      <c r="K12" s="60"/>
      <c r="L12" s="60"/>
      <c r="M12" s="60"/>
      <c r="N12" s="60"/>
      <c r="O12" s="60"/>
      <c r="P12" s="60"/>
      <c r="Q12" s="60"/>
      <c r="R12" s="138"/>
      <c r="S12" s="140"/>
      <c r="T12" s="139"/>
      <c r="U12" s="60"/>
      <c r="V12" s="60"/>
      <c r="W12" s="60"/>
      <c r="X12" s="60"/>
      <c r="Y12" s="60"/>
      <c r="Z12" s="60"/>
      <c r="AA12" s="60"/>
      <c r="AB12" s="60"/>
      <c r="AC12" s="60"/>
      <c r="AD12" s="86"/>
      <c r="AE12" s="60"/>
      <c r="AF12" s="74"/>
      <c r="AG12"/>
      <c r="AH12"/>
      <c r="AI12"/>
      <c r="AJ12"/>
      <c r="AK12"/>
      <c r="AL12"/>
      <c r="AM12"/>
      <c r="AN12"/>
      <c r="AO12"/>
      <c r="AP12"/>
      <c r="AQ12"/>
      <c r="AR12"/>
      <c r="AS12"/>
      <c r="AT12"/>
      <c r="AU12"/>
    </row>
    <row r="13" spans="1:47" ht="15" customHeight="1">
      <c r="A13" s="24">
        <f>ROW()</f>
        <v>13</v>
      </c>
      <c r="B13" s="84" t="s">
        <v>47</v>
      </c>
      <c r="C13" s="99" t="s">
        <v>368</v>
      </c>
      <c r="D13" s="99" t="s">
        <v>48</v>
      </c>
      <c r="E13" s="60"/>
      <c r="F13" s="130" t="s">
        <v>49</v>
      </c>
      <c r="G13" s="61">
        <f t="shared" si="0"/>
        <v>0</v>
      </c>
      <c r="H13" s="23"/>
      <c r="I13" s="60"/>
      <c r="J13" s="60"/>
      <c r="K13" s="60"/>
      <c r="L13" s="60"/>
      <c r="M13" s="60"/>
      <c r="N13" s="60"/>
      <c r="O13" s="60"/>
      <c r="P13" s="60"/>
      <c r="Q13" s="60"/>
      <c r="R13" s="138"/>
      <c r="S13" s="140"/>
      <c r="T13" s="139"/>
      <c r="U13" s="60"/>
      <c r="V13" s="60"/>
      <c r="W13" s="60"/>
      <c r="X13" s="60"/>
      <c r="Y13" s="60"/>
      <c r="Z13" s="60"/>
      <c r="AA13" s="60"/>
      <c r="AB13" s="60"/>
      <c r="AC13" s="60"/>
      <c r="AD13" s="86"/>
      <c r="AE13" s="60"/>
      <c r="AF13" s="74"/>
      <c r="AG13"/>
      <c r="AH13"/>
      <c r="AI13"/>
      <c r="AJ13"/>
      <c r="AK13"/>
      <c r="AL13"/>
      <c r="AM13"/>
      <c r="AN13"/>
      <c r="AO13"/>
      <c r="AP13"/>
      <c r="AQ13"/>
      <c r="AR13"/>
      <c r="AS13"/>
      <c r="AT13"/>
      <c r="AU13"/>
    </row>
    <row r="14" spans="1:47" ht="15" customHeight="1">
      <c r="A14" s="24">
        <f>ROW()</f>
        <v>14</v>
      </c>
      <c r="B14" s="84" t="s">
        <v>47</v>
      </c>
      <c r="C14" s="99" t="s">
        <v>368</v>
      </c>
      <c r="D14" s="99" t="s">
        <v>50</v>
      </c>
      <c r="E14" s="60"/>
      <c r="F14" s="130" t="s">
        <v>49</v>
      </c>
      <c r="G14" s="61">
        <f t="shared" si="0"/>
        <v>0</v>
      </c>
      <c r="H14" s="23"/>
      <c r="I14" s="60"/>
      <c r="J14" s="60"/>
      <c r="K14" s="60"/>
      <c r="L14" s="60"/>
      <c r="M14" s="60"/>
      <c r="N14" s="60"/>
      <c r="O14" s="60"/>
      <c r="P14" s="60"/>
      <c r="Q14" s="60"/>
      <c r="R14" s="138"/>
      <c r="S14" s="140"/>
      <c r="T14" s="139"/>
      <c r="U14" s="60"/>
      <c r="V14" s="60"/>
      <c r="W14" s="60"/>
      <c r="X14" s="60"/>
      <c r="Y14" s="60"/>
      <c r="Z14" s="60"/>
      <c r="AA14" s="60"/>
      <c r="AB14" s="60"/>
      <c r="AC14" s="60"/>
      <c r="AD14" s="86"/>
      <c r="AE14" s="60"/>
      <c r="AF14" s="74"/>
      <c r="AG14"/>
      <c r="AH14"/>
      <c r="AI14"/>
      <c r="AJ14"/>
      <c r="AK14"/>
      <c r="AL14"/>
      <c r="AM14"/>
      <c r="AN14"/>
      <c r="AO14"/>
      <c r="AP14"/>
      <c r="AQ14"/>
      <c r="AR14"/>
      <c r="AS14"/>
      <c r="AT14"/>
      <c r="AU14"/>
    </row>
    <row r="15" spans="1:47" ht="15" customHeight="1">
      <c r="A15" s="24">
        <f>ROW()</f>
        <v>15</v>
      </c>
      <c r="B15" s="84" t="s">
        <v>47</v>
      </c>
      <c r="C15" s="99" t="s">
        <v>369</v>
      </c>
      <c r="D15" s="99" t="s">
        <v>51</v>
      </c>
      <c r="E15" s="60"/>
      <c r="F15" s="130" t="s">
        <v>49</v>
      </c>
      <c r="G15" s="61">
        <f t="shared" si="0"/>
        <v>0</v>
      </c>
      <c r="H15" s="23"/>
      <c r="I15" s="60"/>
      <c r="J15" s="60"/>
      <c r="K15" s="60"/>
      <c r="L15" s="60"/>
      <c r="M15" s="60"/>
      <c r="N15" s="60"/>
      <c r="O15" s="60"/>
      <c r="P15" s="60"/>
      <c r="Q15" s="60"/>
      <c r="R15" s="138"/>
      <c r="S15" s="140"/>
      <c r="T15" s="139"/>
      <c r="U15" s="60"/>
      <c r="V15" s="60"/>
      <c r="W15" s="60"/>
      <c r="X15" s="60"/>
      <c r="Y15" s="60"/>
      <c r="Z15" s="60"/>
      <c r="AA15" s="60"/>
      <c r="AB15" s="60"/>
      <c r="AC15" s="60"/>
      <c r="AD15" s="86"/>
      <c r="AE15" s="60"/>
      <c r="AF15" s="74"/>
      <c r="AG15"/>
      <c r="AH15"/>
      <c r="AI15"/>
      <c r="AJ15"/>
      <c r="AK15"/>
      <c r="AL15"/>
      <c r="AM15"/>
      <c r="AN15"/>
      <c r="AO15"/>
      <c r="AP15"/>
      <c r="AQ15"/>
      <c r="AR15"/>
      <c r="AS15"/>
      <c r="AT15"/>
      <c r="AU15"/>
    </row>
    <row r="16" spans="1:47" ht="15" customHeight="1">
      <c r="A16" s="24">
        <f>ROW()</f>
        <v>16</v>
      </c>
      <c r="B16" s="84" t="s">
        <v>47</v>
      </c>
      <c r="C16" s="99" t="s">
        <v>369</v>
      </c>
      <c r="D16" s="99" t="s">
        <v>341</v>
      </c>
      <c r="E16" s="60"/>
      <c r="F16" s="130" t="s">
        <v>49</v>
      </c>
      <c r="G16" s="61">
        <f t="shared" si="0"/>
        <v>0</v>
      </c>
      <c r="H16" s="23"/>
      <c r="I16" s="60"/>
      <c r="J16" s="60"/>
      <c r="K16" s="60"/>
      <c r="L16" s="60"/>
      <c r="M16" s="60"/>
      <c r="N16" s="60"/>
      <c r="O16" s="60"/>
      <c r="P16" s="60"/>
      <c r="Q16" s="60"/>
      <c r="R16" s="138"/>
      <c r="S16" s="140"/>
      <c r="T16" s="139"/>
      <c r="U16" s="60"/>
      <c r="V16" s="60"/>
      <c r="W16" s="60"/>
      <c r="X16" s="60"/>
      <c r="Y16" s="60"/>
      <c r="Z16" s="60"/>
      <c r="AA16" s="60"/>
      <c r="AB16" s="60"/>
      <c r="AC16" s="60"/>
      <c r="AD16" s="86"/>
      <c r="AE16" s="60"/>
      <c r="AF16" s="74"/>
      <c r="AG16"/>
      <c r="AH16"/>
      <c r="AI16"/>
      <c r="AJ16"/>
      <c r="AK16"/>
      <c r="AL16"/>
      <c r="AM16"/>
      <c r="AN16"/>
      <c r="AO16"/>
      <c r="AP16"/>
      <c r="AQ16"/>
      <c r="AR16"/>
      <c r="AS16"/>
      <c r="AT16"/>
      <c r="AU16"/>
    </row>
    <row r="17" spans="1:47" ht="15" customHeight="1">
      <c r="A17" s="24">
        <f>ROW()</f>
        <v>17</v>
      </c>
      <c r="B17" s="84" t="s">
        <v>47</v>
      </c>
      <c r="C17" s="99" t="s">
        <v>369</v>
      </c>
      <c r="D17" s="99" t="s">
        <v>340</v>
      </c>
      <c r="E17" s="60"/>
      <c r="F17" s="130" t="s">
        <v>49</v>
      </c>
      <c r="G17" s="61">
        <f t="shared" si="0"/>
        <v>0</v>
      </c>
      <c r="H17" s="23"/>
      <c r="I17" s="60"/>
      <c r="J17" s="60"/>
      <c r="K17" s="60"/>
      <c r="L17" s="60"/>
      <c r="M17" s="60"/>
      <c r="N17" s="60"/>
      <c r="O17" s="60"/>
      <c r="P17" s="60"/>
      <c r="Q17" s="60"/>
      <c r="R17" s="138"/>
      <c r="S17" s="140"/>
      <c r="T17" s="139"/>
      <c r="U17" s="60"/>
      <c r="V17" s="60"/>
      <c r="W17" s="60"/>
      <c r="X17" s="60"/>
      <c r="Y17" s="60"/>
      <c r="Z17" s="60"/>
      <c r="AA17" s="60"/>
      <c r="AB17" s="60"/>
      <c r="AC17" s="60"/>
      <c r="AD17" s="86"/>
      <c r="AE17" s="60"/>
      <c r="AF17" s="74"/>
      <c r="AG17"/>
      <c r="AH17"/>
      <c r="AI17"/>
      <c r="AJ17"/>
      <c r="AK17"/>
      <c r="AL17"/>
      <c r="AM17"/>
      <c r="AN17"/>
      <c r="AO17"/>
      <c r="AP17"/>
      <c r="AQ17"/>
      <c r="AR17"/>
      <c r="AS17"/>
      <c r="AT17"/>
      <c r="AU17"/>
    </row>
    <row r="18" spans="1:47" ht="15" customHeight="1">
      <c r="A18" s="24">
        <f>ROW()</f>
        <v>18</v>
      </c>
      <c r="B18" s="84" t="s">
        <v>47</v>
      </c>
      <c r="C18" s="99" t="s">
        <v>369</v>
      </c>
      <c r="D18" s="99" t="s">
        <v>54</v>
      </c>
      <c r="E18" s="60"/>
      <c r="F18" s="130" t="s">
        <v>49</v>
      </c>
      <c r="G18" s="61">
        <f t="shared" si="0"/>
        <v>0</v>
      </c>
      <c r="H18" s="23"/>
      <c r="I18" s="60"/>
      <c r="J18" s="60"/>
      <c r="K18" s="60"/>
      <c r="L18" s="60"/>
      <c r="M18" s="60"/>
      <c r="N18" s="60"/>
      <c r="O18" s="60"/>
      <c r="P18" s="60"/>
      <c r="Q18" s="60"/>
      <c r="R18" s="138"/>
      <c r="S18" s="140"/>
      <c r="T18" s="139"/>
      <c r="U18" s="60"/>
      <c r="V18" s="60"/>
      <c r="W18" s="60"/>
      <c r="X18" s="60"/>
      <c r="Y18" s="60"/>
      <c r="Z18" s="60"/>
      <c r="AA18" s="60"/>
      <c r="AB18" s="60"/>
      <c r="AC18" s="60"/>
      <c r="AD18" s="86"/>
      <c r="AE18" s="60"/>
      <c r="AF18" s="74"/>
      <c r="AG18"/>
      <c r="AH18"/>
      <c r="AI18"/>
      <c r="AJ18"/>
      <c r="AK18"/>
      <c r="AL18"/>
      <c r="AM18"/>
      <c r="AN18"/>
      <c r="AO18"/>
      <c r="AP18"/>
      <c r="AQ18"/>
      <c r="AR18"/>
      <c r="AS18"/>
      <c r="AT18"/>
      <c r="AU18"/>
    </row>
    <row r="19" spans="1:47" ht="15" customHeight="1">
      <c r="A19" s="24">
        <f>ROW()</f>
        <v>19</v>
      </c>
      <c r="B19" s="84" t="s">
        <v>47</v>
      </c>
      <c r="C19" s="99" t="s">
        <v>369</v>
      </c>
      <c r="D19" s="99" t="s">
        <v>55</v>
      </c>
      <c r="E19" s="60"/>
      <c r="F19" s="130" t="s">
        <v>49</v>
      </c>
      <c r="G19" s="61">
        <f t="shared" si="0"/>
        <v>0</v>
      </c>
      <c r="H19" s="23"/>
      <c r="I19" s="60"/>
      <c r="J19" s="60"/>
      <c r="K19" s="60"/>
      <c r="L19" s="60"/>
      <c r="M19" s="60"/>
      <c r="N19" s="60"/>
      <c r="O19" s="60"/>
      <c r="P19" s="60"/>
      <c r="Q19" s="60"/>
      <c r="R19" s="138"/>
      <c r="S19" s="140"/>
      <c r="T19" s="139"/>
      <c r="U19" s="60"/>
      <c r="V19" s="60"/>
      <c r="W19" s="60"/>
      <c r="X19" s="60"/>
      <c r="Y19" s="60"/>
      <c r="Z19" s="60"/>
      <c r="AA19" s="60"/>
      <c r="AB19" s="60"/>
      <c r="AC19" s="60"/>
      <c r="AD19" s="86"/>
      <c r="AE19" s="60"/>
      <c r="AF19" s="74"/>
      <c r="AG19"/>
      <c r="AH19"/>
      <c r="AI19"/>
      <c r="AJ19"/>
      <c r="AK19"/>
      <c r="AL19"/>
      <c r="AM19"/>
      <c r="AN19"/>
      <c r="AO19"/>
      <c r="AP19"/>
      <c r="AQ19"/>
      <c r="AR19"/>
      <c r="AS19"/>
      <c r="AT19"/>
      <c r="AU19"/>
    </row>
    <row r="20" spans="1:47" ht="15" customHeight="1">
      <c r="A20" s="24">
        <f>ROW()</f>
        <v>20</v>
      </c>
      <c r="B20" s="84" t="s">
        <v>47</v>
      </c>
      <c r="C20" s="99" t="s">
        <v>369</v>
      </c>
      <c r="D20" s="99" t="s">
        <v>342</v>
      </c>
      <c r="E20" s="60"/>
      <c r="F20" s="130" t="s">
        <v>49</v>
      </c>
      <c r="G20" s="61">
        <f t="shared" si="0"/>
        <v>0</v>
      </c>
      <c r="H20" s="23"/>
      <c r="I20" s="60"/>
      <c r="J20" s="60"/>
      <c r="K20" s="60"/>
      <c r="L20" s="60"/>
      <c r="M20" s="60"/>
      <c r="N20" s="60"/>
      <c r="O20" s="60"/>
      <c r="P20" s="60"/>
      <c r="Q20" s="60"/>
      <c r="R20" s="138"/>
      <c r="S20" s="140"/>
      <c r="T20" s="139"/>
      <c r="U20" s="60"/>
      <c r="V20" s="60"/>
      <c r="W20" s="60"/>
      <c r="X20" s="60"/>
      <c r="Y20" s="60"/>
      <c r="Z20" s="60"/>
      <c r="AA20" s="60"/>
      <c r="AB20" s="60"/>
      <c r="AC20" s="60"/>
      <c r="AD20" s="86"/>
      <c r="AE20" s="60"/>
      <c r="AF20" s="74"/>
      <c r="AG20"/>
      <c r="AH20"/>
      <c r="AI20"/>
      <c r="AJ20"/>
      <c r="AK20"/>
      <c r="AL20"/>
      <c r="AM20"/>
      <c r="AN20"/>
      <c r="AO20"/>
      <c r="AP20"/>
      <c r="AQ20"/>
      <c r="AR20"/>
      <c r="AS20"/>
      <c r="AT20"/>
      <c r="AU20"/>
    </row>
    <row r="21" spans="1:47" ht="15" customHeight="1">
      <c r="A21" s="24">
        <f>ROW()</f>
        <v>21</v>
      </c>
      <c r="B21" s="84" t="s">
        <v>47</v>
      </c>
      <c r="C21" s="99" t="s">
        <v>369</v>
      </c>
      <c r="D21" s="99" t="s">
        <v>377</v>
      </c>
      <c r="E21" s="60"/>
      <c r="F21" s="130" t="s">
        <v>49</v>
      </c>
      <c r="G21" s="61">
        <f t="shared" si="0"/>
        <v>0</v>
      </c>
      <c r="H21" s="23"/>
      <c r="I21" s="60"/>
      <c r="J21" s="60"/>
      <c r="K21" s="60"/>
      <c r="L21" s="60"/>
      <c r="M21" s="60"/>
      <c r="N21" s="60"/>
      <c r="O21" s="60"/>
      <c r="P21" s="60"/>
      <c r="Q21" s="60"/>
      <c r="R21" s="138"/>
      <c r="S21" s="140"/>
      <c r="T21" s="139"/>
      <c r="U21" s="60"/>
      <c r="V21" s="60"/>
      <c r="W21" s="60"/>
      <c r="X21" s="60"/>
      <c r="Y21" s="60"/>
      <c r="Z21" s="60"/>
      <c r="AA21" s="60"/>
      <c r="AB21" s="60"/>
      <c r="AC21" s="60"/>
      <c r="AD21" s="86"/>
      <c r="AE21" s="60"/>
      <c r="AF21" s="74"/>
      <c r="AG21"/>
      <c r="AH21"/>
      <c r="AI21"/>
      <c r="AJ21"/>
      <c r="AK21"/>
      <c r="AL21"/>
      <c r="AM21"/>
      <c r="AN21"/>
      <c r="AO21"/>
      <c r="AP21"/>
      <c r="AQ21"/>
      <c r="AR21"/>
      <c r="AS21"/>
      <c r="AT21"/>
      <c r="AU21"/>
    </row>
    <row r="22" spans="1:47" ht="15" customHeight="1">
      <c r="A22" s="24">
        <f>ROW()</f>
        <v>22</v>
      </c>
      <c r="B22" s="84" t="s">
        <v>47</v>
      </c>
      <c r="C22" s="99" t="s">
        <v>369</v>
      </c>
      <c r="D22" s="99" t="s">
        <v>58</v>
      </c>
      <c r="E22" s="60"/>
      <c r="F22" s="130" t="s">
        <v>49</v>
      </c>
      <c r="G22" s="61">
        <f t="shared" si="0"/>
        <v>0</v>
      </c>
      <c r="H22" s="23"/>
      <c r="I22" s="60"/>
      <c r="J22" s="60"/>
      <c r="K22" s="60"/>
      <c r="L22" s="60"/>
      <c r="M22" s="60"/>
      <c r="N22" s="60"/>
      <c r="O22" s="60"/>
      <c r="P22" s="60"/>
      <c r="Q22" s="60"/>
      <c r="R22" s="138"/>
      <c r="S22" s="140"/>
      <c r="T22" s="139"/>
      <c r="U22" s="60"/>
      <c r="V22" s="60"/>
      <c r="W22" s="60"/>
      <c r="X22" s="60"/>
      <c r="Y22" s="60"/>
      <c r="Z22" s="60"/>
      <c r="AA22" s="60"/>
      <c r="AB22" s="60"/>
      <c r="AC22" s="60"/>
      <c r="AD22" s="86"/>
      <c r="AE22" s="60"/>
      <c r="AF22" s="74"/>
      <c r="AG22"/>
      <c r="AH22"/>
      <c r="AI22"/>
      <c r="AJ22"/>
      <c r="AK22"/>
      <c r="AL22"/>
      <c r="AM22"/>
      <c r="AN22"/>
      <c r="AO22"/>
      <c r="AP22"/>
      <c r="AQ22"/>
      <c r="AR22"/>
      <c r="AS22"/>
      <c r="AT22"/>
      <c r="AU22"/>
    </row>
    <row r="23" spans="1:47" ht="15" customHeight="1">
      <c r="A23" s="24">
        <f>ROW()</f>
        <v>23</v>
      </c>
      <c r="B23" s="84" t="s">
        <v>47</v>
      </c>
      <c r="C23" s="99" t="s">
        <v>369</v>
      </c>
      <c r="D23" s="99" t="s">
        <v>59</v>
      </c>
      <c r="E23" s="60"/>
      <c r="F23" s="130" t="s">
        <v>49</v>
      </c>
      <c r="G23" s="61">
        <f t="shared" si="0"/>
        <v>0</v>
      </c>
      <c r="H23" s="23"/>
      <c r="I23" s="60"/>
      <c r="J23" s="60"/>
      <c r="K23" s="60"/>
      <c r="L23" s="60"/>
      <c r="M23" s="60"/>
      <c r="N23" s="60"/>
      <c r="O23" s="60"/>
      <c r="P23" s="60"/>
      <c r="Q23" s="60"/>
      <c r="R23" s="138"/>
      <c r="S23" s="140"/>
      <c r="T23" s="139"/>
      <c r="U23" s="60"/>
      <c r="V23" s="60"/>
      <c r="W23" s="60"/>
      <c r="X23" s="60"/>
      <c r="Y23" s="60"/>
      <c r="Z23" s="60"/>
      <c r="AA23" s="60"/>
      <c r="AB23" s="60"/>
      <c r="AC23" s="60"/>
      <c r="AD23" s="86"/>
      <c r="AE23" s="60"/>
      <c r="AF23" s="74"/>
      <c r="AG23"/>
      <c r="AH23"/>
      <c r="AI23"/>
      <c r="AJ23"/>
      <c r="AK23"/>
      <c r="AL23"/>
      <c r="AM23"/>
      <c r="AN23"/>
      <c r="AO23"/>
      <c r="AP23"/>
      <c r="AQ23"/>
      <c r="AR23"/>
      <c r="AS23"/>
      <c r="AT23"/>
      <c r="AU23"/>
    </row>
    <row r="24" spans="1:47" ht="15" customHeight="1">
      <c r="A24" s="24">
        <f>ROW()</f>
        <v>24</v>
      </c>
      <c r="B24" s="84" t="s">
        <v>47</v>
      </c>
      <c r="C24" s="99" t="s">
        <v>370</v>
      </c>
      <c r="D24" s="99" t="s">
        <v>202</v>
      </c>
      <c r="E24" s="60"/>
      <c r="F24" s="130" t="s">
        <v>42</v>
      </c>
      <c r="G24" s="61">
        <f t="shared" si="0"/>
        <v>0</v>
      </c>
      <c r="H24" s="23"/>
      <c r="I24" s="60"/>
      <c r="J24" s="60"/>
      <c r="K24" s="60"/>
      <c r="L24" s="60"/>
      <c r="M24" s="60"/>
      <c r="N24" s="60"/>
      <c r="O24" s="60"/>
      <c r="P24" s="60"/>
      <c r="Q24" s="60"/>
      <c r="R24" s="138"/>
      <c r="S24" s="140"/>
      <c r="T24" s="139"/>
      <c r="U24" s="60"/>
      <c r="V24" s="60"/>
      <c r="W24" s="60"/>
      <c r="X24" s="60"/>
      <c r="Y24" s="60"/>
      <c r="Z24" s="60"/>
      <c r="AA24" s="60"/>
      <c r="AB24" s="60"/>
      <c r="AC24" s="60"/>
      <c r="AD24" s="86"/>
      <c r="AE24" s="60"/>
      <c r="AF24" s="74"/>
      <c r="AG24"/>
      <c r="AH24"/>
      <c r="AI24"/>
      <c r="AJ24"/>
      <c r="AK24"/>
      <c r="AL24"/>
      <c r="AM24"/>
      <c r="AN24"/>
      <c r="AO24"/>
      <c r="AP24"/>
      <c r="AQ24"/>
      <c r="AR24"/>
      <c r="AS24"/>
      <c r="AT24"/>
      <c r="AU24"/>
    </row>
    <row r="25" spans="1:47" ht="15" customHeight="1">
      <c r="A25" s="24">
        <f>ROW()</f>
        <v>25</v>
      </c>
      <c r="B25" s="84" t="s">
        <v>47</v>
      </c>
      <c r="C25" s="99" t="s">
        <v>370</v>
      </c>
      <c r="D25" s="99" t="s">
        <v>61</v>
      </c>
      <c r="E25" s="60"/>
      <c r="F25" s="130" t="s">
        <v>42</v>
      </c>
      <c r="G25" s="61">
        <f t="shared" si="0"/>
        <v>0</v>
      </c>
      <c r="H25" s="23"/>
      <c r="I25" s="60"/>
      <c r="J25" s="60"/>
      <c r="K25" s="60"/>
      <c r="L25" s="60"/>
      <c r="M25" s="60"/>
      <c r="N25" s="60"/>
      <c r="O25" s="60"/>
      <c r="P25" s="60"/>
      <c r="Q25" s="60"/>
      <c r="R25" s="138"/>
      <c r="S25" s="140"/>
      <c r="T25" s="139"/>
      <c r="U25" s="60"/>
      <c r="V25" s="60"/>
      <c r="W25" s="60"/>
      <c r="X25" s="60"/>
      <c r="Y25" s="60"/>
      <c r="Z25" s="60"/>
      <c r="AA25" s="60"/>
      <c r="AB25" s="60"/>
      <c r="AC25" s="60"/>
      <c r="AD25" s="86"/>
      <c r="AE25" s="60"/>
      <c r="AF25" s="74"/>
      <c r="AG25"/>
      <c r="AH25"/>
      <c r="AI25"/>
      <c r="AJ25"/>
      <c r="AK25"/>
      <c r="AL25"/>
      <c r="AM25"/>
      <c r="AN25"/>
      <c r="AO25"/>
      <c r="AP25"/>
      <c r="AQ25"/>
      <c r="AR25"/>
      <c r="AS25"/>
      <c r="AT25"/>
      <c r="AU25"/>
    </row>
    <row r="26" spans="1:47" ht="15" customHeight="1">
      <c r="A26" s="24">
        <f>ROW()</f>
        <v>26</v>
      </c>
      <c r="B26" s="84" t="s">
        <v>47</v>
      </c>
      <c r="C26" s="99" t="s">
        <v>370</v>
      </c>
      <c r="D26" s="99" t="s">
        <v>62</v>
      </c>
      <c r="E26" s="60"/>
      <c r="F26" s="130" t="s">
        <v>42</v>
      </c>
      <c r="G26" s="61">
        <f t="shared" si="0"/>
        <v>0</v>
      </c>
      <c r="H26" s="23"/>
      <c r="I26" s="60"/>
      <c r="J26" s="60"/>
      <c r="K26" s="60"/>
      <c r="L26" s="60"/>
      <c r="M26" s="60"/>
      <c r="N26" s="60"/>
      <c r="O26" s="60"/>
      <c r="P26" s="60"/>
      <c r="Q26" s="60"/>
      <c r="R26" s="138"/>
      <c r="S26" s="140"/>
      <c r="T26" s="139"/>
      <c r="U26" s="60"/>
      <c r="V26" s="60"/>
      <c r="W26" s="60"/>
      <c r="X26" s="60"/>
      <c r="Y26" s="60"/>
      <c r="Z26" s="60"/>
      <c r="AA26" s="60"/>
      <c r="AB26" s="60"/>
      <c r="AC26" s="60"/>
      <c r="AD26" s="86"/>
      <c r="AE26" s="60"/>
      <c r="AF26" s="74"/>
      <c r="AG26"/>
      <c r="AH26"/>
      <c r="AI26"/>
      <c r="AJ26"/>
      <c r="AK26"/>
      <c r="AL26"/>
      <c r="AM26"/>
      <c r="AN26"/>
      <c r="AO26"/>
      <c r="AP26"/>
      <c r="AQ26"/>
      <c r="AR26"/>
      <c r="AS26"/>
      <c r="AT26"/>
      <c r="AU26"/>
    </row>
    <row r="27" spans="1:47" ht="15" customHeight="1">
      <c r="A27" s="24">
        <f>ROW()</f>
        <v>27</v>
      </c>
      <c r="B27" s="84" t="s">
        <v>47</v>
      </c>
      <c r="C27" s="99" t="s">
        <v>370</v>
      </c>
      <c r="D27" s="99" t="s">
        <v>343</v>
      </c>
      <c r="E27" s="60"/>
      <c r="F27" s="130" t="s">
        <v>42</v>
      </c>
      <c r="G27" s="61">
        <f t="shared" si="0"/>
        <v>0</v>
      </c>
      <c r="H27" s="23"/>
      <c r="I27" s="60"/>
      <c r="J27" s="60"/>
      <c r="K27" s="60"/>
      <c r="L27" s="60"/>
      <c r="M27" s="60"/>
      <c r="N27" s="60"/>
      <c r="O27" s="60"/>
      <c r="P27" s="60"/>
      <c r="Q27" s="60"/>
      <c r="R27" s="138"/>
      <c r="S27" s="140"/>
      <c r="T27" s="139"/>
      <c r="U27" s="60"/>
      <c r="V27" s="60"/>
      <c r="W27" s="60"/>
      <c r="X27" s="60"/>
      <c r="Y27" s="60"/>
      <c r="Z27" s="60"/>
      <c r="AA27" s="60"/>
      <c r="AB27" s="60"/>
      <c r="AC27" s="60"/>
      <c r="AD27" s="86"/>
      <c r="AE27" s="60"/>
      <c r="AF27" s="74"/>
      <c r="AG27"/>
      <c r="AH27"/>
      <c r="AI27"/>
      <c r="AJ27"/>
      <c r="AK27"/>
      <c r="AL27"/>
      <c r="AM27"/>
      <c r="AN27"/>
      <c r="AO27"/>
      <c r="AP27"/>
      <c r="AQ27"/>
      <c r="AR27"/>
      <c r="AS27"/>
      <c r="AT27"/>
      <c r="AU27"/>
    </row>
    <row r="28" spans="1:47" ht="15" customHeight="1">
      <c r="A28" s="24">
        <f>ROW()</f>
        <v>28</v>
      </c>
      <c r="B28" s="84" t="s">
        <v>47</v>
      </c>
      <c r="C28" s="99" t="s">
        <v>370</v>
      </c>
      <c r="D28" s="99" t="s">
        <v>344</v>
      </c>
      <c r="E28" s="60"/>
      <c r="F28" s="130" t="s">
        <v>42</v>
      </c>
      <c r="G28" s="61">
        <f t="shared" si="0"/>
        <v>0</v>
      </c>
      <c r="H28" s="23"/>
      <c r="I28" s="60"/>
      <c r="J28" s="60"/>
      <c r="K28" s="60"/>
      <c r="L28" s="60"/>
      <c r="M28" s="60"/>
      <c r="N28" s="60"/>
      <c r="O28" s="60"/>
      <c r="P28" s="60"/>
      <c r="Q28" s="60"/>
      <c r="R28" s="138"/>
      <c r="S28" s="140"/>
      <c r="T28" s="139"/>
      <c r="U28" s="60"/>
      <c r="V28" s="60"/>
      <c r="W28" s="60"/>
      <c r="X28" s="60"/>
      <c r="Y28" s="60"/>
      <c r="Z28" s="60"/>
      <c r="AA28" s="60"/>
      <c r="AB28" s="60"/>
      <c r="AC28" s="60"/>
      <c r="AD28" s="86"/>
      <c r="AE28" s="60"/>
      <c r="AF28" s="74"/>
      <c r="AG28"/>
      <c r="AH28"/>
      <c r="AI28"/>
      <c r="AJ28"/>
      <c r="AK28"/>
      <c r="AL28"/>
      <c r="AM28"/>
      <c r="AN28"/>
      <c r="AO28"/>
      <c r="AP28"/>
      <c r="AQ28"/>
      <c r="AR28"/>
      <c r="AS28"/>
      <c r="AT28"/>
      <c r="AU28"/>
    </row>
    <row r="29" spans="1:47" ht="15" customHeight="1">
      <c r="A29" s="24">
        <f>ROW()</f>
        <v>29</v>
      </c>
      <c r="B29" s="84" t="s">
        <v>47</v>
      </c>
      <c r="C29" s="99" t="s">
        <v>370</v>
      </c>
      <c r="D29" s="99" t="s">
        <v>345</v>
      </c>
      <c r="E29" s="60"/>
      <c r="F29" s="130" t="s">
        <v>42</v>
      </c>
      <c r="G29" s="61">
        <f t="shared" si="0"/>
        <v>0</v>
      </c>
      <c r="H29" s="23"/>
      <c r="I29" s="60"/>
      <c r="J29" s="60"/>
      <c r="K29" s="60"/>
      <c r="L29" s="60"/>
      <c r="M29" s="60"/>
      <c r="N29" s="60"/>
      <c r="O29" s="60"/>
      <c r="P29" s="60"/>
      <c r="Q29" s="60"/>
      <c r="R29" s="138"/>
      <c r="S29" s="140"/>
      <c r="T29" s="139"/>
      <c r="U29" s="60"/>
      <c r="V29" s="60"/>
      <c r="W29" s="60"/>
      <c r="X29" s="60"/>
      <c r="Y29" s="60"/>
      <c r="Z29" s="60"/>
      <c r="AA29" s="60"/>
      <c r="AB29" s="60"/>
      <c r="AC29" s="60"/>
      <c r="AD29" s="86"/>
      <c r="AE29" s="60"/>
      <c r="AF29" s="74"/>
      <c r="AG29"/>
      <c r="AH29"/>
      <c r="AI29"/>
      <c r="AJ29"/>
      <c r="AK29"/>
      <c r="AL29"/>
      <c r="AM29"/>
      <c r="AN29"/>
      <c r="AO29"/>
      <c r="AP29"/>
      <c r="AQ29"/>
      <c r="AR29"/>
      <c r="AS29"/>
      <c r="AT29"/>
      <c r="AU29"/>
    </row>
    <row r="30" spans="1:47" ht="15" customHeight="1">
      <c r="A30" s="24">
        <f>ROW()</f>
        <v>30</v>
      </c>
      <c r="B30" s="84" t="s">
        <v>47</v>
      </c>
      <c r="C30" s="99" t="s">
        <v>370</v>
      </c>
      <c r="D30" s="99" t="s">
        <v>346</v>
      </c>
      <c r="E30" s="60"/>
      <c r="F30" s="130" t="s">
        <v>42</v>
      </c>
      <c r="G30" s="61">
        <f t="shared" si="0"/>
        <v>0</v>
      </c>
      <c r="H30" s="23"/>
      <c r="I30" s="60"/>
      <c r="J30" s="60"/>
      <c r="K30" s="60"/>
      <c r="L30" s="60"/>
      <c r="M30" s="60"/>
      <c r="N30" s="60"/>
      <c r="O30" s="60"/>
      <c r="P30" s="60"/>
      <c r="Q30" s="60"/>
      <c r="R30" s="138"/>
      <c r="S30" s="140"/>
      <c r="T30" s="139"/>
      <c r="U30" s="60"/>
      <c r="V30" s="60"/>
      <c r="W30" s="60"/>
      <c r="X30" s="60"/>
      <c r="Y30" s="60"/>
      <c r="Z30" s="60"/>
      <c r="AA30" s="60"/>
      <c r="AB30" s="60"/>
      <c r="AC30" s="60"/>
      <c r="AD30" s="86"/>
      <c r="AE30" s="60"/>
      <c r="AF30" s="74"/>
      <c r="AG30"/>
      <c r="AH30"/>
      <c r="AI30"/>
      <c r="AJ30"/>
      <c r="AK30"/>
      <c r="AL30"/>
      <c r="AM30"/>
      <c r="AN30"/>
      <c r="AO30"/>
      <c r="AP30"/>
      <c r="AQ30"/>
      <c r="AR30"/>
      <c r="AS30"/>
      <c r="AT30"/>
      <c r="AU30"/>
    </row>
    <row r="31" spans="1:47" ht="15" customHeight="1">
      <c r="A31" s="24">
        <f>ROW()</f>
        <v>31</v>
      </c>
      <c r="B31" s="84" t="s">
        <v>47</v>
      </c>
      <c r="C31" s="99" t="s">
        <v>370</v>
      </c>
      <c r="D31" s="99" t="s">
        <v>347</v>
      </c>
      <c r="E31" s="60"/>
      <c r="F31" s="130" t="s">
        <v>42</v>
      </c>
      <c r="G31" s="61">
        <f t="shared" si="0"/>
        <v>0</v>
      </c>
      <c r="H31" s="23"/>
      <c r="I31" s="60"/>
      <c r="J31" s="60"/>
      <c r="K31" s="60"/>
      <c r="L31" s="60"/>
      <c r="M31" s="60"/>
      <c r="N31" s="60"/>
      <c r="O31" s="60"/>
      <c r="P31" s="60"/>
      <c r="Q31" s="60"/>
      <c r="R31" s="138"/>
      <c r="S31" s="140"/>
      <c r="T31" s="139"/>
      <c r="U31" s="60"/>
      <c r="V31" s="60"/>
      <c r="W31" s="60"/>
      <c r="X31" s="60"/>
      <c r="Y31" s="60"/>
      <c r="Z31" s="60"/>
      <c r="AA31" s="60"/>
      <c r="AB31" s="60"/>
      <c r="AC31" s="60"/>
      <c r="AD31" s="86"/>
      <c r="AE31" s="60"/>
      <c r="AF31" s="74"/>
      <c r="AG31"/>
      <c r="AH31"/>
      <c r="AI31"/>
      <c r="AJ31"/>
      <c r="AK31"/>
      <c r="AL31"/>
      <c r="AM31"/>
      <c r="AN31"/>
      <c r="AO31"/>
      <c r="AP31"/>
      <c r="AQ31"/>
      <c r="AR31"/>
      <c r="AS31"/>
      <c r="AT31"/>
      <c r="AU31"/>
    </row>
    <row r="32" spans="1:47" ht="15" customHeight="1">
      <c r="A32" s="24">
        <f>ROW()</f>
        <v>32</v>
      </c>
      <c r="B32" s="84" t="s">
        <v>47</v>
      </c>
      <c r="C32" s="99" t="s">
        <v>370</v>
      </c>
      <c r="D32" s="99" t="s">
        <v>69</v>
      </c>
      <c r="E32" s="60"/>
      <c r="F32" s="130" t="s">
        <v>42</v>
      </c>
      <c r="G32" s="61">
        <f t="shared" si="0"/>
        <v>0</v>
      </c>
      <c r="H32" s="23"/>
      <c r="I32" s="60"/>
      <c r="J32" s="60"/>
      <c r="K32" s="60"/>
      <c r="L32" s="60"/>
      <c r="M32" s="60"/>
      <c r="N32" s="60"/>
      <c r="O32" s="60"/>
      <c r="P32" s="60"/>
      <c r="Q32" s="60"/>
      <c r="R32" s="138"/>
      <c r="S32" s="140"/>
      <c r="T32" s="139"/>
      <c r="U32" s="60"/>
      <c r="V32" s="60"/>
      <c r="W32" s="60"/>
      <c r="X32" s="60"/>
      <c r="Y32" s="60"/>
      <c r="Z32" s="60"/>
      <c r="AA32" s="60"/>
      <c r="AB32" s="60"/>
      <c r="AC32" s="60"/>
      <c r="AD32" s="86"/>
      <c r="AE32" s="60"/>
      <c r="AF32" s="74"/>
      <c r="AG32"/>
      <c r="AH32"/>
      <c r="AI32"/>
      <c r="AJ32"/>
      <c r="AK32"/>
      <c r="AL32"/>
      <c r="AM32"/>
      <c r="AN32"/>
      <c r="AO32"/>
      <c r="AP32"/>
      <c r="AQ32"/>
      <c r="AR32"/>
      <c r="AS32"/>
      <c r="AT32"/>
      <c r="AU32"/>
    </row>
    <row r="33" spans="1:47" ht="15" customHeight="1">
      <c r="A33" s="24">
        <f>ROW()</f>
        <v>33</v>
      </c>
      <c r="B33" s="84" t="s">
        <v>47</v>
      </c>
      <c r="C33" s="99" t="s">
        <v>370</v>
      </c>
      <c r="D33" s="99" t="s">
        <v>348</v>
      </c>
      <c r="E33" s="60"/>
      <c r="F33" s="130" t="s">
        <v>42</v>
      </c>
      <c r="G33" s="61">
        <f t="shared" si="0"/>
        <v>0</v>
      </c>
      <c r="H33" s="23"/>
      <c r="I33" s="60"/>
      <c r="J33" s="60"/>
      <c r="K33" s="60"/>
      <c r="L33" s="60"/>
      <c r="M33" s="60"/>
      <c r="N33" s="60"/>
      <c r="O33" s="60"/>
      <c r="P33" s="60"/>
      <c r="Q33" s="60"/>
      <c r="R33" s="138"/>
      <c r="S33" s="140"/>
      <c r="T33" s="139"/>
      <c r="U33" s="60"/>
      <c r="V33" s="60"/>
      <c r="W33" s="60"/>
      <c r="X33" s="60"/>
      <c r="Y33" s="60"/>
      <c r="Z33" s="60"/>
      <c r="AA33" s="60"/>
      <c r="AB33" s="60"/>
      <c r="AC33" s="60"/>
      <c r="AD33" s="86"/>
      <c r="AE33" s="60"/>
      <c r="AF33" s="74"/>
      <c r="AG33"/>
      <c r="AH33"/>
      <c r="AI33"/>
      <c r="AJ33"/>
      <c r="AK33"/>
      <c r="AL33"/>
      <c r="AM33"/>
      <c r="AN33"/>
      <c r="AO33"/>
      <c r="AP33"/>
      <c r="AQ33"/>
      <c r="AR33"/>
      <c r="AS33"/>
      <c r="AT33"/>
      <c r="AU33"/>
    </row>
    <row r="34" spans="1:47" ht="15" customHeight="1">
      <c r="A34" s="24">
        <f>ROW()</f>
        <v>34</v>
      </c>
      <c r="B34" s="84" t="s">
        <v>47</v>
      </c>
      <c r="C34" s="99" t="s">
        <v>370</v>
      </c>
      <c r="D34" s="99" t="s">
        <v>349</v>
      </c>
      <c r="E34" s="60"/>
      <c r="F34" s="130" t="s">
        <v>42</v>
      </c>
      <c r="G34" s="61">
        <f t="shared" si="0"/>
        <v>0</v>
      </c>
      <c r="H34" s="23"/>
      <c r="I34" s="60"/>
      <c r="J34" s="60"/>
      <c r="K34" s="60"/>
      <c r="L34" s="60"/>
      <c r="M34" s="60"/>
      <c r="N34" s="60"/>
      <c r="O34" s="60"/>
      <c r="P34" s="60"/>
      <c r="Q34" s="60"/>
      <c r="R34" s="138"/>
      <c r="S34" s="140"/>
      <c r="T34" s="139"/>
      <c r="U34" s="60"/>
      <c r="V34" s="60"/>
      <c r="W34" s="60"/>
      <c r="X34" s="60"/>
      <c r="Y34" s="60"/>
      <c r="Z34" s="60"/>
      <c r="AA34" s="60"/>
      <c r="AB34" s="60"/>
      <c r="AC34" s="60"/>
      <c r="AD34" s="86"/>
      <c r="AE34" s="60"/>
      <c r="AF34" s="74"/>
      <c r="AG34"/>
      <c r="AH34"/>
      <c r="AI34"/>
      <c r="AJ34"/>
      <c r="AK34"/>
      <c r="AL34"/>
      <c r="AM34"/>
      <c r="AN34"/>
      <c r="AO34"/>
      <c r="AP34"/>
      <c r="AQ34"/>
      <c r="AR34"/>
      <c r="AS34"/>
      <c r="AT34"/>
      <c r="AU34"/>
    </row>
    <row r="35" spans="1:47" ht="15" customHeight="1">
      <c r="A35" s="24">
        <f>ROW()</f>
        <v>35</v>
      </c>
      <c r="B35" s="84" t="s">
        <v>47</v>
      </c>
      <c r="C35" s="99" t="s">
        <v>370</v>
      </c>
      <c r="D35" s="99" t="s">
        <v>350</v>
      </c>
      <c r="E35" s="60"/>
      <c r="F35" s="130" t="s">
        <v>42</v>
      </c>
      <c r="G35" s="61">
        <f t="shared" si="0"/>
        <v>0</v>
      </c>
      <c r="H35" s="23"/>
      <c r="I35" s="60"/>
      <c r="J35" s="60"/>
      <c r="K35" s="60"/>
      <c r="L35" s="60"/>
      <c r="M35" s="60"/>
      <c r="N35" s="60"/>
      <c r="O35" s="60"/>
      <c r="P35" s="60"/>
      <c r="Q35" s="60"/>
      <c r="R35" s="138"/>
      <c r="S35" s="140"/>
      <c r="T35" s="139"/>
      <c r="U35" s="60"/>
      <c r="V35" s="60"/>
      <c r="W35" s="60"/>
      <c r="X35" s="60"/>
      <c r="Y35" s="60"/>
      <c r="Z35" s="60"/>
      <c r="AA35" s="60"/>
      <c r="AB35" s="60"/>
      <c r="AC35" s="60"/>
      <c r="AD35" s="86"/>
      <c r="AE35" s="60"/>
      <c r="AF35" s="74"/>
      <c r="AG35"/>
      <c r="AH35"/>
      <c r="AI35"/>
      <c r="AJ35"/>
      <c r="AK35"/>
      <c r="AL35"/>
      <c r="AM35"/>
      <c r="AN35"/>
      <c r="AO35"/>
      <c r="AP35"/>
      <c r="AQ35"/>
      <c r="AR35"/>
      <c r="AS35"/>
      <c r="AT35"/>
      <c r="AU35"/>
    </row>
    <row r="36" spans="1:47" ht="15" customHeight="1">
      <c r="A36" s="24">
        <f>ROW()</f>
        <v>36</v>
      </c>
      <c r="B36" s="84" t="s">
        <v>47</v>
      </c>
      <c r="C36" s="99" t="s">
        <v>370</v>
      </c>
      <c r="D36" s="99" t="s">
        <v>351</v>
      </c>
      <c r="E36" s="60"/>
      <c r="F36" s="130" t="s">
        <v>42</v>
      </c>
      <c r="G36" s="61">
        <f t="shared" si="0"/>
        <v>0</v>
      </c>
      <c r="H36" s="23"/>
      <c r="I36" s="60"/>
      <c r="J36" s="60"/>
      <c r="K36" s="60"/>
      <c r="L36" s="60"/>
      <c r="M36" s="60"/>
      <c r="N36" s="60"/>
      <c r="O36" s="60"/>
      <c r="P36" s="60"/>
      <c r="Q36" s="60"/>
      <c r="R36" s="138"/>
      <c r="S36" s="140"/>
      <c r="T36" s="139"/>
      <c r="U36" s="60"/>
      <c r="V36" s="60"/>
      <c r="W36" s="60"/>
      <c r="X36" s="60"/>
      <c r="Y36" s="60"/>
      <c r="Z36" s="60"/>
      <c r="AA36" s="60"/>
      <c r="AB36" s="60"/>
      <c r="AC36" s="60"/>
      <c r="AD36" s="86"/>
      <c r="AE36" s="60"/>
      <c r="AF36" s="74"/>
      <c r="AG36"/>
      <c r="AH36"/>
      <c r="AI36"/>
      <c r="AJ36"/>
      <c r="AK36"/>
      <c r="AL36"/>
      <c r="AM36"/>
      <c r="AN36"/>
      <c r="AO36"/>
      <c r="AP36"/>
      <c r="AQ36"/>
      <c r="AR36"/>
      <c r="AS36"/>
      <c r="AT36"/>
      <c r="AU36"/>
    </row>
    <row r="37" spans="1:47" ht="15" customHeight="1">
      <c r="A37" s="24">
        <f>ROW()</f>
        <v>37</v>
      </c>
      <c r="B37" s="84" t="s">
        <v>47</v>
      </c>
      <c r="C37" s="99" t="s">
        <v>370</v>
      </c>
      <c r="D37" s="99" t="s">
        <v>378</v>
      </c>
      <c r="E37" s="60"/>
      <c r="F37" s="130" t="s">
        <v>42</v>
      </c>
      <c r="G37" s="61">
        <f t="shared" si="0"/>
        <v>0</v>
      </c>
      <c r="H37" s="23"/>
      <c r="I37" s="60"/>
      <c r="J37" s="60"/>
      <c r="K37" s="60"/>
      <c r="L37" s="60"/>
      <c r="M37" s="60"/>
      <c r="N37" s="60"/>
      <c r="O37" s="60"/>
      <c r="P37" s="60"/>
      <c r="Q37" s="60"/>
      <c r="R37" s="138"/>
      <c r="S37" s="140"/>
      <c r="T37" s="139"/>
      <c r="U37" s="60"/>
      <c r="V37" s="60"/>
      <c r="W37" s="60"/>
      <c r="X37" s="60"/>
      <c r="Y37" s="60"/>
      <c r="Z37" s="60"/>
      <c r="AA37" s="60"/>
      <c r="AB37" s="60"/>
      <c r="AC37" s="60"/>
      <c r="AD37" s="86"/>
      <c r="AE37" s="60"/>
      <c r="AF37" s="74"/>
      <c r="AG37"/>
      <c r="AH37"/>
      <c r="AI37"/>
      <c r="AJ37"/>
      <c r="AK37"/>
      <c r="AL37"/>
      <c r="AM37"/>
      <c r="AN37"/>
      <c r="AO37"/>
      <c r="AP37"/>
      <c r="AQ37"/>
      <c r="AR37"/>
      <c r="AS37"/>
      <c r="AT37"/>
      <c r="AU37"/>
    </row>
    <row r="38" spans="1:47" ht="15" customHeight="1">
      <c r="A38" s="24">
        <f>ROW()</f>
        <v>38</v>
      </c>
      <c r="B38" s="84" t="s">
        <v>47</v>
      </c>
      <c r="C38" s="99" t="s">
        <v>371</v>
      </c>
      <c r="D38" s="99" t="s">
        <v>352</v>
      </c>
      <c r="E38" s="60"/>
      <c r="F38" s="130" t="s">
        <v>49</v>
      </c>
      <c r="G38" s="61">
        <f t="shared" si="0"/>
        <v>0</v>
      </c>
      <c r="H38" s="23"/>
      <c r="I38" s="60"/>
      <c r="J38" s="60"/>
      <c r="K38" s="60"/>
      <c r="L38" s="60"/>
      <c r="M38" s="60"/>
      <c r="N38" s="60"/>
      <c r="O38" s="60"/>
      <c r="P38" s="60"/>
      <c r="Q38" s="60"/>
      <c r="R38" s="138"/>
      <c r="S38" s="140"/>
      <c r="T38" s="139"/>
      <c r="U38" s="60"/>
      <c r="V38" s="60"/>
      <c r="W38" s="60"/>
      <c r="X38" s="60"/>
      <c r="Y38" s="60"/>
      <c r="Z38" s="60"/>
      <c r="AA38" s="60"/>
      <c r="AB38" s="60"/>
      <c r="AC38" s="60"/>
      <c r="AD38" s="86"/>
      <c r="AE38" s="60"/>
      <c r="AF38" s="74"/>
      <c r="AG38"/>
      <c r="AH38"/>
      <c r="AI38"/>
      <c r="AJ38"/>
      <c r="AK38"/>
      <c r="AL38"/>
      <c r="AM38"/>
      <c r="AN38"/>
      <c r="AO38"/>
      <c r="AP38"/>
      <c r="AQ38"/>
      <c r="AR38"/>
      <c r="AS38"/>
      <c r="AT38"/>
      <c r="AU38"/>
    </row>
    <row r="39" spans="1:47" ht="15" customHeight="1">
      <c r="A39" s="24">
        <f>ROW()</f>
        <v>39</v>
      </c>
      <c r="B39" s="84" t="s">
        <v>47</v>
      </c>
      <c r="C39" s="99" t="s">
        <v>371</v>
      </c>
      <c r="D39" s="99" t="s">
        <v>353</v>
      </c>
      <c r="E39" s="60"/>
      <c r="F39" s="130" t="s">
        <v>49</v>
      </c>
      <c r="G39" s="61">
        <f t="shared" si="0"/>
        <v>0</v>
      </c>
      <c r="H39" s="23"/>
      <c r="I39" s="60"/>
      <c r="J39" s="60"/>
      <c r="K39" s="60"/>
      <c r="L39" s="60"/>
      <c r="M39" s="60"/>
      <c r="N39" s="60"/>
      <c r="O39" s="60"/>
      <c r="P39" s="60"/>
      <c r="Q39" s="60"/>
      <c r="R39" s="138"/>
      <c r="S39" s="140"/>
      <c r="T39" s="139"/>
      <c r="U39" s="60"/>
      <c r="V39" s="60"/>
      <c r="W39" s="60"/>
      <c r="X39" s="60"/>
      <c r="Y39" s="60"/>
      <c r="Z39" s="60"/>
      <c r="AA39" s="60"/>
      <c r="AB39" s="60"/>
      <c r="AC39" s="60"/>
      <c r="AD39" s="86"/>
      <c r="AE39" s="60"/>
      <c r="AF39" s="74"/>
      <c r="AG39"/>
      <c r="AH39"/>
      <c r="AI39"/>
      <c r="AJ39"/>
      <c r="AK39"/>
      <c r="AL39"/>
      <c r="AM39"/>
      <c r="AN39"/>
      <c r="AO39"/>
      <c r="AP39"/>
      <c r="AQ39"/>
      <c r="AR39"/>
      <c r="AS39"/>
      <c r="AT39"/>
      <c r="AU39"/>
    </row>
    <row r="40" spans="1:47" ht="15" customHeight="1">
      <c r="A40" s="24">
        <f>ROW()</f>
        <v>40</v>
      </c>
      <c r="B40" s="84" t="s">
        <v>47</v>
      </c>
      <c r="C40" s="99" t="s">
        <v>371</v>
      </c>
      <c r="D40" s="99" t="s">
        <v>106</v>
      </c>
      <c r="E40" s="60"/>
      <c r="F40" s="130" t="s">
        <v>49</v>
      </c>
      <c r="G40" s="61">
        <f t="shared" si="0"/>
        <v>0</v>
      </c>
      <c r="H40" s="23"/>
      <c r="I40" s="60"/>
      <c r="J40" s="60"/>
      <c r="K40" s="60"/>
      <c r="L40" s="60"/>
      <c r="M40" s="60"/>
      <c r="N40" s="60"/>
      <c r="O40" s="60"/>
      <c r="P40" s="60"/>
      <c r="Q40" s="60"/>
      <c r="R40" s="138"/>
      <c r="S40" s="140"/>
      <c r="T40" s="139"/>
      <c r="U40" s="60"/>
      <c r="V40" s="60"/>
      <c r="W40" s="60"/>
      <c r="X40" s="60"/>
      <c r="Y40" s="60"/>
      <c r="Z40" s="60"/>
      <c r="AA40" s="60"/>
      <c r="AB40" s="60"/>
      <c r="AC40" s="60"/>
      <c r="AD40" s="86"/>
      <c r="AE40" s="60"/>
      <c r="AF40" s="74"/>
      <c r="AG40"/>
      <c r="AH40"/>
      <c r="AI40"/>
      <c r="AJ40"/>
      <c r="AK40"/>
      <c r="AL40"/>
      <c r="AM40"/>
      <c r="AN40"/>
      <c r="AO40"/>
      <c r="AP40"/>
      <c r="AQ40"/>
      <c r="AR40"/>
      <c r="AS40"/>
      <c r="AT40"/>
      <c r="AU40"/>
    </row>
    <row r="41" spans="1:47" ht="15" customHeight="1">
      <c r="A41" s="24">
        <f>ROW()</f>
        <v>41</v>
      </c>
      <c r="B41" s="84" t="s">
        <v>47</v>
      </c>
      <c r="C41" s="99" t="s">
        <v>372</v>
      </c>
      <c r="D41" s="99" t="s">
        <v>76</v>
      </c>
      <c r="E41" s="60"/>
      <c r="F41" s="130" t="s">
        <v>49</v>
      </c>
      <c r="G41" s="61">
        <f aca="true" t="shared" si="1" ref="G41:G64">SUM(J41:AC41)</f>
        <v>0</v>
      </c>
      <c r="H41" s="23"/>
      <c r="I41" s="60"/>
      <c r="J41" s="60"/>
      <c r="K41" s="60"/>
      <c r="L41" s="60"/>
      <c r="M41" s="60"/>
      <c r="N41" s="60"/>
      <c r="O41" s="60"/>
      <c r="P41" s="60"/>
      <c r="Q41" s="60"/>
      <c r="R41" s="138"/>
      <c r="S41" s="140"/>
      <c r="T41" s="139"/>
      <c r="U41" s="60"/>
      <c r="V41" s="60"/>
      <c r="W41" s="60"/>
      <c r="X41" s="60"/>
      <c r="Y41" s="60"/>
      <c r="Z41" s="60"/>
      <c r="AA41" s="60"/>
      <c r="AB41" s="60"/>
      <c r="AC41" s="60"/>
      <c r="AD41" s="86"/>
      <c r="AE41" s="60"/>
      <c r="AF41" s="74"/>
      <c r="AG41"/>
      <c r="AH41"/>
      <c r="AI41"/>
      <c r="AJ41"/>
      <c r="AK41"/>
      <c r="AL41"/>
      <c r="AM41"/>
      <c r="AN41"/>
      <c r="AO41"/>
      <c r="AP41"/>
      <c r="AQ41"/>
      <c r="AR41"/>
      <c r="AS41"/>
      <c r="AT41"/>
      <c r="AU41"/>
    </row>
    <row r="42" spans="1:47" ht="15" customHeight="1">
      <c r="A42" s="24">
        <f>ROW()</f>
        <v>42</v>
      </c>
      <c r="B42" s="84" t="s">
        <v>47</v>
      </c>
      <c r="C42" s="99" t="s">
        <v>372</v>
      </c>
      <c r="D42" s="99" t="s">
        <v>77</v>
      </c>
      <c r="E42" s="60"/>
      <c r="F42" s="130" t="s">
        <v>49</v>
      </c>
      <c r="G42" s="61">
        <f t="shared" si="1"/>
        <v>0</v>
      </c>
      <c r="H42" s="23"/>
      <c r="I42" s="60"/>
      <c r="J42" s="60"/>
      <c r="K42" s="60"/>
      <c r="L42" s="60"/>
      <c r="M42" s="60"/>
      <c r="N42" s="60"/>
      <c r="O42" s="60"/>
      <c r="P42" s="60"/>
      <c r="Q42" s="60"/>
      <c r="R42" s="138"/>
      <c r="S42" s="140"/>
      <c r="T42" s="139"/>
      <c r="U42" s="60"/>
      <c r="V42" s="60"/>
      <c r="W42" s="60"/>
      <c r="X42" s="60"/>
      <c r="Y42" s="60"/>
      <c r="Z42" s="60"/>
      <c r="AA42" s="60"/>
      <c r="AB42" s="60"/>
      <c r="AC42" s="60"/>
      <c r="AD42" s="86"/>
      <c r="AE42" s="60"/>
      <c r="AF42" s="74"/>
      <c r="AG42"/>
      <c r="AH42"/>
      <c r="AI42"/>
      <c r="AJ42"/>
      <c r="AK42"/>
      <c r="AL42"/>
      <c r="AM42"/>
      <c r="AN42"/>
      <c r="AO42"/>
      <c r="AP42"/>
      <c r="AQ42"/>
      <c r="AR42"/>
      <c r="AS42"/>
      <c r="AT42"/>
      <c r="AU42"/>
    </row>
    <row r="43" spans="1:47" ht="15" customHeight="1">
      <c r="A43" s="24">
        <f>ROW()</f>
        <v>43</v>
      </c>
      <c r="B43" s="84" t="s">
        <v>47</v>
      </c>
      <c r="C43" s="99" t="s">
        <v>372</v>
      </c>
      <c r="D43" s="99" t="s">
        <v>354</v>
      </c>
      <c r="E43" s="60"/>
      <c r="F43" s="130" t="s">
        <v>49</v>
      </c>
      <c r="G43" s="61">
        <f t="shared" si="1"/>
        <v>0</v>
      </c>
      <c r="H43" s="23"/>
      <c r="I43" s="60"/>
      <c r="J43" s="60"/>
      <c r="K43" s="60"/>
      <c r="L43" s="60"/>
      <c r="M43" s="60"/>
      <c r="N43" s="60"/>
      <c r="O43" s="60"/>
      <c r="P43" s="60"/>
      <c r="Q43" s="60"/>
      <c r="R43" s="138"/>
      <c r="S43" s="140"/>
      <c r="T43" s="139"/>
      <c r="U43" s="60"/>
      <c r="V43" s="60"/>
      <c r="W43" s="60"/>
      <c r="X43" s="60"/>
      <c r="Y43" s="60"/>
      <c r="Z43" s="60"/>
      <c r="AA43" s="60"/>
      <c r="AB43" s="60"/>
      <c r="AC43" s="60"/>
      <c r="AD43" s="86"/>
      <c r="AE43" s="60"/>
      <c r="AF43" s="74"/>
      <c r="AG43"/>
      <c r="AH43"/>
      <c r="AI43"/>
      <c r="AJ43"/>
      <c r="AK43"/>
      <c r="AL43"/>
      <c r="AM43"/>
      <c r="AN43"/>
      <c r="AO43"/>
      <c r="AP43"/>
      <c r="AQ43"/>
      <c r="AR43"/>
      <c r="AS43"/>
      <c r="AT43"/>
      <c r="AU43"/>
    </row>
    <row r="44" spans="1:47" ht="15" customHeight="1">
      <c r="A44" s="24">
        <f>ROW()</f>
        <v>44</v>
      </c>
      <c r="B44" s="84" t="s">
        <v>47</v>
      </c>
      <c r="C44" s="99" t="s">
        <v>373</v>
      </c>
      <c r="D44" s="99" t="s">
        <v>355</v>
      </c>
      <c r="E44" s="60"/>
      <c r="F44" s="130" t="s">
        <v>42</v>
      </c>
      <c r="G44" s="61">
        <f t="shared" si="1"/>
        <v>0</v>
      </c>
      <c r="H44" s="23"/>
      <c r="I44" s="60"/>
      <c r="J44" s="60"/>
      <c r="K44" s="60"/>
      <c r="L44" s="60"/>
      <c r="M44" s="60"/>
      <c r="N44" s="60"/>
      <c r="O44" s="60"/>
      <c r="P44" s="60"/>
      <c r="Q44" s="60"/>
      <c r="R44" s="138"/>
      <c r="S44" s="140"/>
      <c r="T44" s="139"/>
      <c r="U44" s="60"/>
      <c r="V44" s="60"/>
      <c r="W44" s="60"/>
      <c r="X44" s="60"/>
      <c r="Y44" s="60"/>
      <c r="Z44" s="60"/>
      <c r="AA44" s="60"/>
      <c r="AB44" s="60"/>
      <c r="AC44" s="60"/>
      <c r="AD44" s="86"/>
      <c r="AE44" s="60"/>
      <c r="AF44" s="74"/>
      <c r="AG44"/>
      <c r="AH44"/>
      <c r="AI44"/>
      <c r="AJ44"/>
      <c r="AK44"/>
      <c r="AL44"/>
      <c r="AM44"/>
      <c r="AN44"/>
      <c r="AO44"/>
      <c r="AP44"/>
      <c r="AQ44"/>
      <c r="AR44"/>
      <c r="AS44"/>
      <c r="AT44"/>
      <c r="AU44"/>
    </row>
    <row r="45" spans="1:47" ht="15" customHeight="1">
      <c r="A45" s="24">
        <f>ROW()</f>
        <v>45</v>
      </c>
      <c r="B45" s="84" t="s">
        <v>47</v>
      </c>
      <c r="C45" s="99" t="s">
        <v>373</v>
      </c>
      <c r="D45" s="99" t="s">
        <v>356</v>
      </c>
      <c r="E45" s="60"/>
      <c r="F45" s="130" t="s">
        <v>42</v>
      </c>
      <c r="G45" s="61">
        <f t="shared" si="1"/>
        <v>0</v>
      </c>
      <c r="H45" s="23"/>
      <c r="I45" s="60"/>
      <c r="J45" s="60"/>
      <c r="K45" s="60"/>
      <c r="L45" s="60"/>
      <c r="M45" s="60"/>
      <c r="N45" s="60"/>
      <c r="O45" s="60"/>
      <c r="P45" s="60"/>
      <c r="Q45" s="60"/>
      <c r="R45" s="138"/>
      <c r="S45" s="140"/>
      <c r="T45" s="139"/>
      <c r="U45" s="60"/>
      <c r="V45" s="60"/>
      <c r="W45" s="60"/>
      <c r="X45" s="60"/>
      <c r="Y45" s="60"/>
      <c r="Z45" s="60"/>
      <c r="AA45" s="60"/>
      <c r="AB45" s="60"/>
      <c r="AC45" s="60"/>
      <c r="AD45" s="86"/>
      <c r="AE45" s="60"/>
      <c r="AF45" s="74"/>
      <c r="AG45"/>
      <c r="AH45"/>
      <c r="AI45"/>
      <c r="AJ45"/>
      <c r="AK45"/>
      <c r="AL45"/>
      <c r="AM45"/>
      <c r="AN45"/>
      <c r="AO45"/>
      <c r="AP45"/>
      <c r="AQ45"/>
      <c r="AR45"/>
      <c r="AS45"/>
      <c r="AT45"/>
      <c r="AU45"/>
    </row>
    <row r="46" spans="1:47" ht="15" customHeight="1">
      <c r="A46" s="24">
        <f>ROW()</f>
        <v>46</v>
      </c>
      <c r="B46" s="84" t="s">
        <v>47</v>
      </c>
      <c r="C46" s="99" t="s">
        <v>373</v>
      </c>
      <c r="D46" s="99" t="s">
        <v>357</v>
      </c>
      <c r="E46" s="60"/>
      <c r="F46" s="130" t="s">
        <v>42</v>
      </c>
      <c r="G46" s="61">
        <f t="shared" si="1"/>
        <v>0</v>
      </c>
      <c r="H46" s="23"/>
      <c r="I46" s="60"/>
      <c r="J46" s="60"/>
      <c r="K46" s="60"/>
      <c r="L46" s="60"/>
      <c r="M46" s="60"/>
      <c r="N46" s="60"/>
      <c r="O46" s="60"/>
      <c r="P46" s="60"/>
      <c r="Q46" s="60"/>
      <c r="R46" s="138"/>
      <c r="S46" s="140"/>
      <c r="T46" s="139"/>
      <c r="U46" s="60"/>
      <c r="V46" s="60"/>
      <c r="W46" s="60"/>
      <c r="X46" s="60"/>
      <c r="Y46" s="60"/>
      <c r="Z46" s="60"/>
      <c r="AA46" s="60"/>
      <c r="AB46" s="60"/>
      <c r="AC46" s="60"/>
      <c r="AD46" s="86"/>
      <c r="AE46" s="60"/>
      <c r="AF46" s="74"/>
      <c r="AG46"/>
      <c r="AH46"/>
      <c r="AI46"/>
      <c r="AJ46"/>
      <c r="AK46"/>
      <c r="AL46"/>
      <c r="AM46"/>
      <c r="AN46"/>
      <c r="AO46"/>
      <c r="AP46"/>
      <c r="AQ46"/>
      <c r="AR46"/>
      <c r="AS46"/>
      <c r="AT46"/>
      <c r="AU46"/>
    </row>
    <row r="47" spans="1:47" ht="15" customHeight="1">
      <c r="A47" s="24">
        <f>ROW()</f>
        <v>47</v>
      </c>
      <c r="B47" s="84" t="s">
        <v>47</v>
      </c>
      <c r="C47" s="99" t="s">
        <v>373</v>
      </c>
      <c r="D47" s="99" t="s">
        <v>83</v>
      </c>
      <c r="E47" s="60"/>
      <c r="F47" s="130" t="s">
        <v>42</v>
      </c>
      <c r="G47" s="61">
        <f t="shared" si="1"/>
        <v>0</v>
      </c>
      <c r="H47" s="23"/>
      <c r="I47" s="60"/>
      <c r="J47" s="60"/>
      <c r="K47" s="60"/>
      <c r="L47" s="60"/>
      <c r="M47" s="60"/>
      <c r="N47" s="60"/>
      <c r="O47" s="60"/>
      <c r="P47" s="60"/>
      <c r="Q47" s="60"/>
      <c r="R47" s="138"/>
      <c r="S47" s="140"/>
      <c r="T47" s="139"/>
      <c r="U47" s="60"/>
      <c r="V47" s="60"/>
      <c r="W47" s="60"/>
      <c r="X47" s="60"/>
      <c r="Y47" s="60"/>
      <c r="Z47" s="60"/>
      <c r="AA47" s="60"/>
      <c r="AB47" s="60"/>
      <c r="AC47" s="60"/>
      <c r="AD47" s="86"/>
      <c r="AE47" s="60"/>
      <c r="AF47" s="74"/>
      <c r="AG47"/>
      <c r="AH47"/>
      <c r="AI47"/>
      <c r="AJ47"/>
      <c r="AK47"/>
      <c r="AL47"/>
      <c r="AM47"/>
      <c r="AN47"/>
      <c r="AO47"/>
      <c r="AP47"/>
      <c r="AQ47"/>
      <c r="AR47"/>
      <c r="AS47"/>
      <c r="AT47"/>
      <c r="AU47"/>
    </row>
    <row r="48" spans="1:47" ht="15" customHeight="1">
      <c r="A48" s="24">
        <f>ROW()</f>
        <v>48</v>
      </c>
      <c r="B48" s="84" t="s">
        <v>47</v>
      </c>
      <c r="C48" s="99" t="s">
        <v>374</v>
      </c>
      <c r="D48" s="99" t="s">
        <v>358</v>
      </c>
      <c r="E48" s="60"/>
      <c r="F48" s="130" t="s">
        <v>42</v>
      </c>
      <c r="G48" s="61">
        <f t="shared" si="1"/>
        <v>0</v>
      </c>
      <c r="H48" s="23"/>
      <c r="I48" s="60"/>
      <c r="J48" s="60"/>
      <c r="K48" s="60"/>
      <c r="L48" s="60"/>
      <c r="M48" s="60"/>
      <c r="N48" s="60"/>
      <c r="O48" s="60"/>
      <c r="P48" s="60"/>
      <c r="Q48" s="60"/>
      <c r="R48" s="138"/>
      <c r="S48" s="140"/>
      <c r="T48" s="139"/>
      <c r="U48" s="60"/>
      <c r="V48" s="60"/>
      <c r="W48" s="60"/>
      <c r="X48" s="60"/>
      <c r="Y48" s="60"/>
      <c r="Z48" s="60"/>
      <c r="AA48" s="60"/>
      <c r="AB48" s="60"/>
      <c r="AC48" s="60"/>
      <c r="AD48" s="86"/>
      <c r="AE48" s="60"/>
      <c r="AF48" s="74"/>
      <c r="AG48"/>
      <c r="AH48"/>
      <c r="AI48"/>
      <c r="AJ48"/>
      <c r="AK48"/>
      <c r="AL48"/>
      <c r="AM48"/>
      <c r="AN48"/>
      <c r="AO48"/>
      <c r="AP48"/>
      <c r="AQ48"/>
      <c r="AR48"/>
      <c r="AS48"/>
      <c r="AT48"/>
      <c r="AU48"/>
    </row>
    <row r="49" spans="1:47" ht="15" customHeight="1">
      <c r="A49" s="24">
        <f>ROW()</f>
        <v>49</v>
      </c>
      <c r="B49" s="84" t="s">
        <v>47</v>
      </c>
      <c r="C49" s="99" t="s">
        <v>374</v>
      </c>
      <c r="D49" s="99" t="s">
        <v>359</v>
      </c>
      <c r="E49" s="60"/>
      <c r="F49" s="130" t="s">
        <v>42</v>
      </c>
      <c r="G49" s="61">
        <f t="shared" si="1"/>
        <v>0</v>
      </c>
      <c r="H49" s="23"/>
      <c r="I49" s="60"/>
      <c r="J49" s="60"/>
      <c r="K49" s="60"/>
      <c r="L49" s="60"/>
      <c r="M49" s="60"/>
      <c r="N49" s="60"/>
      <c r="O49" s="60"/>
      <c r="P49" s="60"/>
      <c r="Q49" s="60"/>
      <c r="R49" s="138"/>
      <c r="S49" s="140"/>
      <c r="T49" s="139"/>
      <c r="U49" s="60"/>
      <c r="V49" s="60"/>
      <c r="W49" s="60"/>
      <c r="X49" s="60"/>
      <c r="Y49" s="60"/>
      <c r="Z49" s="60"/>
      <c r="AA49" s="60"/>
      <c r="AB49" s="60"/>
      <c r="AC49" s="60"/>
      <c r="AD49" s="86"/>
      <c r="AE49" s="60"/>
      <c r="AF49" s="74"/>
      <c r="AG49"/>
      <c r="AH49"/>
      <c r="AI49"/>
      <c r="AJ49"/>
      <c r="AK49"/>
      <c r="AL49"/>
      <c r="AM49"/>
      <c r="AN49"/>
      <c r="AO49"/>
      <c r="AP49"/>
      <c r="AQ49"/>
      <c r="AR49"/>
      <c r="AS49"/>
      <c r="AT49"/>
      <c r="AU49"/>
    </row>
    <row r="50" spans="1:47" ht="15" customHeight="1">
      <c r="A50" s="24">
        <f>ROW()</f>
        <v>50</v>
      </c>
      <c r="B50" s="84" t="s">
        <v>47</v>
      </c>
      <c r="C50" s="99" t="s">
        <v>374</v>
      </c>
      <c r="D50" s="99" t="s">
        <v>37</v>
      </c>
      <c r="E50" s="60"/>
      <c r="F50" s="130" t="s">
        <v>42</v>
      </c>
      <c r="G50" s="61">
        <f t="shared" si="1"/>
        <v>0</v>
      </c>
      <c r="H50" s="23"/>
      <c r="I50" s="60"/>
      <c r="J50" s="60"/>
      <c r="K50" s="60"/>
      <c r="L50" s="60"/>
      <c r="M50" s="60"/>
      <c r="N50" s="60"/>
      <c r="O50" s="60"/>
      <c r="P50" s="60"/>
      <c r="Q50" s="60"/>
      <c r="R50" s="138"/>
      <c r="S50" s="140"/>
      <c r="T50" s="139"/>
      <c r="U50" s="60"/>
      <c r="V50" s="60"/>
      <c r="W50" s="60"/>
      <c r="X50" s="60"/>
      <c r="Y50" s="60"/>
      <c r="Z50" s="60"/>
      <c r="AA50" s="60"/>
      <c r="AB50" s="60"/>
      <c r="AC50" s="60"/>
      <c r="AD50" s="86"/>
      <c r="AE50" s="60"/>
      <c r="AF50" s="74"/>
      <c r="AG50"/>
      <c r="AH50"/>
      <c r="AI50"/>
      <c r="AJ50"/>
      <c r="AK50"/>
      <c r="AL50"/>
      <c r="AM50"/>
      <c r="AN50"/>
      <c r="AO50"/>
      <c r="AP50"/>
      <c r="AQ50"/>
      <c r="AR50"/>
      <c r="AS50"/>
      <c r="AT50"/>
      <c r="AU50"/>
    </row>
    <row r="51" spans="1:47" ht="15" customHeight="1">
      <c r="A51" s="24">
        <f>ROW()</f>
        <v>51</v>
      </c>
      <c r="B51" s="84" t="s">
        <v>47</v>
      </c>
      <c r="C51" s="99" t="s">
        <v>375</v>
      </c>
      <c r="D51" s="99" t="s">
        <v>360</v>
      </c>
      <c r="E51" s="60"/>
      <c r="F51" s="130" t="s">
        <v>42</v>
      </c>
      <c r="G51" s="61">
        <f t="shared" si="1"/>
        <v>0</v>
      </c>
      <c r="H51" s="23"/>
      <c r="I51" s="60"/>
      <c r="J51" s="60"/>
      <c r="K51" s="60"/>
      <c r="L51" s="60"/>
      <c r="M51" s="60"/>
      <c r="N51" s="60"/>
      <c r="O51" s="60"/>
      <c r="P51" s="60"/>
      <c r="Q51" s="60"/>
      <c r="R51" s="138"/>
      <c r="S51" s="140"/>
      <c r="T51" s="139"/>
      <c r="U51" s="60"/>
      <c r="V51" s="60"/>
      <c r="W51" s="60"/>
      <c r="X51" s="60"/>
      <c r="Y51" s="60"/>
      <c r="Z51" s="60"/>
      <c r="AA51" s="60"/>
      <c r="AB51" s="60"/>
      <c r="AC51" s="60"/>
      <c r="AD51" s="86"/>
      <c r="AE51" s="60"/>
      <c r="AF51" s="74"/>
      <c r="AG51"/>
      <c r="AH51"/>
      <c r="AI51"/>
      <c r="AJ51"/>
      <c r="AK51"/>
      <c r="AL51"/>
      <c r="AM51"/>
      <c r="AN51"/>
      <c r="AO51"/>
      <c r="AP51"/>
      <c r="AQ51"/>
      <c r="AR51"/>
      <c r="AS51"/>
      <c r="AT51"/>
      <c r="AU51"/>
    </row>
    <row r="52" spans="1:47" ht="15" customHeight="1">
      <c r="A52" s="24">
        <f>ROW()</f>
        <v>52</v>
      </c>
      <c r="B52" s="84" t="s">
        <v>87</v>
      </c>
      <c r="C52" s="99" t="s">
        <v>333</v>
      </c>
      <c r="D52" s="99" t="s">
        <v>361</v>
      </c>
      <c r="E52" s="60"/>
      <c r="F52" s="130" t="s">
        <v>49</v>
      </c>
      <c r="G52" s="61">
        <f t="shared" si="1"/>
        <v>0</v>
      </c>
      <c r="H52" s="23"/>
      <c r="I52" s="60"/>
      <c r="J52" s="60"/>
      <c r="K52" s="60"/>
      <c r="L52" s="60"/>
      <c r="M52" s="60"/>
      <c r="N52" s="60"/>
      <c r="O52" s="60"/>
      <c r="P52" s="60"/>
      <c r="Q52" s="60"/>
      <c r="R52" s="138"/>
      <c r="S52" s="140"/>
      <c r="T52" s="139"/>
      <c r="U52" s="60"/>
      <c r="V52" s="60"/>
      <c r="W52" s="60"/>
      <c r="X52" s="60"/>
      <c r="Y52" s="60"/>
      <c r="Z52" s="60"/>
      <c r="AA52" s="60"/>
      <c r="AB52" s="60"/>
      <c r="AC52" s="60"/>
      <c r="AD52" s="86"/>
      <c r="AE52" s="60"/>
      <c r="AF52" s="74"/>
      <c r="AG52"/>
      <c r="AH52"/>
      <c r="AI52"/>
      <c r="AJ52"/>
      <c r="AK52"/>
      <c r="AL52"/>
      <c r="AM52"/>
      <c r="AN52"/>
      <c r="AO52"/>
      <c r="AP52"/>
      <c r="AQ52"/>
      <c r="AR52"/>
      <c r="AS52"/>
      <c r="AT52"/>
      <c r="AU52"/>
    </row>
    <row r="53" spans="1:47" ht="15" customHeight="1">
      <c r="A53" s="24">
        <f>ROW()</f>
        <v>53</v>
      </c>
      <c r="B53" s="84" t="s">
        <v>87</v>
      </c>
      <c r="C53" s="99" t="s">
        <v>333</v>
      </c>
      <c r="D53" s="99" t="s">
        <v>362</v>
      </c>
      <c r="E53" s="60"/>
      <c r="F53" s="130" t="s">
        <v>49</v>
      </c>
      <c r="G53" s="61">
        <f t="shared" si="1"/>
        <v>0</v>
      </c>
      <c r="H53" s="23"/>
      <c r="I53" s="60"/>
      <c r="J53" s="60"/>
      <c r="K53" s="60"/>
      <c r="L53" s="60"/>
      <c r="M53" s="60"/>
      <c r="N53" s="60"/>
      <c r="O53" s="60"/>
      <c r="P53" s="60"/>
      <c r="Q53" s="60"/>
      <c r="R53" s="138"/>
      <c r="S53" s="140"/>
      <c r="T53" s="139"/>
      <c r="U53" s="60"/>
      <c r="V53" s="60"/>
      <c r="W53" s="60"/>
      <c r="X53" s="60"/>
      <c r="Y53" s="60"/>
      <c r="Z53" s="60"/>
      <c r="AA53" s="60"/>
      <c r="AB53" s="60"/>
      <c r="AC53" s="60"/>
      <c r="AD53" s="86"/>
      <c r="AE53" s="60"/>
      <c r="AF53" s="74"/>
      <c r="AG53"/>
      <c r="AH53"/>
      <c r="AI53"/>
      <c r="AJ53"/>
      <c r="AK53"/>
      <c r="AL53"/>
      <c r="AM53"/>
      <c r="AN53"/>
      <c r="AO53"/>
      <c r="AP53"/>
      <c r="AQ53"/>
      <c r="AR53"/>
      <c r="AS53"/>
      <c r="AT53"/>
      <c r="AU53"/>
    </row>
    <row r="54" spans="1:47" ht="15" customHeight="1">
      <c r="A54" s="24">
        <f>ROW()</f>
        <v>54</v>
      </c>
      <c r="B54" s="84" t="s">
        <v>87</v>
      </c>
      <c r="C54" s="99" t="s">
        <v>333</v>
      </c>
      <c r="D54" s="99" t="s">
        <v>363</v>
      </c>
      <c r="E54" s="60"/>
      <c r="F54" s="130" t="s">
        <v>49</v>
      </c>
      <c r="G54" s="61">
        <f t="shared" si="1"/>
        <v>0</v>
      </c>
      <c r="H54" s="23"/>
      <c r="I54" s="60"/>
      <c r="J54" s="60"/>
      <c r="K54" s="60"/>
      <c r="L54" s="60"/>
      <c r="M54" s="60"/>
      <c r="N54" s="60"/>
      <c r="O54" s="60"/>
      <c r="P54" s="60"/>
      <c r="Q54" s="60"/>
      <c r="R54" s="138"/>
      <c r="S54" s="140"/>
      <c r="T54" s="139"/>
      <c r="U54" s="60"/>
      <c r="V54" s="60"/>
      <c r="W54" s="60"/>
      <c r="X54" s="60"/>
      <c r="Y54" s="60"/>
      <c r="Z54" s="60"/>
      <c r="AA54" s="60"/>
      <c r="AB54" s="60"/>
      <c r="AC54" s="60"/>
      <c r="AD54" s="86"/>
      <c r="AE54" s="60"/>
      <c r="AF54" s="74"/>
      <c r="AG54"/>
      <c r="AH54"/>
      <c r="AI54"/>
      <c r="AJ54"/>
      <c r="AK54"/>
      <c r="AL54"/>
      <c r="AM54"/>
      <c r="AN54"/>
      <c r="AO54"/>
      <c r="AP54"/>
      <c r="AQ54"/>
      <c r="AR54"/>
      <c r="AS54"/>
      <c r="AT54"/>
      <c r="AU54"/>
    </row>
    <row r="55" spans="1:47" ht="15" customHeight="1">
      <c r="A55" s="24">
        <f>ROW()</f>
        <v>55</v>
      </c>
      <c r="B55" s="84" t="s">
        <v>87</v>
      </c>
      <c r="C55" s="99" t="s">
        <v>334</v>
      </c>
      <c r="D55" s="99" t="s">
        <v>91</v>
      </c>
      <c r="E55" s="60"/>
      <c r="F55" s="130" t="s">
        <v>49</v>
      </c>
      <c r="G55" s="61">
        <f t="shared" si="1"/>
        <v>0</v>
      </c>
      <c r="H55" s="23"/>
      <c r="I55" s="60"/>
      <c r="J55" s="60"/>
      <c r="K55" s="60"/>
      <c r="L55" s="60"/>
      <c r="M55" s="60"/>
      <c r="N55" s="60"/>
      <c r="O55" s="60"/>
      <c r="P55" s="60"/>
      <c r="Q55" s="60"/>
      <c r="R55" s="138"/>
      <c r="S55" s="140"/>
      <c r="T55" s="139"/>
      <c r="U55" s="60"/>
      <c r="V55" s="60"/>
      <c r="W55" s="60"/>
      <c r="X55" s="60"/>
      <c r="Y55" s="60"/>
      <c r="Z55" s="60"/>
      <c r="AA55" s="60"/>
      <c r="AB55" s="60"/>
      <c r="AC55" s="60"/>
      <c r="AD55" s="86"/>
      <c r="AE55" s="60"/>
      <c r="AF55" s="74"/>
      <c r="AG55"/>
      <c r="AH55"/>
      <c r="AI55"/>
      <c r="AJ55"/>
      <c r="AK55"/>
      <c r="AL55"/>
      <c r="AM55"/>
      <c r="AN55"/>
      <c r="AO55"/>
      <c r="AP55"/>
      <c r="AQ55"/>
      <c r="AR55"/>
      <c r="AS55"/>
      <c r="AT55"/>
      <c r="AU55"/>
    </row>
    <row r="56" spans="1:47" ht="15" customHeight="1">
      <c r="A56" s="24">
        <f>ROW()</f>
        <v>56</v>
      </c>
      <c r="B56" s="84" t="s">
        <v>87</v>
      </c>
      <c r="C56" s="99" t="s">
        <v>334</v>
      </c>
      <c r="D56" s="99" t="s">
        <v>92</v>
      </c>
      <c r="E56" s="60"/>
      <c r="F56" s="130" t="s">
        <v>49</v>
      </c>
      <c r="G56" s="61">
        <f t="shared" si="1"/>
        <v>0</v>
      </c>
      <c r="H56" s="23"/>
      <c r="I56" s="60"/>
      <c r="J56" s="60"/>
      <c r="K56" s="60"/>
      <c r="L56" s="60"/>
      <c r="M56" s="60"/>
      <c r="N56" s="60"/>
      <c r="O56" s="60"/>
      <c r="P56" s="60"/>
      <c r="Q56" s="60"/>
      <c r="R56" s="138"/>
      <c r="S56" s="140"/>
      <c r="T56" s="139"/>
      <c r="U56" s="60"/>
      <c r="V56" s="60"/>
      <c r="W56" s="60"/>
      <c r="X56" s="60"/>
      <c r="Y56" s="60"/>
      <c r="Z56" s="60"/>
      <c r="AA56" s="60"/>
      <c r="AB56" s="60"/>
      <c r="AC56" s="60"/>
      <c r="AD56" s="86"/>
      <c r="AE56" s="60"/>
      <c r="AF56" s="74"/>
      <c r="AG56"/>
      <c r="AH56"/>
      <c r="AI56"/>
      <c r="AJ56"/>
      <c r="AK56"/>
      <c r="AL56"/>
      <c r="AM56"/>
      <c r="AN56"/>
      <c r="AO56"/>
      <c r="AP56"/>
      <c r="AQ56"/>
      <c r="AR56"/>
      <c r="AS56"/>
      <c r="AT56"/>
      <c r="AU56"/>
    </row>
    <row r="57" spans="1:47" ht="15" customHeight="1">
      <c r="A57" s="24">
        <f>ROW()</f>
        <v>57</v>
      </c>
      <c r="B57" s="84" t="s">
        <v>87</v>
      </c>
      <c r="C57" s="99" t="s">
        <v>334</v>
      </c>
      <c r="D57" s="99" t="s">
        <v>364</v>
      </c>
      <c r="E57" s="60"/>
      <c r="F57" s="130" t="s">
        <v>49</v>
      </c>
      <c r="G57" s="61">
        <f t="shared" si="1"/>
        <v>0</v>
      </c>
      <c r="H57" s="23"/>
      <c r="I57" s="60"/>
      <c r="J57" s="60"/>
      <c r="K57" s="60"/>
      <c r="L57" s="60"/>
      <c r="M57" s="60"/>
      <c r="N57" s="60"/>
      <c r="O57" s="60"/>
      <c r="P57" s="60"/>
      <c r="Q57" s="60"/>
      <c r="R57" s="138"/>
      <c r="S57" s="140"/>
      <c r="T57" s="139"/>
      <c r="U57" s="60"/>
      <c r="V57" s="60"/>
      <c r="W57" s="60"/>
      <c r="X57" s="60"/>
      <c r="Y57" s="60"/>
      <c r="Z57" s="60"/>
      <c r="AA57" s="60"/>
      <c r="AB57" s="60"/>
      <c r="AC57" s="60"/>
      <c r="AD57" s="86"/>
      <c r="AE57" s="60"/>
      <c r="AF57" s="74"/>
      <c r="AG57"/>
      <c r="AH57"/>
      <c r="AI57"/>
      <c r="AJ57"/>
      <c r="AK57"/>
      <c r="AL57"/>
      <c r="AM57"/>
      <c r="AN57"/>
      <c r="AO57"/>
      <c r="AP57"/>
      <c r="AQ57"/>
      <c r="AR57"/>
      <c r="AS57"/>
      <c r="AT57"/>
      <c r="AU57"/>
    </row>
    <row r="58" spans="1:47" ht="15" customHeight="1">
      <c r="A58" s="24">
        <f>ROW()</f>
        <v>58</v>
      </c>
      <c r="B58" s="84" t="s">
        <v>87</v>
      </c>
      <c r="C58" s="99" t="s">
        <v>94</v>
      </c>
      <c r="D58" s="99" t="s">
        <v>95</v>
      </c>
      <c r="E58" s="60"/>
      <c r="F58" s="130" t="s">
        <v>42</v>
      </c>
      <c r="G58" s="61">
        <f t="shared" si="1"/>
        <v>0</v>
      </c>
      <c r="H58" s="23"/>
      <c r="I58" s="60"/>
      <c r="J58" s="60"/>
      <c r="K58" s="60"/>
      <c r="L58" s="60"/>
      <c r="M58" s="60"/>
      <c r="N58" s="60"/>
      <c r="O58" s="60"/>
      <c r="P58" s="60"/>
      <c r="Q58" s="60"/>
      <c r="R58" s="138"/>
      <c r="S58" s="140"/>
      <c r="T58" s="139"/>
      <c r="U58" s="60"/>
      <c r="V58" s="60"/>
      <c r="W58" s="60"/>
      <c r="X58" s="60"/>
      <c r="Y58" s="60"/>
      <c r="Z58" s="60"/>
      <c r="AA58" s="60"/>
      <c r="AB58" s="60"/>
      <c r="AC58" s="60"/>
      <c r="AD58" s="86"/>
      <c r="AE58" s="60"/>
      <c r="AF58" s="74"/>
      <c r="AG58"/>
      <c r="AH58"/>
      <c r="AI58"/>
      <c r="AJ58"/>
      <c r="AK58"/>
      <c r="AL58"/>
      <c r="AM58"/>
      <c r="AN58"/>
      <c r="AO58"/>
      <c r="AP58"/>
      <c r="AQ58"/>
      <c r="AR58"/>
      <c r="AS58"/>
      <c r="AT58"/>
      <c r="AU58"/>
    </row>
    <row r="59" spans="1:47" ht="15" customHeight="1">
      <c r="A59" s="24">
        <f>ROW()</f>
        <v>59</v>
      </c>
      <c r="B59" s="84" t="s">
        <v>87</v>
      </c>
      <c r="C59" s="99" t="s">
        <v>94</v>
      </c>
      <c r="D59" s="99" t="s">
        <v>96</v>
      </c>
      <c r="E59" s="60"/>
      <c r="F59" s="130" t="s">
        <v>42</v>
      </c>
      <c r="G59" s="61">
        <f t="shared" si="1"/>
        <v>0</v>
      </c>
      <c r="H59" s="23"/>
      <c r="I59" s="60"/>
      <c r="J59" s="60"/>
      <c r="K59" s="60"/>
      <c r="L59" s="60"/>
      <c r="M59" s="60"/>
      <c r="N59" s="60"/>
      <c r="O59" s="60"/>
      <c r="P59" s="60"/>
      <c r="Q59" s="60"/>
      <c r="R59" s="138"/>
      <c r="S59" s="140"/>
      <c r="T59" s="139"/>
      <c r="U59" s="60"/>
      <c r="V59" s="60"/>
      <c r="W59" s="60"/>
      <c r="X59" s="60"/>
      <c r="Y59" s="60"/>
      <c r="Z59" s="60"/>
      <c r="AA59" s="60"/>
      <c r="AB59" s="60"/>
      <c r="AC59" s="60"/>
      <c r="AD59" s="86"/>
      <c r="AE59" s="60"/>
      <c r="AF59" s="74"/>
      <c r="AG59"/>
      <c r="AH59"/>
      <c r="AI59"/>
      <c r="AJ59"/>
      <c r="AK59"/>
      <c r="AL59"/>
      <c r="AM59"/>
      <c r="AN59"/>
      <c r="AO59"/>
      <c r="AP59"/>
      <c r="AQ59"/>
      <c r="AR59"/>
      <c r="AS59"/>
      <c r="AT59"/>
      <c r="AU59"/>
    </row>
    <row r="60" spans="1:47" ht="15" customHeight="1">
      <c r="A60" s="24">
        <f>ROW()</f>
        <v>60</v>
      </c>
      <c r="B60" s="84" t="s">
        <v>97</v>
      </c>
      <c r="C60" s="99" t="s">
        <v>98</v>
      </c>
      <c r="D60" s="99" t="s">
        <v>379</v>
      </c>
      <c r="E60" s="60"/>
      <c r="F60" s="130" t="s">
        <v>42</v>
      </c>
      <c r="G60" s="61">
        <f t="shared" si="1"/>
        <v>0</v>
      </c>
      <c r="H60" s="23"/>
      <c r="I60" s="60"/>
      <c r="J60" s="60"/>
      <c r="K60" s="60"/>
      <c r="L60" s="60"/>
      <c r="M60" s="60"/>
      <c r="N60" s="60"/>
      <c r="O60" s="60"/>
      <c r="P60" s="60"/>
      <c r="Q60" s="60"/>
      <c r="R60" s="138"/>
      <c r="S60" s="140"/>
      <c r="T60" s="139"/>
      <c r="U60" s="60"/>
      <c r="V60" s="60"/>
      <c r="W60" s="60"/>
      <c r="X60" s="60"/>
      <c r="Y60" s="60"/>
      <c r="Z60" s="60"/>
      <c r="AA60" s="60"/>
      <c r="AB60" s="60"/>
      <c r="AC60" s="60"/>
      <c r="AD60" s="86"/>
      <c r="AE60" s="60"/>
      <c r="AF60" s="74"/>
      <c r="AG60"/>
      <c r="AH60"/>
      <c r="AI60"/>
      <c r="AJ60"/>
      <c r="AK60"/>
      <c r="AL60"/>
      <c r="AM60"/>
      <c r="AN60"/>
      <c r="AO60"/>
      <c r="AP60"/>
      <c r="AQ60"/>
      <c r="AR60"/>
      <c r="AS60"/>
      <c r="AT60"/>
      <c r="AU60"/>
    </row>
    <row r="61" spans="1:47" ht="15" customHeight="1">
      <c r="A61" s="24">
        <f>ROW()</f>
        <v>61</v>
      </c>
      <c r="B61" s="84" t="s">
        <v>97</v>
      </c>
      <c r="C61" s="99" t="s">
        <v>100</v>
      </c>
      <c r="D61" s="99" t="s">
        <v>205</v>
      </c>
      <c r="E61" s="60"/>
      <c r="F61" s="130" t="s">
        <v>42</v>
      </c>
      <c r="G61" s="61">
        <f t="shared" si="1"/>
        <v>0</v>
      </c>
      <c r="H61" s="23"/>
      <c r="I61" s="60"/>
      <c r="J61" s="60"/>
      <c r="K61" s="60"/>
      <c r="L61" s="60"/>
      <c r="M61" s="60"/>
      <c r="N61" s="60"/>
      <c r="O61" s="60"/>
      <c r="P61" s="60"/>
      <c r="Q61" s="60"/>
      <c r="R61" s="138"/>
      <c r="S61" s="140"/>
      <c r="T61" s="139"/>
      <c r="U61" s="60"/>
      <c r="V61" s="60"/>
      <c r="W61" s="60"/>
      <c r="X61" s="60"/>
      <c r="Y61" s="60"/>
      <c r="Z61" s="60"/>
      <c r="AA61" s="60"/>
      <c r="AB61" s="60"/>
      <c r="AC61" s="60"/>
      <c r="AD61" s="86"/>
      <c r="AE61" s="60"/>
      <c r="AF61" s="74"/>
      <c r="AG61"/>
      <c r="AH61"/>
      <c r="AI61"/>
      <c r="AJ61"/>
      <c r="AK61"/>
      <c r="AL61"/>
      <c r="AM61"/>
      <c r="AN61"/>
      <c r="AO61"/>
      <c r="AP61"/>
      <c r="AQ61"/>
      <c r="AR61"/>
      <c r="AS61"/>
      <c r="AT61"/>
      <c r="AU61"/>
    </row>
    <row r="62" spans="1:47" ht="15" customHeight="1">
      <c r="A62" s="24">
        <f>ROW()</f>
        <v>62</v>
      </c>
      <c r="B62" s="94" t="s">
        <v>206</v>
      </c>
      <c r="C62" s="99" t="s">
        <v>376</v>
      </c>
      <c r="D62" s="99" t="s">
        <v>102</v>
      </c>
      <c r="E62" s="60"/>
      <c r="F62" s="130" t="s">
        <v>42</v>
      </c>
      <c r="G62" s="61">
        <f t="shared" si="1"/>
        <v>0</v>
      </c>
      <c r="H62" s="23"/>
      <c r="I62" s="60"/>
      <c r="J62" s="60"/>
      <c r="K62" s="60"/>
      <c r="L62" s="60"/>
      <c r="M62" s="60"/>
      <c r="N62" s="60"/>
      <c r="O62" s="60"/>
      <c r="P62" s="60"/>
      <c r="Q62" s="60"/>
      <c r="R62" s="138"/>
      <c r="S62" s="140"/>
      <c r="T62" s="139"/>
      <c r="U62" s="60"/>
      <c r="V62" s="60"/>
      <c r="W62" s="60"/>
      <c r="X62" s="60"/>
      <c r="Y62" s="60"/>
      <c r="Z62" s="60"/>
      <c r="AA62" s="60"/>
      <c r="AB62" s="60"/>
      <c r="AC62" s="60"/>
      <c r="AD62" s="86"/>
      <c r="AE62" s="60"/>
      <c r="AF62" s="74"/>
      <c r="AG62"/>
      <c r="AH62"/>
      <c r="AI62"/>
      <c r="AJ62"/>
      <c r="AK62"/>
      <c r="AL62"/>
      <c r="AM62"/>
      <c r="AN62"/>
      <c r="AO62"/>
      <c r="AP62"/>
      <c r="AQ62"/>
      <c r="AR62"/>
      <c r="AS62"/>
      <c r="AT62"/>
      <c r="AU62"/>
    </row>
    <row r="63" spans="1:47" ht="15" customHeight="1">
      <c r="A63" s="24">
        <f>ROW()</f>
        <v>63</v>
      </c>
      <c r="B63" s="94" t="s">
        <v>206</v>
      </c>
      <c r="C63" s="99" t="s">
        <v>376</v>
      </c>
      <c r="D63" s="99" t="s">
        <v>103</v>
      </c>
      <c r="E63" s="60"/>
      <c r="F63" s="130" t="s">
        <v>42</v>
      </c>
      <c r="G63" s="61">
        <f t="shared" si="1"/>
        <v>0</v>
      </c>
      <c r="H63" s="23"/>
      <c r="I63" s="60"/>
      <c r="J63" s="60"/>
      <c r="K63" s="60"/>
      <c r="L63" s="60"/>
      <c r="M63" s="60"/>
      <c r="N63" s="60"/>
      <c r="O63" s="60"/>
      <c r="P63" s="60"/>
      <c r="Q63" s="60"/>
      <c r="R63" s="138"/>
      <c r="S63" s="140"/>
      <c r="T63" s="139"/>
      <c r="U63" s="60"/>
      <c r="V63" s="60"/>
      <c r="W63" s="60"/>
      <c r="X63" s="60"/>
      <c r="Y63" s="60"/>
      <c r="Z63" s="60"/>
      <c r="AA63" s="60"/>
      <c r="AB63" s="60"/>
      <c r="AC63" s="60"/>
      <c r="AD63" s="86"/>
      <c r="AE63" s="60"/>
      <c r="AF63" s="74"/>
      <c r="AG63"/>
      <c r="AH63"/>
      <c r="AI63"/>
      <c r="AJ63"/>
      <c r="AK63"/>
      <c r="AL63"/>
      <c r="AM63"/>
      <c r="AN63"/>
      <c r="AO63"/>
      <c r="AP63"/>
      <c r="AQ63"/>
      <c r="AR63"/>
      <c r="AS63"/>
      <c r="AT63"/>
      <c r="AU63"/>
    </row>
    <row r="64" spans="1:47" s="59" customFormat="1" ht="15" customHeight="1">
      <c r="A64" s="24">
        <f>ROW()</f>
        <v>64</v>
      </c>
      <c r="B64" s="94" t="s">
        <v>206</v>
      </c>
      <c r="C64" s="99" t="s">
        <v>104</v>
      </c>
      <c r="D64" s="99" t="s">
        <v>365</v>
      </c>
      <c r="E64" s="60"/>
      <c r="F64" s="130" t="s">
        <v>49</v>
      </c>
      <c r="G64" s="61">
        <f t="shared" si="1"/>
        <v>0</v>
      </c>
      <c r="H64" s="23"/>
      <c r="I64" s="60"/>
      <c r="J64" s="60"/>
      <c r="K64" s="60"/>
      <c r="L64" s="60"/>
      <c r="M64" s="60"/>
      <c r="N64" s="60"/>
      <c r="O64" s="60"/>
      <c r="P64" s="60"/>
      <c r="Q64" s="60"/>
      <c r="R64" s="138"/>
      <c r="S64" s="140"/>
      <c r="T64" s="139"/>
      <c r="U64" s="60"/>
      <c r="V64" s="60"/>
      <c r="W64" s="60"/>
      <c r="X64" s="60"/>
      <c r="Y64" s="60"/>
      <c r="Z64" s="60"/>
      <c r="AA64" s="60"/>
      <c r="AB64" s="60"/>
      <c r="AC64" s="60"/>
      <c r="AD64" s="86"/>
      <c r="AE64" s="60"/>
      <c r="AF64" s="74"/>
      <c r="AG64"/>
      <c r="AH64"/>
      <c r="AI64"/>
      <c r="AJ64"/>
      <c r="AK64"/>
      <c r="AL64"/>
      <c r="AM64"/>
      <c r="AN64"/>
      <c r="AO64"/>
      <c r="AP64"/>
      <c r="AQ64"/>
      <c r="AR64"/>
      <c r="AS64"/>
      <c r="AT64"/>
      <c r="AU64"/>
    </row>
    <row r="65" spans="1:32" ht="21" customHeight="1">
      <c r="A65" s="24">
        <f>ROW()</f>
        <v>65</v>
      </c>
      <c r="B65" s="646" t="s">
        <v>440</v>
      </c>
      <c r="C65" s="646"/>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43"/>
    </row>
    <row r="66" spans="1:47" s="59" customFormat="1" ht="12.75">
      <c r="A66" s="40">
        <f>ROW()</f>
        <v>66</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2"/>
      <c r="AG66"/>
      <c r="AH66"/>
      <c r="AI66"/>
      <c r="AJ66"/>
      <c r="AK66"/>
      <c r="AL66"/>
      <c r="AM66"/>
      <c r="AN66"/>
      <c r="AO66"/>
      <c r="AP66"/>
      <c r="AQ66"/>
      <c r="AR66"/>
      <c r="AS66"/>
      <c r="AT66"/>
      <c r="AU66"/>
    </row>
    <row r="67" spans="1:47" ht="12.75">
      <c r="A67"/>
      <c r="B67"/>
      <c r="C67"/>
      <c r="D67"/>
      <c r="E67"/>
      <c r="F67"/>
      <c r="G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1:47" ht="12.75">
      <c r="A68"/>
      <c r="B68"/>
      <c r="C68"/>
      <c r="D68"/>
      <c r="E68"/>
      <c r="F68"/>
      <c r="G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1:47" ht="12.75">
      <c r="A69"/>
      <c r="B69"/>
      <c r="C69"/>
      <c r="D69"/>
      <c r="E69"/>
      <c r="F69"/>
      <c r="G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1:47" ht="12.75">
      <c r="A70"/>
      <c r="B70"/>
      <c r="C70"/>
      <c r="D70"/>
      <c r="E70"/>
      <c r="F70"/>
      <c r="G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1:47" ht="12.75">
      <c r="A71"/>
      <c r="B71"/>
      <c r="C71"/>
      <c r="D71"/>
      <c r="E71"/>
      <c r="F71"/>
      <c r="G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1:47" ht="12.75">
      <c r="A72"/>
      <c r="B72"/>
      <c r="C72"/>
      <c r="D72"/>
      <c r="E72"/>
      <c r="F72"/>
      <c r="G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1:47" ht="12.75">
      <c r="A73"/>
      <c r="B73"/>
      <c r="C73"/>
      <c r="D73"/>
      <c r="E73"/>
      <c r="F73"/>
      <c r="G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1:47" ht="12.75">
      <c r="A74"/>
      <c r="B74"/>
      <c r="C74"/>
      <c r="D74"/>
      <c r="E74"/>
      <c r="F74"/>
      <c r="G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1:47" ht="12.75">
      <c r="A75"/>
      <c r="B75"/>
      <c r="C75"/>
      <c r="D75"/>
      <c r="E75"/>
      <c r="F75"/>
      <c r="G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1:47" ht="12.75">
      <c r="A76"/>
      <c r="B76"/>
      <c r="C76"/>
      <c r="D76"/>
      <c r="E76"/>
      <c r="F76"/>
      <c r="G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1:47" ht="12.75">
      <c r="A77"/>
      <c r="B77"/>
      <c r="C77"/>
      <c r="D77"/>
      <c r="E77"/>
      <c r="F77"/>
      <c r="G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1:47" ht="12.75">
      <c r="A78"/>
      <c r="B78"/>
      <c r="C78"/>
      <c r="D78"/>
      <c r="E78"/>
      <c r="F78"/>
      <c r="G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ht="12.75">
      <c r="A79"/>
      <c r="B79"/>
      <c r="C79"/>
      <c r="D79"/>
      <c r="E79"/>
      <c r="F79"/>
      <c r="G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1:47" ht="12.75">
      <c r="A80"/>
      <c r="B80"/>
      <c r="C80"/>
      <c r="D80"/>
      <c r="E80"/>
      <c r="F80"/>
      <c r="G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1:47" ht="12.75">
      <c r="A81"/>
      <c r="B81"/>
      <c r="C81"/>
      <c r="D81"/>
      <c r="E81"/>
      <c r="F81"/>
      <c r="G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1:47" ht="12.75">
      <c r="A82"/>
      <c r="B82"/>
      <c r="C82"/>
      <c r="D82"/>
      <c r="E82"/>
      <c r="F82"/>
      <c r="G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1:47" ht="12.75">
      <c r="A83"/>
      <c r="B83"/>
      <c r="C83"/>
      <c r="D83"/>
      <c r="E83"/>
      <c r="F83"/>
      <c r="G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1:47" ht="12.75">
      <c r="A84"/>
      <c r="B84"/>
      <c r="C84"/>
      <c r="D84"/>
      <c r="E84"/>
      <c r="F84"/>
      <c r="G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1:47" ht="12.75">
      <c r="A85"/>
      <c r="B85"/>
      <c r="C85"/>
      <c r="D85"/>
      <c r="E85"/>
      <c r="F85"/>
      <c r="G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1:47" ht="12.75">
      <c r="A86"/>
      <c r="B86"/>
      <c r="C86"/>
      <c r="D86"/>
      <c r="E86"/>
      <c r="F86"/>
      <c r="G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1:47" ht="12.75">
      <c r="A87"/>
      <c r="B87"/>
      <c r="C87"/>
      <c r="D87"/>
      <c r="E87"/>
      <c r="F87"/>
      <c r="G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1:47" ht="12.75">
      <c r="A88"/>
      <c r="B88"/>
      <c r="C88"/>
      <c r="D88"/>
      <c r="E88"/>
      <c r="F88"/>
      <c r="G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1:47" ht="12.75">
      <c r="A89"/>
      <c r="B89"/>
      <c r="C89"/>
      <c r="D89"/>
      <c r="E89"/>
      <c r="F89"/>
      <c r="G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1:47" ht="12.75">
      <c r="A90"/>
      <c r="B90"/>
      <c r="C90"/>
      <c r="D90"/>
      <c r="E90"/>
      <c r="F90"/>
      <c r="G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1:47" ht="12.75">
      <c r="A91"/>
      <c r="B91"/>
      <c r="C91"/>
      <c r="D91"/>
      <c r="E91"/>
      <c r="F91"/>
      <c r="G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1:47" ht="12.75">
      <c r="A92"/>
      <c r="B92"/>
      <c r="C92"/>
      <c r="D92"/>
      <c r="E92"/>
      <c r="F92"/>
      <c r="G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1:47" ht="12.75">
      <c r="A93"/>
      <c r="B93"/>
      <c r="C93"/>
      <c r="D93"/>
      <c r="E93"/>
      <c r="F93"/>
      <c r="G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1:47" ht="12.75">
      <c r="A94"/>
      <c r="B94"/>
      <c r="C94"/>
      <c r="D94"/>
      <c r="E94"/>
      <c r="F94"/>
      <c r="G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1:47" ht="12.75">
      <c r="A95"/>
      <c r="B95"/>
      <c r="C95"/>
      <c r="D95"/>
      <c r="E95"/>
      <c r="F95"/>
      <c r="G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47" ht="12.75">
      <c r="A96"/>
      <c r="B96"/>
      <c r="C96"/>
      <c r="D96"/>
      <c r="E96"/>
      <c r="F96"/>
      <c r="G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1:47" ht="12.75">
      <c r="A97"/>
      <c r="B97"/>
      <c r="C97"/>
      <c r="D97"/>
      <c r="E97"/>
      <c r="F97"/>
      <c r="G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row>
    <row r="98" spans="1:47" ht="12.75">
      <c r="A98"/>
      <c r="B98"/>
      <c r="C98"/>
      <c r="D98"/>
      <c r="E98"/>
      <c r="F98"/>
      <c r="G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row>
    <row r="99" spans="1:47" ht="12.75">
      <c r="A99"/>
      <c r="B99"/>
      <c r="C99"/>
      <c r="D99"/>
      <c r="E99"/>
      <c r="F99"/>
      <c r="G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row>
    <row r="100" spans="1:47" ht="12.75">
      <c r="A100"/>
      <c r="B100"/>
      <c r="C100"/>
      <c r="D100"/>
      <c r="E100"/>
      <c r="F100"/>
      <c r="G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row>
    <row r="101" spans="1:47" ht="12.75">
      <c r="A101"/>
      <c r="B101"/>
      <c r="C101"/>
      <c r="D101"/>
      <c r="E101"/>
      <c r="F101"/>
      <c r="G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row>
    <row r="102" spans="1:47" ht="12.75">
      <c r="A102"/>
      <c r="B102"/>
      <c r="C102"/>
      <c r="D102"/>
      <c r="E102"/>
      <c r="F102"/>
      <c r="G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row>
    <row r="103" spans="1:47" ht="12.75">
      <c r="A103"/>
      <c r="B103"/>
      <c r="C103"/>
      <c r="D103"/>
      <c r="E103"/>
      <c r="F103"/>
      <c r="G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row>
    <row r="104" spans="1:47" ht="12.75">
      <c r="A104"/>
      <c r="B104"/>
      <c r="C104"/>
      <c r="D104"/>
      <c r="E104"/>
      <c r="F104"/>
      <c r="G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row>
    <row r="105" spans="1:47" ht="12.75">
      <c r="A105"/>
      <c r="B105"/>
      <c r="C105"/>
      <c r="D105"/>
      <c r="E105"/>
      <c r="F105"/>
      <c r="G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row>
    <row r="106" spans="1:47" ht="12.75">
      <c r="A106"/>
      <c r="B106"/>
      <c r="C106"/>
      <c r="D106"/>
      <c r="E106"/>
      <c r="F106"/>
      <c r="G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row>
    <row r="107" spans="1:47" ht="12.75">
      <c r="A107"/>
      <c r="B107"/>
      <c r="C107"/>
      <c r="D107"/>
      <c r="E107"/>
      <c r="F107"/>
      <c r="G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row>
    <row r="108" spans="1:47" ht="12.75">
      <c r="A108"/>
      <c r="B108"/>
      <c r="C108"/>
      <c r="D108"/>
      <c r="E108"/>
      <c r="F108"/>
      <c r="G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row>
    <row r="109" spans="1:47" ht="12.75">
      <c r="A109"/>
      <c r="B109"/>
      <c r="C109"/>
      <c r="D109"/>
      <c r="E109"/>
      <c r="F109"/>
      <c r="G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row>
    <row r="110" spans="1:47" ht="12.75">
      <c r="A110"/>
      <c r="B110"/>
      <c r="C110"/>
      <c r="D110"/>
      <c r="E110"/>
      <c r="F110"/>
      <c r="G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row>
    <row r="111" spans="1:47" ht="12.75">
      <c r="A111"/>
      <c r="B111"/>
      <c r="C111"/>
      <c r="D111"/>
      <c r="E111"/>
      <c r="F111"/>
      <c r="G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row>
    <row r="112" spans="1:47" ht="12.75">
      <c r="A112"/>
      <c r="B112"/>
      <c r="C112"/>
      <c r="D112"/>
      <c r="E112"/>
      <c r="F112"/>
      <c r="G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row>
    <row r="113" spans="1:47" ht="12.75">
      <c r="A113"/>
      <c r="B113"/>
      <c r="C113"/>
      <c r="D113"/>
      <c r="E113"/>
      <c r="F113"/>
      <c r="G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row>
    <row r="114" spans="1:47" ht="12.75">
      <c r="A114"/>
      <c r="B114"/>
      <c r="C114"/>
      <c r="D114"/>
      <c r="E114"/>
      <c r="F114"/>
      <c r="G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row>
    <row r="115" spans="1:47" ht="12.75">
      <c r="A115"/>
      <c r="B115"/>
      <c r="C115"/>
      <c r="D115"/>
      <c r="E115"/>
      <c r="F115"/>
      <c r="G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row>
    <row r="116" spans="1:47" ht="12.75">
      <c r="A116"/>
      <c r="B116"/>
      <c r="C116"/>
      <c r="D116"/>
      <c r="E116"/>
      <c r="F116"/>
      <c r="G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row>
    <row r="117" spans="1:47" ht="12.75">
      <c r="A117"/>
      <c r="B117"/>
      <c r="C117"/>
      <c r="D117"/>
      <c r="E117"/>
      <c r="F117"/>
      <c r="G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row>
    <row r="118" spans="1:47" ht="12.75">
      <c r="A118"/>
      <c r="B118"/>
      <c r="C118"/>
      <c r="D118"/>
      <c r="E118"/>
      <c r="F118"/>
      <c r="G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row>
    <row r="119" spans="1:47" ht="12.75">
      <c r="A119"/>
      <c r="B119"/>
      <c r="C119"/>
      <c r="D119"/>
      <c r="E119"/>
      <c r="F119"/>
      <c r="G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row r="120" spans="1:47" ht="12.75">
      <c r="A120"/>
      <c r="B120"/>
      <c r="C120"/>
      <c r="D120"/>
      <c r="E120"/>
      <c r="F120"/>
      <c r="G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7" ht="12.75">
      <c r="A121"/>
      <c r="B121"/>
      <c r="C121"/>
      <c r="D121"/>
      <c r="E121"/>
      <c r="F121"/>
      <c r="G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row>
    <row r="122" spans="1:47" ht="12.75">
      <c r="A122"/>
      <c r="B122"/>
      <c r="C122"/>
      <c r="D122"/>
      <c r="E122"/>
      <c r="F122"/>
      <c r="G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row>
    <row r="123" spans="1:47" ht="12.75">
      <c r="A123"/>
      <c r="B123"/>
      <c r="C123"/>
      <c r="D123"/>
      <c r="E123"/>
      <c r="F123"/>
      <c r="G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row>
    <row r="124" spans="1:47" ht="12.75">
      <c r="A124"/>
      <c r="B124"/>
      <c r="C124"/>
      <c r="D124"/>
      <c r="E124"/>
      <c r="F124"/>
      <c r="G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row>
    <row r="125" spans="1:47" ht="12.75">
      <c r="A125"/>
      <c r="B125"/>
      <c r="C125"/>
      <c r="D125"/>
      <c r="E125"/>
      <c r="F125"/>
      <c r="G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row>
    <row r="126" spans="1:47" ht="12.75">
      <c r="A126"/>
      <c r="B126"/>
      <c r="C126"/>
      <c r="D126"/>
      <c r="E126"/>
      <c r="F126"/>
      <c r="G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row>
    <row r="127" spans="1:47" ht="12.75">
      <c r="A127"/>
      <c r="B127"/>
      <c r="C127"/>
      <c r="D127"/>
      <c r="E127"/>
      <c r="F127"/>
      <c r="G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row>
    <row r="128" spans="1:47" ht="12.75">
      <c r="A128"/>
      <c r="B128"/>
      <c r="C128"/>
      <c r="D128"/>
      <c r="E128"/>
      <c r="F128"/>
      <c r="G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row>
    <row r="129" spans="1:47" ht="12.75">
      <c r="A129"/>
      <c r="B129"/>
      <c r="C129"/>
      <c r="D129"/>
      <c r="E129"/>
      <c r="F129"/>
      <c r="G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row>
    <row r="130" spans="1:47" ht="12.75">
      <c r="A130"/>
      <c r="B130"/>
      <c r="C130"/>
      <c r="D130"/>
      <c r="E130"/>
      <c r="F130"/>
      <c r="G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row>
    <row r="131" spans="1:47" ht="12.75">
      <c r="A131"/>
      <c r="B131"/>
      <c r="C131"/>
      <c r="D131"/>
      <c r="E131"/>
      <c r="F131"/>
      <c r="G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row>
    <row r="132" spans="1:47" ht="12.75">
      <c r="A132"/>
      <c r="B132"/>
      <c r="C132"/>
      <c r="D132"/>
      <c r="E132"/>
      <c r="F132"/>
      <c r="G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row>
    <row r="133" spans="1:47" ht="12.75">
      <c r="A133"/>
      <c r="B133"/>
      <c r="C133"/>
      <c r="D133"/>
      <c r="E133"/>
      <c r="F133"/>
      <c r="G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row>
    <row r="134" spans="1:47" ht="12.75">
      <c r="A134"/>
      <c r="B134"/>
      <c r="C134"/>
      <c r="D134"/>
      <c r="E134"/>
      <c r="F134"/>
      <c r="G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row>
    <row r="135" spans="1:47" ht="12.75">
      <c r="A135"/>
      <c r="B135"/>
      <c r="C135"/>
      <c r="D135"/>
      <c r="E135"/>
      <c r="F135"/>
      <c r="G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row>
    <row r="136" spans="1:47" ht="12.75">
      <c r="A136"/>
      <c r="B136"/>
      <c r="C136"/>
      <c r="D136"/>
      <c r="E136"/>
      <c r="F136"/>
      <c r="G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row>
    <row r="137" spans="1:47" ht="12.75">
      <c r="A137"/>
      <c r="B137"/>
      <c r="C137"/>
      <c r="D137"/>
      <c r="E137"/>
      <c r="F137"/>
      <c r="G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row>
  </sheetData>
  <sheetProtection/>
  <mergeCells count="2">
    <mergeCell ref="Y2:AE2"/>
    <mergeCell ref="Y3:AE3"/>
  </mergeCells>
  <printOptions/>
  <pageMargins left="0.7086614173228347" right="0.7086614173228347" top="0.7480314960629921" bottom="0.7480314960629921" header="0.3149606299212599" footer="0.3149606299212599"/>
  <pageSetup cellComments="asDisplayed" fitToHeight="10" fitToWidth="1" horizontalDpi="600" verticalDpi="600" orientation="landscape" paperSize="9" scale="42" r:id="rId1"/>
  <headerFooter>
    <oddHeader>&amp;C&amp;"Arial"&amp;10 Commerce Commission Information Disclosure Template</oddHeader>
    <oddFooter>&amp;L&amp;"Arial"&amp;10 &amp;F&amp;C&amp;"Arial"&amp;10 &amp;A&amp;R&amp;"Arial"&amp;10 &amp;P</oddFooter>
  </headerFooter>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O65"/>
  <sheetViews>
    <sheetView view="pageBreakPreview" zoomScaleSheetLayoutView="100" workbookViewId="0" topLeftCell="A1">
      <selection activeCell="A1" sqref="A1"/>
    </sheetView>
  </sheetViews>
  <sheetFormatPr defaultColWidth="10.00390625" defaultRowHeight="12.75"/>
  <cols>
    <col min="1" max="1" width="4.140625" style="41" customWidth="1"/>
    <col min="2" max="2" width="18.8515625" style="0" customWidth="1"/>
    <col min="3" max="3" width="30.57421875" style="41" bestFit="1" customWidth="1"/>
    <col min="4" max="4" width="49.7109375" style="41" bestFit="1" customWidth="1"/>
    <col min="5" max="5" width="8.28125" style="41" customWidth="1"/>
    <col min="6" max="10" width="13.00390625" style="41" customWidth="1"/>
    <col min="11" max="11" width="2.7109375" style="41" customWidth="1"/>
    <col min="12" max="15" width="7.00390625" style="41" customWidth="1"/>
    <col min="16" max="16384" width="10.00390625" style="41" customWidth="1"/>
  </cols>
  <sheetData>
    <row r="1" spans="1:15" s="66" customFormat="1" ht="12.75">
      <c r="A1" s="145"/>
      <c r="B1" s="146"/>
      <c r="C1" s="147"/>
      <c r="D1" s="147"/>
      <c r="E1" s="147"/>
      <c r="F1" s="147"/>
      <c r="G1" s="147"/>
      <c r="H1" s="147"/>
      <c r="I1" s="147"/>
      <c r="J1" s="147"/>
      <c r="K1" s="148"/>
      <c r="L1"/>
      <c r="M1"/>
      <c r="N1"/>
      <c r="O1"/>
    </row>
    <row r="2" spans="1:15" s="66" customFormat="1" ht="18" customHeight="1">
      <c r="A2" s="149"/>
      <c r="B2" s="119"/>
      <c r="C2" s="54"/>
      <c r="D2" s="54"/>
      <c r="E2" s="55" t="s">
        <v>10</v>
      </c>
      <c r="F2" s="708">
        <f>IF(NOT(ISBLANK(CoverSheet!$C$8)),CoverSheet!$C$8,"")</f>
      </c>
      <c r="G2" s="709"/>
      <c r="H2" s="709"/>
      <c r="I2" s="709"/>
      <c r="J2" s="781"/>
      <c r="K2" s="56"/>
      <c r="L2"/>
      <c r="M2"/>
      <c r="N2"/>
      <c r="O2"/>
    </row>
    <row r="3" spans="1:15" s="66" customFormat="1" ht="18">
      <c r="A3" s="149"/>
      <c r="B3" s="119"/>
      <c r="C3" s="54"/>
      <c r="D3" s="54"/>
      <c r="E3" s="55" t="s">
        <v>754</v>
      </c>
      <c r="F3" s="777">
        <f>IF(ISNUMBER(CoverSheet!$C$14),TEXT(DATE(YEAR(CoverSheet!$C$14)-1,MONTH(CoverSheet!$C$14),DAY(CoverSheet!$C$14))+1,"_([$-1409]d mmmm yyyy;_(@")&amp;" –"&amp;TEXT(DATE(YEAR(CoverSheet!$C$14)+9,MONTH(CoverSheet!$C$14),DAY(CoverSheet!$C$14)),"_([$-1409]d mmmm yyyy;_(@"),"")</f>
      </c>
      <c r="G3" s="778"/>
      <c r="H3" s="778"/>
      <c r="I3" s="778"/>
      <c r="J3" s="779"/>
      <c r="K3" s="56"/>
      <c r="L3"/>
      <c r="M3"/>
      <c r="N3"/>
      <c r="O3"/>
    </row>
    <row r="4" spans="1:15" s="66" customFormat="1" ht="15.75">
      <c r="A4" s="114" t="s">
        <v>332</v>
      </c>
      <c r="B4" s="119"/>
      <c r="C4" s="54"/>
      <c r="D4" s="54"/>
      <c r="E4" s="54"/>
      <c r="F4" s="54"/>
      <c r="G4" s="54"/>
      <c r="H4" s="54"/>
      <c r="I4" s="54"/>
      <c r="J4" s="54"/>
      <c r="K4" s="56"/>
      <c r="L4"/>
      <c r="M4"/>
      <c r="N4"/>
      <c r="O4"/>
    </row>
    <row r="5" spans="1:15" s="59" customFormat="1" ht="12.75">
      <c r="A5" s="57" t="s">
        <v>11</v>
      </c>
      <c r="B5" s="637" t="s">
        <v>1282</v>
      </c>
      <c r="C5" s="54"/>
      <c r="D5" s="54"/>
      <c r="E5" s="54"/>
      <c r="F5" s="54"/>
      <c r="G5" s="54"/>
      <c r="H5" s="54"/>
      <c r="I5" s="54"/>
      <c r="J5" s="54"/>
      <c r="K5" s="56"/>
      <c r="L5"/>
      <c r="M5"/>
      <c r="N5"/>
      <c r="O5"/>
    </row>
    <row r="6" spans="1:15" ht="39.75" customHeight="1">
      <c r="A6" s="24">
        <f>ROW()</f>
        <v>6</v>
      </c>
      <c r="B6" s="133" t="s">
        <v>290</v>
      </c>
      <c r="C6" s="23"/>
      <c r="D6" s="23"/>
      <c r="E6" s="23"/>
      <c r="F6" s="50" t="s">
        <v>425</v>
      </c>
      <c r="G6" s="50"/>
      <c r="H6" s="50"/>
      <c r="I6" s="50"/>
      <c r="J6" s="50"/>
      <c r="K6" s="43"/>
      <c r="L6"/>
      <c r="M6"/>
      <c r="N6"/>
      <c r="O6"/>
    </row>
    <row r="7" spans="1:15" s="59" customFormat="1" ht="12.75">
      <c r="A7" s="24"/>
      <c r="B7" s="23"/>
      <c r="C7" s="23"/>
      <c r="D7" s="23"/>
      <c r="E7" s="23"/>
      <c r="F7" s="45" t="s">
        <v>177</v>
      </c>
      <c r="G7" s="45" t="s">
        <v>178</v>
      </c>
      <c r="H7" s="45" t="s">
        <v>179</v>
      </c>
      <c r="I7" s="45" t="s">
        <v>180</v>
      </c>
      <c r="J7" s="45" t="s">
        <v>181</v>
      </c>
      <c r="K7" s="43"/>
      <c r="L7"/>
      <c r="M7"/>
      <c r="N7"/>
      <c r="O7"/>
    </row>
    <row r="8" spans="1:15" ht="12.75">
      <c r="A8" s="24">
        <f>ROW()</f>
        <v>8</v>
      </c>
      <c r="B8" s="88" t="s">
        <v>38</v>
      </c>
      <c r="C8" s="88" t="s">
        <v>2</v>
      </c>
      <c r="D8" s="88" t="s">
        <v>203</v>
      </c>
      <c r="E8" s="83" t="s">
        <v>385</v>
      </c>
      <c r="F8" s="45">
        <f>IF(ISNUMBER(CoverSheet!$C$14),YEAR(CoverSheet!$C$14),"")</f>
      </c>
      <c r="G8" s="45">
        <f>IF(ISNUMBER(CoverSheet!$C$14),YEAR(CoverSheet!$C$14)+1,"")</f>
      </c>
      <c r="H8" s="45">
        <f>IF(ISNUMBER(CoverSheet!$C$14),YEAR(CoverSheet!$C$14)+2,"")</f>
      </c>
      <c r="I8" s="45">
        <f>IF(ISNUMBER(CoverSheet!$C$14),YEAR(CoverSheet!$C$14)+3,"")</f>
      </c>
      <c r="J8" s="45">
        <f>IF(ISNUMBER(CoverSheet!$C$14),YEAR(CoverSheet!$C$14)+4,"")</f>
      </c>
      <c r="K8" s="43"/>
      <c r="L8"/>
      <c r="M8"/>
      <c r="N8"/>
      <c r="O8"/>
    </row>
    <row r="9" spans="1:15" ht="15" customHeight="1">
      <c r="A9" s="24">
        <f>ROW()</f>
        <v>9</v>
      </c>
      <c r="B9" s="84" t="s">
        <v>40</v>
      </c>
      <c r="C9" s="99" t="s">
        <v>366</v>
      </c>
      <c r="D9" s="99" t="s">
        <v>41</v>
      </c>
      <c r="E9" s="141" t="s">
        <v>42</v>
      </c>
      <c r="F9" s="60"/>
      <c r="G9" s="60"/>
      <c r="H9" s="60"/>
      <c r="I9" s="60"/>
      <c r="J9" s="60"/>
      <c r="K9" s="43"/>
      <c r="L9"/>
      <c r="M9"/>
      <c r="N9"/>
      <c r="O9"/>
    </row>
    <row r="10" spans="1:15" ht="15" customHeight="1">
      <c r="A10" s="24">
        <f>ROW()</f>
        <v>10</v>
      </c>
      <c r="B10" s="84" t="s">
        <v>40</v>
      </c>
      <c r="C10" s="99" t="s">
        <v>366</v>
      </c>
      <c r="D10" s="99" t="s">
        <v>43</v>
      </c>
      <c r="E10" s="141" t="s">
        <v>42</v>
      </c>
      <c r="F10" s="60"/>
      <c r="G10" s="60"/>
      <c r="H10" s="60"/>
      <c r="I10" s="60"/>
      <c r="J10" s="60"/>
      <c r="K10" s="43"/>
      <c r="L10"/>
      <c r="M10"/>
      <c r="N10"/>
      <c r="O10"/>
    </row>
    <row r="11" spans="1:15" ht="15" customHeight="1">
      <c r="A11" s="24">
        <f>ROW()</f>
        <v>11</v>
      </c>
      <c r="B11" s="84" t="s">
        <v>40</v>
      </c>
      <c r="C11" s="99" t="s">
        <v>366</v>
      </c>
      <c r="D11" s="99" t="s">
        <v>44</v>
      </c>
      <c r="E11" s="141" t="s">
        <v>42</v>
      </c>
      <c r="F11" s="60"/>
      <c r="G11" s="60"/>
      <c r="H11" s="60"/>
      <c r="I11" s="60"/>
      <c r="J11" s="60"/>
      <c r="K11" s="43"/>
      <c r="L11"/>
      <c r="M11"/>
      <c r="N11"/>
      <c r="O11"/>
    </row>
    <row r="12" spans="1:15" ht="15" customHeight="1">
      <c r="A12" s="24">
        <f>ROW()</f>
        <v>12</v>
      </c>
      <c r="B12" s="84" t="s">
        <v>40</v>
      </c>
      <c r="C12" s="99" t="s">
        <v>367</v>
      </c>
      <c r="D12" s="99" t="s">
        <v>45</v>
      </c>
      <c r="E12" s="141" t="s">
        <v>46</v>
      </c>
      <c r="F12" s="60"/>
      <c r="G12" s="60"/>
      <c r="H12" s="60"/>
      <c r="I12" s="60"/>
      <c r="J12" s="60"/>
      <c r="K12" s="43"/>
      <c r="L12"/>
      <c r="M12"/>
      <c r="N12"/>
      <c r="O12"/>
    </row>
    <row r="13" spans="1:15" ht="15" customHeight="1">
      <c r="A13" s="24">
        <f>ROW()</f>
        <v>13</v>
      </c>
      <c r="B13" s="84" t="s">
        <v>47</v>
      </c>
      <c r="C13" s="99" t="s">
        <v>368</v>
      </c>
      <c r="D13" s="99" t="s">
        <v>48</v>
      </c>
      <c r="E13" s="141" t="s">
        <v>49</v>
      </c>
      <c r="F13" s="60"/>
      <c r="G13" s="60"/>
      <c r="H13" s="60"/>
      <c r="I13" s="60"/>
      <c r="J13" s="60"/>
      <c r="K13" s="43"/>
      <c r="L13"/>
      <c r="M13"/>
      <c r="N13"/>
      <c r="O13"/>
    </row>
    <row r="14" spans="1:15" ht="15" customHeight="1">
      <c r="A14" s="24">
        <f>ROW()</f>
        <v>14</v>
      </c>
      <c r="B14" s="84" t="s">
        <v>47</v>
      </c>
      <c r="C14" s="99" t="s">
        <v>368</v>
      </c>
      <c r="D14" s="99" t="s">
        <v>50</v>
      </c>
      <c r="E14" s="141" t="s">
        <v>49</v>
      </c>
      <c r="F14" s="60"/>
      <c r="G14" s="60"/>
      <c r="H14" s="60"/>
      <c r="I14" s="60"/>
      <c r="J14" s="60"/>
      <c r="K14" s="43"/>
      <c r="L14"/>
      <c r="M14"/>
      <c r="N14"/>
      <c r="O14"/>
    </row>
    <row r="15" spans="1:15" ht="15" customHeight="1">
      <c r="A15" s="24">
        <f>ROW()</f>
        <v>15</v>
      </c>
      <c r="B15" s="84" t="s">
        <v>47</v>
      </c>
      <c r="C15" s="99" t="s">
        <v>369</v>
      </c>
      <c r="D15" s="99" t="s">
        <v>51</v>
      </c>
      <c r="E15" s="141" t="s">
        <v>49</v>
      </c>
      <c r="F15" s="60"/>
      <c r="G15" s="60"/>
      <c r="H15" s="60"/>
      <c r="I15" s="60"/>
      <c r="J15" s="60"/>
      <c r="K15" s="43"/>
      <c r="L15"/>
      <c r="M15"/>
      <c r="N15"/>
      <c r="O15"/>
    </row>
    <row r="16" spans="1:15" ht="15" customHeight="1">
      <c r="A16" s="24">
        <f>ROW()</f>
        <v>16</v>
      </c>
      <c r="B16" s="84" t="s">
        <v>47</v>
      </c>
      <c r="C16" s="99" t="s">
        <v>369</v>
      </c>
      <c r="D16" s="99" t="s">
        <v>341</v>
      </c>
      <c r="E16" s="141" t="s">
        <v>49</v>
      </c>
      <c r="F16" s="60"/>
      <c r="G16" s="60"/>
      <c r="H16" s="60"/>
      <c r="I16" s="60"/>
      <c r="J16" s="60"/>
      <c r="K16" s="43"/>
      <c r="L16"/>
      <c r="M16"/>
      <c r="N16"/>
      <c r="O16"/>
    </row>
    <row r="17" spans="1:15" ht="15" customHeight="1">
      <c r="A17" s="24">
        <f>ROW()</f>
        <v>17</v>
      </c>
      <c r="B17" s="84" t="s">
        <v>47</v>
      </c>
      <c r="C17" s="99" t="s">
        <v>369</v>
      </c>
      <c r="D17" s="99" t="s">
        <v>340</v>
      </c>
      <c r="E17" s="141" t="s">
        <v>49</v>
      </c>
      <c r="F17" s="60"/>
      <c r="G17" s="60"/>
      <c r="H17" s="60"/>
      <c r="I17" s="60"/>
      <c r="J17" s="60"/>
      <c r="K17" s="43"/>
      <c r="L17"/>
      <c r="M17"/>
      <c r="N17"/>
      <c r="O17"/>
    </row>
    <row r="18" spans="1:15" ht="15" customHeight="1">
      <c r="A18" s="24">
        <f>ROW()</f>
        <v>18</v>
      </c>
      <c r="B18" s="84" t="s">
        <v>47</v>
      </c>
      <c r="C18" s="99" t="s">
        <v>369</v>
      </c>
      <c r="D18" s="99" t="s">
        <v>54</v>
      </c>
      <c r="E18" s="141" t="s">
        <v>49</v>
      </c>
      <c r="F18" s="60"/>
      <c r="G18" s="60"/>
      <c r="H18" s="60"/>
      <c r="I18" s="60"/>
      <c r="J18" s="60"/>
      <c r="K18" s="43"/>
      <c r="L18"/>
      <c r="M18"/>
      <c r="N18"/>
      <c r="O18"/>
    </row>
    <row r="19" spans="1:15" ht="15" customHeight="1">
      <c r="A19" s="24">
        <f>ROW()</f>
        <v>19</v>
      </c>
      <c r="B19" s="84" t="s">
        <v>47</v>
      </c>
      <c r="C19" s="99" t="s">
        <v>369</v>
      </c>
      <c r="D19" s="99" t="s">
        <v>55</v>
      </c>
      <c r="E19" s="141" t="s">
        <v>49</v>
      </c>
      <c r="F19" s="60"/>
      <c r="G19" s="60"/>
      <c r="H19" s="60"/>
      <c r="I19" s="60"/>
      <c r="J19" s="60"/>
      <c r="K19" s="43"/>
      <c r="L19"/>
      <c r="M19"/>
      <c r="N19"/>
      <c r="O19"/>
    </row>
    <row r="20" spans="1:15" ht="15" customHeight="1">
      <c r="A20" s="24">
        <f>ROW()</f>
        <v>20</v>
      </c>
      <c r="B20" s="84" t="s">
        <v>47</v>
      </c>
      <c r="C20" s="99" t="s">
        <v>369</v>
      </c>
      <c r="D20" s="99" t="s">
        <v>342</v>
      </c>
      <c r="E20" s="141" t="s">
        <v>49</v>
      </c>
      <c r="F20" s="60"/>
      <c r="G20" s="60"/>
      <c r="H20" s="60"/>
      <c r="I20" s="60"/>
      <c r="J20" s="60"/>
      <c r="K20" s="43"/>
      <c r="L20"/>
      <c r="M20"/>
      <c r="N20"/>
      <c r="O20"/>
    </row>
    <row r="21" spans="1:15" ht="15" customHeight="1">
      <c r="A21" s="24">
        <f>ROW()</f>
        <v>21</v>
      </c>
      <c r="B21" s="84" t="s">
        <v>47</v>
      </c>
      <c r="C21" s="99" t="s">
        <v>369</v>
      </c>
      <c r="D21" s="99" t="s">
        <v>377</v>
      </c>
      <c r="E21" s="141" t="s">
        <v>49</v>
      </c>
      <c r="F21" s="60"/>
      <c r="G21" s="60"/>
      <c r="H21" s="60"/>
      <c r="I21" s="60"/>
      <c r="J21" s="60"/>
      <c r="K21" s="43"/>
      <c r="L21"/>
      <c r="M21"/>
      <c r="N21"/>
      <c r="O21"/>
    </row>
    <row r="22" spans="1:15" ht="15" customHeight="1">
      <c r="A22" s="24">
        <f>ROW()</f>
        <v>22</v>
      </c>
      <c r="B22" s="84" t="s">
        <v>47</v>
      </c>
      <c r="C22" s="99" t="s">
        <v>369</v>
      </c>
      <c r="D22" s="99" t="s">
        <v>58</v>
      </c>
      <c r="E22" s="141" t="s">
        <v>49</v>
      </c>
      <c r="F22" s="60"/>
      <c r="G22" s="60"/>
      <c r="H22" s="60"/>
      <c r="I22" s="60"/>
      <c r="J22" s="60"/>
      <c r="K22" s="43"/>
      <c r="L22"/>
      <c r="M22"/>
      <c r="N22"/>
      <c r="O22"/>
    </row>
    <row r="23" spans="1:15" ht="15" customHeight="1">
      <c r="A23" s="24">
        <f>ROW()</f>
        <v>23</v>
      </c>
      <c r="B23" s="84" t="s">
        <v>47</v>
      </c>
      <c r="C23" s="99" t="s">
        <v>369</v>
      </c>
      <c r="D23" s="99" t="s">
        <v>59</v>
      </c>
      <c r="E23" s="141" t="s">
        <v>49</v>
      </c>
      <c r="F23" s="60"/>
      <c r="G23" s="60"/>
      <c r="H23" s="60"/>
      <c r="I23" s="60"/>
      <c r="J23" s="60"/>
      <c r="K23" s="43"/>
      <c r="L23"/>
      <c r="M23"/>
      <c r="N23"/>
      <c r="O23"/>
    </row>
    <row r="24" spans="1:15" ht="15" customHeight="1">
      <c r="A24" s="24">
        <f>ROW()</f>
        <v>24</v>
      </c>
      <c r="B24" s="84" t="s">
        <v>47</v>
      </c>
      <c r="C24" s="99" t="s">
        <v>370</v>
      </c>
      <c r="D24" s="99" t="s">
        <v>202</v>
      </c>
      <c r="E24" s="141" t="s">
        <v>42</v>
      </c>
      <c r="F24" s="60"/>
      <c r="G24" s="60"/>
      <c r="H24" s="60"/>
      <c r="I24" s="60"/>
      <c r="J24" s="60"/>
      <c r="K24" s="43"/>
      <c r="L24"/>
      <c r="M24"/>
      <c r="N24"/>
      <c r="O24"/>
    </row>
    <row r="25" spans="1:15" ht="15" customHeight="1">
      <c r="A25" s="24">
        <f>ROW()</f>
        <v>25</v>
      </c>
      <c r="B25" s="84" t="s">
        <v>47</v>
      </c>
      <c r="C25" s="99" t="s">
        <v>370</v>
      </c>
      <c r="D25" s="99" t="s">
        <v>61</v>
      </c>
      <c r="E25" s="141" t="s">
        <v>42</v>
      </c>
      <c r="F25" s="60"/>
      <c r="G25" s="60"/>
      <c r="H25" s="60"/>
      <c r="I25" s="60"/>
      <c r="J25" s="60"/>
      <c r="K25" s="43"/>
      <c r="L25"/>
      <c r="M25"/>
      <c r="N25"/>
      <c r="O25"/>
    </row>
    <row r="26" spans="1:15" ht="15" customHeight="1">
      <c r="A26" s="24">
        <f>ROW()</f>
        <v>26</v>
      </c>
      <c r="B26" s="84" t="s">
        <v>47</v>
      </c>
      <c r="C26" s="99" t="s">
        <v>370</v>
      </c>
      <c r="D26" s="99" t="s">
        <v>62</v>
      </c>
      <c r="E26" s="141" t="s">
        <v>42</v>
      </c>
      <c r="F26" s="60"/>
      <c r="G26" s="60"/>
      <c r="H26" s="60"/>
      <c r="I26" s="60"/>
      <c r="J26" s="60"/>
      <c r="K26" s="43"/>
      <c r="L26"/>
      <c r="M26"/>
      <c r="N26"/>
      <c r="O26"/>
    </row>
    <row r="27" spans="1:15" ht="15" customHeight="1">
      <c r="A27" s="24">
        <f>ROW()</f>
        <v>27</v>
      </c>
      <c r="B27" s="84" t="s">
        <v>47</v>
      </c>
      <c r="C27" s="99" t="s">
        <v>370</v>
      </c>
      <c r="D27" s="99" t="s">
        <v>343</v>
      </c>
      <c r="E27" s="141" t="s">
        <v>42</v>
      </c>
      <c r="F27" s="60"/>
      <c r="G27" s="60"/>
      <c r="H27" s="60"/>
      <c r="I27" s="60"/>
      <c r="J27" s="60"/>
      <c r="K27" s="43"/>
      <c r="L27"/>
      <c r="M27"/>
      <c r="N27"/>
      <c r="O27"/>
    </row>
    <row r="28" spans="1:15" ht="15" customHeight="1">
      <c r="A28" s="24">
        <f>ROW()</f>
        <v>28</v>
      </c>
      <c r="B28" s="84" t="s">
        <v>47</v>
      </c>
      <c r="C28" s="99" t="s">
        <v>370</v>
      </c>
      <c r="D28" s="99" t="s">
        <v>344</v>
      </c>
      <c r="E28" s="141" t="s">
        <v>42</v>
      </c>
      <c r="F28" s="60"/>
      <c r="G28" s="60"/>
      <c r="H28" s="60"/>
      <c r="I28" s="60"/>
      <c r="J28" s="60"/>
      <c r="K28" s="43"/>
      <c r="L28"/>
      <c r="M28"/>
      <c r="N28"/>
      <c r="O28"/>
    </row>
    <row r="29" spans="1:15" ht="15" customHeight="1">
      <c r="A29" s="24">
        <f>ROW()</f>
        <v>29</v>
      </c>
      <c r="B29" s="84" t="s">
        <v>47</v>
      </c>
      <c r="C29" s="99" t="s">
        <v>370</v>
      </c>
      <c r="D29" s="99" t="s">
        <v>345</v>
      </c>
      <c r="E29" s="141" t="s">
        <v>42</v>
      </c>
      <c r="F29" s="60"/>
      <c r="G29" s="60"/>
      <c r="H29" s="60"/>
      <c r="I29" s="60"/>
      <c r="J29" s="60"/>
      <c r="K29" s="43"/>
      <c r="L29"/>
      <c r="M29"/>
      <c r="N29"/>
      <c r="O29"/>
    </row>
    <row r="30" spans="1:15" ht="15" customHeight="1">
      <c r="A30" s="24">
        <f>ROW()</f>
        <v>30</v>
      </c>
      <c r="B30" s="84" t="s">
        <v>47</v>
      </c>
      <c r="C30" s="99" t="s">
        <v>370</v>
      </c>
      <c r="D30" s="99" t="s">
        <v>346</v>
      </c>
      <c r="E30" s="141" t="s">
        <v>42</v>
      </c>
      <c r="F30" s="60"/>
      <c r="G30" s="60"/>
      <c r="H30" s="60"/>
      <c r="I30" s="60"/>
      <c r="J30" s="60"/>
      <c r="K30" s="43"/>
      <c r="L30"/>
      <c r="M30"/>
      <c r="N30"/>
      <c r="O30"/>
    </row>
    <row r="31" spans="1:15" ht="15" customHeight="1">
      <c r="A31" s="24">
        <f>ROW()</f>
        <v>31</v>
      </c>
      <c r="B31" s="84" t="s">
        <v>47</v>
      </c>
      <c r="C31" s="99" t="s">
        <v>370</v>
      </c>
      <c r="D31" s="99" t="s">
        <v>347</v>
      </c>
      <c r="E31" s="141" t="s">
        <v>42</v>
      </c>
      <c r="F31" s="60"/>
      <c r="G31" s="60"/>
      <c r="H31" s="60"/>
      <c r="I31" s="60"/>
      <c r="J31" s="60"/>
      <c r="K31" s="43"/>
      <c r="L31"/>
      <c r="M31"/>
      <c r="N31"/>
      <c r="O31"/>
    </row>
    <row r="32" spans="1:15" ht="15" customHeight="1">
      <c r="A32" s="24">
        <f>ROW()</f>
        <v>32</v>
      </c>
      <c r="B32" s="84" t="s">
        <v>47</v>
      </c>
      <c r="C32" s="99" t="s">
        <v>370</v>
      </c>
      <c r="D32" s="99" t="s">
        <v>69</v>
      </c>
      <c r="E32" s="141" t="s">
        <v>42</v>
      </c>
      <c r="F32" s="60"/>
      <c r="G32" s="60"/>
      <c r="H32" s="60"/>
      <c r="I32" s="60"/>
      <c r="J32" s="60"/>
      <c r="K32" s="43"/>
      <c r="L32"/>
      <c r="M32"/>
      <c r="N32"/>
      <c r="O32"/>
    </row>
    <row r="33" spans="1:15" ht="15" customHeight="1">
      <c r="A33" s="24">
        <f>ROW()</f>
        <v>33</v>
      </c>
      <c r="B33" s="84" t="s">
        <v>47</v>
      </c>
      <c r="C33" s="99" t="s">
        <v>370</v>
      </c>
      <c r="D33" s="99" t="s">
        <v>348</v>
      </c>
      <c r="E33" s="141" t="s">
        <v>42</v>
      </c>
      <c r="F33" s="60"/>
      <c r="G33" s="60"/>
      <c r="H33" s="60"/>
      <c r="I33" s="60"/>
      <c r="J33" s="60"/>
      <c r="K33" s="43"/>
      <c r="L33"/>
      <c r="M33"/>
      <c r="N33"/>
      <c r="O33"/>
    </row>
    <row r="34" spans="1:15" ht="15" customHeight="1">
      <c r="A34" s="24">
        <f>ROW()</f>
        <v>34</v>
      </c>
      <c r="B34" s="84" t="s">
        <v>47</v>
      </c>
      <c r="C34" s="99" t="s">
        <v>370</v>
      </c>
      <c r="D34" s="99" t="s">
        <v>349</v>
      </c>
      <c r="E34" s="141" t="s">
        <v>42</v>
      </c>
      <c r="F34" s="60"/>
      <c r="G34" s="60"/>
      <c r="H34" s="60"/>
      <c r="I34" s="60"/>
      <c r="J34" s="60"/>
      <c r="K34" s="43"/>
      <c r="L34"/>
      <c r="M34"/>
      <c r="N34"/>
      <c r="O34"/>
    </row>
    <row r="35" spans="1:15" ht="15" customHeight="1">
      <c r="A35" s="24">
        <f>ROW()</f>
        <v>35</v>
      </c>
      <c r="B35" s="84" t="s">
        <v>47</v>
      </c>
      <c r="C35" s="99" t="s">
        <v>370</v>
      </c>
      <c r="D35" s="99" t="s">
        <v>350</v>
      </c>
      <c r="E35" s="141" t="s">
        <v>42</v>
      </c>
      <c r="F35" s="60"/>
      <c r="G35" s="60"/>
      <c r="H35" s="60"/>
      <c r="I35" s="60"/>
      <c r="J35" s="60"/>
      <c r="K35" s="43"/>
      <c r="L35"/>
      <c r="M35"/>
      <c r="N35"/>
      <c r="O35"/>
    </row>
    <row r="36" spans="1:15" ht="15" customHeight="1">
      <c r="A36" s="24">
        <f>ROW()</f>
        <v>36</v>
      </c>
      <c r="B36" s="84" t="s">
        <v>47</v>
      </c>
      <c r="C36" s="99" t="s">
        <v>370</v>
      </c>
      <c r="D36" s="99" t="s">
        <v>351</v>
      </c>
      <c r="E36" s="141" t="s">
        <v>42</v>
      </c>
      <c r="F36" s="60"/>
      <c r="G36" s="60"/>
      <c r="H36" s="60"/>
      <c r="I36" s="60"/>
      <c r="J36" s="60"/>
      <c r="K36" s="43"/>
      <c r="L36"/>
      <c r="M36"/>
      <c r="N36"/>
      <c r="O36"/>
    </row>
    <row r="37" spans="1:15" ht="15" customHeight="1">
      <c r="A37" s="24">
        <f>ROW()</f>
        <v>37</v>
      </c>
      <c r="B37" s="84" t="s">
        <v>47</v>
      </c>
      <c r="C37" s="99" t="s">
        <v>370</v>
      </c>
      <c r="D37" s="99" t="s">
        <v>378</v>
      </c>
      <c r="E37" s="141" t="s">
        <v>42</v>
      </c>
      <c r="F37" s="60"/>
      <c r="G37" s="60"/>
      <c r="H37" s="60"/>
      <c r="I37" s="60"/>
      <c r="J37" s="60"/>
      <c r="K37" s="43"/>
      <c r="L37"/>
      <c r="M37"/>
      <c r="N37"/>
      <c r="O37"/>
    </row>
    <row r="38" spans="1:15" ht="15" customHeight="1">
      <c r="A38" s="24">
        <f>ROW()</f>
        <v>38</v>
      </c>
      <c r="B38" s="84" t="s">
        <v>47</v>
      </c>
      <c r="C38" s="99" t="s">
        <v>371</v>
      </c>
      <c r="D38" s="99" t="s">
        <v>352</v>
      </c>
      <c r="E38" s="141" t="s">
        <v>49</v>
      </c>
      <c r="F38" s="60"/>
      <c r="G38" s="60"/>
      <c r="H38" s="60"/>
      <c r="I38" s="60"/>
      <c r="J38" s="60"/>
      <c r="K38" s="43"/>
      <c r="L38"/>
      <c r="M38"/>
      <c r="N38"/>
      <c r="O38"/>
    </row>
    <row r="39" spans="1:15" ht="15" customHeight="1">
      <c r="A39" s="24">
        <f>ROW()</f>
        <v>39</v>
      </c>
      <c r="B39" s="84" t="s">
        <v>47</v>
      </c>
      <c r="C39" s="99" t="s">
        <v>371</v>
      </c>
      <c r="D39" s="99" t="s">
        <v>353</v>
      </c>
      <c r="E39" s="141" t="s">
        <v>49</v>
      </c>
      <c r="F39" s="60"/>
      <c r="G39" s="60"/>
      <c r="H39" s="60"/>
      <c r="I39" s="60"/>
      <c r="J39" s="60"/>
      <c r="K39" s="43"/>
      <c r="L39"/>
      <c r="M39"/>
      <c r="N39"/>
      <c r="O39"/>
    </row>
    <row r="40" spans="1:15" ht="15" customHeight="1">
      <c r="A40" s="24">
        <f>ROW()</f>
        <v>40</v>
      </c>
      <c r="B40" s="84" t="s">
        <v>47</v>
      </c>
      <c r="C40" s="99" t="s">
        <v>371</v>
      </c>
      <c r="D40" s="99" t="s">
        <v>106</v>
      </c>
      <c r="E40" s="141" t="s">
        <v>49</v>
      </c>
      <c r="F40" s="60"/>
      <c r="G40" s="60"/>
      <c r="H40" s="60"/>
      <c r="I40" s="60"/>
      <c r="J40" s="60"/>
      <c r="K40" s="43"/>
      <c r="L40"/>
      <c r="M40"/>
      <c r="N40"/>
      <c r="O40"/>
    </row>
    <row r="41" spans="1:15" ht="15" customHeight="1">
      <c r="A41" s="24">
        <f>ROW()</f>
        <v>41</v>
      </c>
      <c r="B41" s="84" t="s">
        <v>47</v>
      </c>
      <c r="C41" s="99" t="s">
        <v>372</v>
      </c>
      <c r="D41" s="99" t="s">
        <v>76</v>
      </c>
      <c r="E41" s="141" t="s">
        <v>49</v>
      </c>
      <c r="F41" s="60"/>
      <c r="G41" s="60"/>
      <c r="H41" s="60"/>
      <c r="I41" s="60"/>
      <c r="J41" s="60"/>
      <c r="K41" s="43"/>
      <c r="L41"/>
      <c r="M41"/>
      <c r="N41"/>
      <c r="O41"/>
    </row>
    <row r="42" spans="1:15" ht="15" customHeight="1">
      <c r="A42" s="24">
        <f>ROW()</f>
        <v>42</v>
      </c>
      <c r="B42" s="84" t="s">
        <v>47</v>
      </c>
      <c r="C42" s="99" t="s">
        <v>372</v>
      </c>
      <c r="D42" s="99" t="s">
        <v>77</v>
      </c>
      <c r="E42" s="141" t="s">
        <v>49</v>
      </c>
      <c r="F42" s="60"/>
      <c r="G42" s="60"/>
      <c r="H42" s="60"/>
      <c r="I42" s="60"/>
      <c r="J42" s="60"/>
      <c r="K42" s="43"/>
      <c r="L42"/>
      <c r="M42"/>
      <c r="N42"/>
      <c r="O42"/>
    </row>
    <row r="43" spans="1:15" ht="15" customHeight="1">
      <c r="A43" s="24">
        <f>ROW()</f>
        <v>43</v>
      </c>
      <c r="B43" s="84" t="s">
        <v>47</v>
      </c>
      <c r="C43" s="99" t="s">
        <v>372</v>
      </c>
      <c r="D43" s="99" t="s">
        <v>354</v>
      </c>
      <c r="E43" s="141" t="s">
        <v>49</v>
      </c>
      <c r="F43" s="60"/>
      <c r="G43" s="60"/>
      <c r="H43" s="60"/>
      <c r="I43" s="60"/>
      <c r="J43" s="60"/>
      <c r="K43" s="43"/>
      <c r="L43"/>
      <c r="M43"/>
      <c r="N43"/>
      <c r="O43"/>
    </row>
    <row r="44" spans="1:15" ht="15" customHeight="1">
      <c r="A44" s="24">
        <f>ROW()</f>
        <v>44</v>
      </c>
      <c r="B44" s="84" t="s">
        <v>47</v>
      </c>
      <c r="C44" s="99" t="s">
        <v>373</v>
      </c>
      <c r="D44" s="99" t="s">
        <v>355</v>
      </c>
      <c r="E44" s="141" t="s">
        <v>42</v>
      </c>
      <c r="F44" s="60"/>
      <c r="G44" s="60"/>
      <c r="H44" s="60"/>
      <c r="I44" s="60"/>
      <c r="J44" s="60"/>
      <c r="K44" s="43"/>
      <c r="L44"/>
      <c r="M44"/>
      <c r="N44"/>
      <c r="O44"/>
    </row>
    <row r="45" spans="1:15" ht="15" customHeight="1">
      <c r="A45" s="24">
        <f>ROW()</f>
        <v>45</v>
      </c>
      <c r="B45" s="84" t="s">
        <v>47</v>
      </c>
      <c r="C45" s="99" t="s">
        <v>373</v>
      </c>
      <c r="D45" s="99" t="s">
        <v>356</v>
      </c>
      <c r="E45" s="141" t="s">
        <v>42</v>
      </c>
      <c r="F45" s="60"/>
      <c r="G45" s="60"/>
      <c r="H45" s="60"/>
      <c r="I45" s="60"/>
      <c r="J45" s="60"/>
      <c r="K45" s="43"/>
      <c r="L45"/>
      <c r="M45"/>
      <c r="N45"/>
      <c r="O45"/>
    </row>
    <row r="46" spans="1:15" ht="15" customHeight="1">
      <c r="A46" s="24">
        <f>ROW()</f>
        <v>46</v>
      </c>
      <c r="B46" s="84" t="s">
        <v>47</v>
      </c>
      <c r="C46" s="99" t="s">
        <v>373</v>
      </c>
      <c r="D46" s="99" t="s">
        <v>357</v>
      </c>
      <c r="E46" s="141" t="s">
        <v>42</v>
      </c>
      <c r="F46" s="60"/>
      <c r="G46" s="60"/>
      <c r="H46" s="60"/>
      <c r="I46" s="60"/>
      <c r="J46" s="60"/>
      <c r="K46" s="43"/>
      <c r="L46"/>
      <c r="M46"/>
      <c r="N46"/>
      <c r="O46"/>
    </row>
    <row r="47" spans="1:15" ht="15" customHeight="1">
      <c r="A47" s="24">
        <f>ROW()</f>
        <v>47</v>
      </c>
      <c r="B47" s="84" t="s">
        <v>47</v>
      </c>
      <c r="C47" s="99" t="s">
        <v>373</v>
      </c>
      <c r="D47" s="99" t="s">
        <v>83</v>
      </c>
      <c r="E47" s="141" t="s">
        <v>42</v>
      </c>
      <c r="F47" s="60"/>
      <c r="G47" s="60"/>
      <c r="H47" s="60"/>
      <c r="I47" s="60"/>
      <c r="J47" s="60"/>
      <c r="K47" s="43"/>
      <c r="L47"/>
      <c r="M47"/>
      <c r="N47"/>
      <c r="O47"/>
    </row>
    <row r="48" spans="1:15" ht="15" customHeight="1">
      <c r="A48" s="24">
        <f>ROW()</f>
        <v>48</v>
      </c>
      <c r="B48" s="84" t="s">
        <v>47</v>
      </c>
      <c r="C48" s="99" t="s">
        <v>374</v>
      </c>
      <c r="D48" s="99" t="s">
        <v>358</v>
      </c>
      <c r="E48" s="141" t="s">
        <v>42</v>
      </c>
      <c r="F48" s="60"/>
      <c r="G48" s="60"/>
      <c r="H48" s="60"/>
      <c r="I48" s="60"/>
      <c r="J48" s="60"/>
      <c r="K48" s="43"/>
      <c r="L48"/>
      <c r="M48"/>
      <c r="N48"/>
      <c r="O48"/>
    </row>
    <row r="49" spans="1:15" ht="15" customHeight="1">
      <c r="A49" s="24">
        <f>ROW()</f>
        <v>49</v>
      </c>
      <c r="B49" s="84" t="s">
        <v>47</v>
      </c>
      <c r="C49" s="99" t="s">
        <v>374</v>
      </c>
      <c r="D49" s="99" t="s">
        <v>359</v>
      </c>
      <c r="E49" s="141" t="s">
        <v>42</v>
      </c>
      <c r="F49" s="60"/>
      <c r="G49" s="60"/>
      <c r="H49" s="60"/>
      <c r="I49" s="60"/>
      <c r="J49" s="60"/>
      <c r="K49" s="43"/>
      <c r="L49"/>
      <c r="M49"/>
      <c r="N49"/>
      <c r="O49"/>
    </row>
    <row r="50" spans="1:15" ht="15" customHeight="1">
      <c r="A50" s="24">
        <f>ROW()</f>
        <v>50</v>
      </c>
      <c r="B50" s="84" t="s">
        <v>47</v>
      </c>
      <c r="C50" s="99" t="s">
        <v>374</v>
      </c>
      <c r="D50" s="99" t="s">
        <v>37</v>
      </c>
      <c r="E50" s="141" t="s">
        <v>42</v>
      </c>
      <c r="F50" s="60"/>
      <c r="G50" s="60"/>
      <c r="H50" s="60"/>
      <c r="I50" s="60"/>
      <c r="J50" s="60"/>
      <c r="K50" s="43"/>
      <c r="L50"/>
      <c r="M50"/>
      <c r="N50"/>
      <c r="O50"/>
    </row>
    <row r="51" spans="1:15" ht="15" customHeight="1">
      <c r="A51" s="24">
        <f>ROW()</f>
        <v>51</v>
      </c>
      <c r="B51" s="84" t="s">
        <v>47</v>
      </c>
      <c r="C51" s="99" t="s">
        <v>375</v>
      </c>
      <c r="D51" s="99" t="s">
        <v>360</v>
      </c>
      <c r="E51" s="141" t="s">
        <v>42</v>
      </c>
      <c r="F51" s="60"/>
      <c r="G51" s="60"/>
      <c r="H51" s="60"/>
      <c r="I51" s="60"/>
      <c r="J51" s="60"/>
      <c r="K51" s="43"/>
      <c r="L51"/>
      <c r="M51"/>
      <c r="N51"/>
      <c r="O51"/>
    </row>
    <row r="52" spans="1:15" ht="15" customHeight="1">
      <c r="A52" s="24">
        <f>ROW()</f>
        <v>52</v>
      </c>
      <c r="B52" s="84" t="s">
        <v>87</v>
      </c>
      <c r="C52" s="99" t="s">
        <v>333</v>
      </c>
      <c r="D52" s="99" t="s">
        <v>361</v>
      </c>
      <c r="E52" s="141" t="s">
        <v>49</v>
      </c>
      <c r="F52" s="60"/>
      <c r="G52" s="60"/>
      <c r="H52" s="60"/>
      <c r="I52" s="60"/>
      <c r="J52" s="60"/>
      <c r="K52" s="43"/>
      <c r="L52"/>
      <c r="M52"/>
      <c r="N52"/>
      <c r="O52"/>
    </row>
    <row r="53" spans="1:15" ht="15" customHeight="1">
      <c r="A53" s="24">
        <f>ROW()</f>
        <v>53</v>
      </c>
      <c r="B53" s="84" t="s">
        <v>87</v>
      </c>
      <c r="C53" s="99" t="s">
        <v>333</v>
      </c>
      <c r="D53" s="99" t="s">
        <v>362</v>
      </c>
      <c r="E53" s="141" t="s">
        <v>49</v>
      </c>
      <c r="F53" s="60"/>
      <c r="G53" s="60"/>
      <c r="H53" s="60"/>
      <c r="I53" s="60"/>
      <c r="J53" s="60"/>
      <c r="K53" s="43"/>
      <c r="L53"/>
      <c r="M53"/>
      <c r="N53"/>
      <c r="O53"/>
    </row>
    <row r="54" spans="1:15" ht="15" customHeight="1">
      <c r="A54" s="24">
        <f>ROW()</f>
        <v>54</v>
      </c>
      <c r="B54" s="84" t="s">
        <v>87</v>
      </c>
      <c r="C54" s="99" t="s">
        <v>333</v>
      </c>
      <c r="D54" s="99" t="s">
        <v>363</v>
      </c>
      <c r="E54" s="141" t="s">
        <v>49</v>
      </c>
      <c r="F54" s="60"/>
      <c r="G54" s="60"/>
      <c r="H54" s="60"/>
      <c r="I54" s="60"/>
      <c r="J54" s="60"/>
      <c r="K54" s="43"/>
      <c r="L54"/>
      <c r="M54"/>
      <c r="N54"/>
      <c r="O54"/>
    </row>
    <row r="55" spans="1:15" ht="15" customHeight="1">
      <c r="A55" s="24">
        <f>ROW()</f>
        <v>55</v>
      </c>
      <c r="B55" s="84" t="s">
        <v>87</v>
      </c>
      <c r="C55" s="99" t="s">
        <v>334</v>
      </c>
      <c r="D55" s="99" t="s">
        <v>91</v>
      </c>
      <c r="E55" s="141" t="s">
        <v>49</v>
      </c>
      <c r="F55" s="60"/>
      <c r="G55" s="60"/>
      <c r="H55" s="60"/>
      <c r="I55" s="60"/>
      <c r="J55" s="60"/>
      <c r="K55" s="43"/>
      <c r="L55"/>
      <c r="M55"/>
      <c r="N55"/>
      <c r="O55"/>
    </row>
    <row r="56" spans="1:15" ht="15" customHeight="1">
      <c r="A56" s="24">
        <f>ROW()</f>
        <v>56</v>
      </c>
      <c r="B56" s="84" t="s">
        <v>87</v>
      </c>
      <c r="C56" s="99" t="s">
        <v>334</v>
      </c>
      <c r="D56" s="99" t="s">
        <v>92</v>
      </c>
      <c r="E56" s="141" t="s">
        <v>49</v>
      </c>
      <c r="F56" s="60"/>
      <c r="G56" s="60"/>
      <c r="H56" s="60"/>
      <c r="I56" s="60"/>
      <c r="J56" s="60"/>
      <c r="K56" s="43"/>
      <c r="L56"/>
      <c r="M56"/>
      <c r="N56"/>
      <c r="O56"/>
    </row>
    <row r="57" spans="1:15" ht="15" customHeight="1">
      <c r="A57" s="24">
        <f>ROW()</f>
        <v>57</v>
      </c>
      <c r="B57" s="84" t="s">
        <v>87</v>
      </c>
      <c r="C57" s="99" t="s">
        <v>334</v>
      </c>
      <c r="D57" s="99" t="s">
        <v>364</v>
      </c>
      <c r="E57" s="141" t="s">
        <v>49</v>
      </c>
      <c r="F57" s="60"/>
      <c r="G57" s="60"/>
      <c r="H57" s="60"/>
      <c r="I57" s="60"/>
      <c r="J57" s="60"/>
      <c r="K57" s="43"/>
      <c r="L57"/>
      <c r="M57"/>
      <c r="N57"/>
      <c r="O57"/>
    </row>
    <row r="58" spans="1:15" ht="15" customHeight="1">
      <c r="A58" s="24">
        <f>ROW()</f>
        <v>58</v>
      </c>
      <c r="B58" s="84" t="s">
        <v>87</v>
      </c>
      <c r="C58" s="99" t="s">
        <v>94</v>
      </c>
      <c r="D58" s="99" t="s">
        <v>95</v>
      </c>
      <c r="E58" s="141" t="s">
        <v>42</v>
      </c>
      <c r="F58" s="60"/>
      <c r="G58" s="60"/>
      <c r="H58" s="60"/>
      <c r="I58" s="60"/>
      <c r="J58" s="60"/>
      <c r="K58" s="43"/>
      <c r="L58"/>
      <c r="M58"/>
      <c r="N58"/>
      <c r="O58"/>
    </row>
    <row r="59" spans="1:15" ht="15" customHeight="1">
      <c r="A59" s="24">
        <f>ROW()</f>
        <v>59</v>
      </c>
      <c r="B59" s="84" t="s">
        <v>87</v>
      </c>
      <c r="C59" s="99" t="s">
        <v>94</v>
      </c>
      <c r="D59" s="99" t="s">
        <v>96</v>
      </c>
      <c r="E59" s="141" t="s">
        <v>42</v>
      </c>
      <c r="F59" s="60"/>
      <c r="G59" s="60"/>
      <c r="H59" s="60"/>
      <c r="I59" s="60"/>
      <c r="J59" s="60"/>
      <c r="K59" s="43"/>
      <c r="L59"/>
      <c r="M59"/>
      <c r="N59"/>
      <c r="O59"/>
    </row>
    <row r="60" spans="1:15" ht="15" customHeight="1">
      <c r="A60" s="24">
        <f>ROW()</f>
        <v>60</v>
      </c>
      <c r="B60" s="84" t="s">
        <v>97</v>
      </c>
      <c r="C60" s="99" t="s">
        <v>98</v>
      </c>
      <c r="D60" s="99" t="s">
        <v>379</v>
      </c>
      <c r="E60" s="141" t="s">
        <v>42</v>
      </c>
      <c r="F60" s="60"/>
      <c r="G60" s="60"/>
      <c r="H60" s="60"/>
      <c r="I60" s="60"/>
      <c r="J60" s="60"/>
      <c r="K60" s="43"/>
      <c r="L60"/>
      <c r="M60"/>
      <c r="N60"/>
      <c r="O60"/>
    </row>
    <row r="61" spans="1:15" ht="15" customHeight="1">
      <c r="A61" s="24">
        <f>ROW()</f>
        <v>61</v>
      </c>
      <c r="B61" s="84" t="s">
        <v>97</v>
      </c>
      <c r="C61" s="99" t="s">
        <v>100</v>
      </c>
      <c r="D61" s="99" t="s">
        <v>205</v>
      </c>
      <c r="E61" s="141" t="s">
        <v>42</v>
      </c>
      <c r="F61" s="60"/>
      <c r="G61" s="60"/>
      <c r="H61" s="60"/>
      <c r="I61" s="60"/>
      <c r="J61" s="60"/>
      <c r="K61" s="43"/>
      <c r="L61"/>
      <c r="M61"/>
      <c r="N61"/>
      <c r="O61"/>
    </row>
    <row r="62" spans="1:15" ht="15" customHeight="1">
      <c r="A62" s="24">
        <f>ROW()</f>
        <v>62</v>
      </c>
      <c r="B62" s="94" t="s">
        <v>206</v>
      </c>
      <c r="C62" s="99" t="s">
        <v>376</v>
      </c>
      <c r="D62" s="99" t="s">
        <v>102</v>
      </c>
      <c r="E62" s="141" t="s">
        <v>42</v>
      </c>
      <c r="F62" s="60"/>
      <c r="G62" s="60"/>
      <c r="H62" s="60"/>
      <c r="I62" s="60"/>
      <c r="J62" s="60"/>
      <c r="K62" s="43"/>
      <c r="L62"/>
      <c r="M62"/>
      <c r="N62"/>
      <c r="O62"/>
    </row>
    <row r="63" spans="1:15" ht="15" customHeight="1">
      <c r="A63" s="24">
        <f>ROW()</f>
        <v>63</v>
      </c>
      <c r="B63" s="94" t="s">
        <v>206</v>
      </c>
      <c r="C63" s="99" t="s">
        <v>376</v>
      </c>
      <c r="D63" s="99" t="s">
        <v>103</v>
      </c>
      <c r="E63" s="141" t="s">
        <v>42</v>
      </c>
      <c r="F63" s="60"/>
      <c r="G63" s="60"/>
      <c r="H63" s="60"/>
      <c r="I63" s="60"/>
      <c r="J63" s="60"/>
      <c r="K63" s="43"/>
      <c r="L63"/>
      <c r="M63"/>
      <c r="N63"/>
      <c r="O63"/>
    </row>
    <row r="64" spans="1:15" ht="15" customHeight="1">
      <c r="A64" s="24">
        <f>ROW()</f>
        <v>64</v>
      </c>
      <c r="B64" s="94" t="s">
        <v>206</v>
      </c>
      <c r="C64" s="99" t="s">
        <v>104</v>
      </c>
      <c r="D64" s="99" t="s">
        <v>365</v>
      </c>
      <c r="E64" s="141" t="s">
        <v>49</v>
      </c>
      <c r="F64" s="60"/>
      <c r="G64" s="60"/>
      <c r="H64" s="60"/>
      <c r="I64" s="60"/>
      <c r="J64" s="60"/>
      <c r="K64" s="43"/>
      <c r="L64"/>
      <c r="M64"/>
      <c r="N64"/>
      <c r="O64"/>
    </row>
    <row r="65" spans="1:15" ht="12.75">
      <c r="A65" s="40">
        <f>ROW()</f>
        <v>65</v>
      </c>
      <c r="B65" s="78"/>
      <c r="C65" s="78"/>
      <c r="D65" s="78"/>
      <c r="E65" s="78"/>
      <c r="F65" s="78"/>
      <c r="G65" s="78"/>
      <c r="H65" s="78"/>
      <c r="I65" s="78"/>
      <c r="J65" s="78"/>
      <c r="K65" s="72"/>
      <c r="L65"/>
      <c r="M65"/>
      <c r="N65"/>
      <c r="O65"/>
    </row>
  </sheetData>
  <sheetProtection/>
  <mergeCells count="2">
    <mergeCell ref="F2:J2"/>
    <mergeCell ref="F3:J3"/>
  </mergeCell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49" r:id="rId1"/>
  <headerFooter>
    <oddHeader>&amp;C&amp;"Arial"&amp;10 Commerce Commission Information Disclosure Template</oddHeader>
    <oddFooter>&amp;L&amp;"Arial"&amp;10 &amp;F&amp;C&amp;"Arial"&amp;10 &amp;A&amp;R&amp;"Arial"&amp;10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R98"/>
  <sheetViews>
    <sheetView view="pageBreakPreview" zoomScaleNormal="25" zoomScaleSheetLayoutView="100" zoomScalePageLayoutView="0" workbookViewId="0" topLeftCell="A1">
      <selection activeCell="A1" sqref="A1"/>
    </sheetView>
  </sheetViews>
  <sheetFormatPr defaultColWidth="9.140625" defaultRowHeight="12.75"/>
  <cols>
    <col min="1" max="1" width="9.28125" style="0" customWidth="1"/>
    <col min="2" max="2" width="18.00390625" style="0" customWidth="1"/>
    <col min="3" max="8" width="31.8515625" style="0" customWidth="1"/>
    <col min="9" max="9" width="35.8515625" style="0" customWidth="1"/>
    <col min="10" max="11" width="31.8515625" style="0" customWidth="1"/>
    <col min="12" max="12" width="25.28125" style="0" customWidth="1"/>
    <col min="13" max="13" width="30.140625" style="0" customWidth="1"/>
    <col min="14" max="14" width="12.421875" style="0" bestFit="1" customWidth="1"/>
    <col min="15" max="15" width="2.7109375" style="0" customWidth="1"/>
  </cols>
  <sheetData>
    <row r="1" spans="1:15" ht="12.75">
      <c r="A1" s="145"/>
      <c r="B1" s="146"/>
      <c r="C1" s="147"/>
      <c r="D1" s="146"/>
      <c r="E1" s="147"/>
      <c r="F1" s="147"/>
      <c r="G1" s="147"/>
      <c r="H1" s="147"/>
      <c r="I1" s="147"/>
      <c r="J1" s="147"/>
      <c r="K1" s="147"/>
      <c r="L1" s="147"/>
      <c r="M1" s="147"/>
      <c r="N1" s="147"/>
      <c r="O1" s="148"/>
    </row>
    <row r="2" spans="1:15" ht="18">
      <c r="A2" s="149"/>
      <c r="B2" s="119"/>
      <c r="C2" s="54"/>
      <c r="D2" s="119"/>
      <c r="E2" s="54"/>
      <c r="F2" s="54"/>
      <c r="G2" s="54"/>
      <c r="H2" s="54"/>
      <c r="I2" s="119"/>
      <c r="J2" s="119"/>
      <c r="K2" s="55" t="s">
        <v>10</v>
      </c>
      <c r="L2" s="708">
        <f>IF(NOT(ISBLANK(CoverSheet!$C$8)),CoverSheet!$C$8,"")</f>
      </c>
      <c r="M2" s="709"/>
      <c r="N2" s="710"/>
      <c r="O2" s="56"/>
    </row>
    <row r="3" spans="1:15" ht="18">
      <c r="A3" s="149"/>
      <c r="B3" s="119"/>
      <c r="C3" s="54"/>
      <c r="D3" s="119"/>
      <c r="E3" s="54"/>
      <c r="F3" s="54"/>
      <c r="G3" s="54"/>
      <c r="H3" s="54"/>
      <c r="I3" s="119"/>
      <c r="J3" s="119"/>
      <c r="K3" s="55" t="s">
        <v>754</v>
      </c>
      <c r="L3" s="777">
        <f>IF(ISNUMBER(CoverSheet!$C$14),TEXT(DATE(YEAR(CoverSheet!$C$14)-1,MONTH(CoverSheet!$C$14),DAY(CoverSheet!$C$14))+1,"_([$-1409]d mmmm yyyy;_(@")&amp;" –"&amp;TEXT(DATE(YEAR(CoverSheet!$C$14)+9,MONTH(CoverSheet!$C$14),DAY(CoverSheet!$C$14)),"_([$-1409]d mmmm yyyy;_(@"),"")</f>
      </c>
      <c r="M3" s="778"/>
      <c r="N3" s="779"/>
      <c r="O3" s="56"/>
    </row>
    <row r="4" spans="1:15" ht="18">
      <c r="A4" s="150" t="s">
        <v>642</v>
      </c>
      <c r="B4" s="119"/>
      <c r="C4" s="54"/>
      <c r="D4" s="119"/>
      <c r="E4" s="54"/>
      <c r="F4" s="54"/>
      <c r="G4" s="54"/>
      <c r="H4" s="54"/>
      <c r="I4" s="54"/>
      <c r="J4" s="54"/>
      <c r="K4" s="55" t="s">
        <v>752</v>
      </c>
      <c r="L4" s="782" t="s">
        <v>753</v>
      </c>
      <c r="M4" s="782"/>
      <c r="N4" s="782"/>
      <c r="O4" s="56"/>
    </row>
    <row r="5" spans="1:15" ht="12.75">
      <c r="A5" s="619" t="s">
        <v>1282</v>
      </c>
      <c r="B5" s="119"/>
      <c r="C5" s="54"/>
      <c r="D5" s="119"/>
      <c r="E5" s="54"/>
      <c r="F5" s="54"/>
      <c r="G5" s="54"/>
      <c r="H5" s="54"/>
      <c r="I5" s="54"/>
      <c r="J5" s="54"/>
      <c r="K5" s="54"/>
      <c r="L5" s="54"/>
      <c r="M5" s="54"/>
      <c r="N5" s="54"/>
      <c r="O5" s="56"/>
    </row>
    <row r="6" spans="1:15" ht="27" customHeight="1">
      <c r="A6" s="144" t="s">
        <v>706</v>
      </c>
      <c r="B6" s="144" t="s">
        <v>461</v>
      </c>
      <c r="C6" s="144" t="s">
        <v>462</v>
      </c>
      <c r="D6" s="144" t="s">
        <v>463</v>
      </c>
      <c r="E6" s="144" t="s">
        <v>464</v>
      </c>
      <c r="F6" s="144" t="s">
        <v>465</v>
      </c>
      <c r="G6" s="144" t="s">
        <v>466</v>
      </c>
      <c r="H6" s="144" t="s">
        <v>467</v>
      </c>
      <c r="I6" s="144" t="s">
        <v>468</v>
      </c>
      <c r="J6" s="144" t="s">
        <v>469</v>
      </c>
      <c r="K6" s="144" t="s">
        <v>641</v>
      </c>
      <c r="L6" s="144" t="s">
        <v>470</v>
      </c>
      <c r="M6" s="144" t="s">
        <v>691</v>
      </c>
      <c r="N6" s="144" t="s">
        <v>471</v>
      </c>
      <c r="O6" s="43"/>
    </row>
    <row r="7" spans="1:15" ht="265.5" customHeight="1">
      <c r="A7" s="155">
        <v>3</v>
      </c>
      <c r="B7" s="152" t="s">
        <v>472</v>
      </c>
      <c r="C7" s="152" t="s">
        <v>473</v>
      </c>
      <c r="D7" s="152" t="s">
        <v>643</v>
      </c>
      <c r="E7" s="152" t="s">
        <v>644</v>
      </c>
      <c r="F7" s="152" t="s">
        <v>645</v>
      </c>
      <c r="G7" s="152" t="s">
        <v>474</v>
      </c>
      <c r="H7" s="156" t="s">
        <v>692</v>
      </c>
      <c r="I7" s="156" t="s">
        <v>721</v>
      </c>
      <c r="J7" s="152" t="s">
        <v>475</v>
      </c>
      <c r="K7" s="152" t="s">
        <v>646</v>
      </c>
      <c r="L7" s="153"/>
      <c r="M7" s="153"/>
      <c r="N7" s="153">
        <v>1</v>
      </c>
      <c r="O7" s="43"/>
    </row>
    <row r="8" spans="1:15" ht="251.25" customHeight="1">
      <c r="A8" s="155">
        <v>10</v>
      </c>
      <c r="B8" s="152" t="s">
        <v>476</v>
      </c>
      <c r="C8" s="152" t="s">
        <v>647</v>
      </c>
      <c r="D8" s="152" t="s">
        <v>648</v>
      </c>
      <c r="E8" s="152" t="s">
        <v>649</v>
      </c>
      <c r="F8" s="152" t="s">
        <v>650</v>
      </c>
      <c r="G8" s="152" t="s">
        <v>651</v>
      </c>
      <c r="H8" s="156" t="s">
        <v>692</v>
      </c>
      <c r="I8" s="156" t="s">
        <v>693</v>
      </c>
      <c r="J8" s="152" t="s">
        <v>652</v>
      </c>
      <c r="K8" s="152" t="s">
        <v>653</v>
      </c>
      <c r="L8" s="153"/>
      <c r="M8" s="153"/>
      <c r="N8" s="153">
        <v>1</v>
      </c>
      <c r="O8" s="43"/>
    </row>
    <row r="9" spans="1:15" ht="171.75" customHeight="1">
      <c r="A9" s="155">
        <v>11</v>
      </c>
      <c r="B9" s="152" t="s">
        <v>476</v>
      </c>
      <c r="C9" s="152" t="s">
        <v>654</v>
      </c>
      <c r="D9" s="152" t="s">
        <v>655</v>
      </c>
      <c r="E9" s="152" t="s">
        <v>656</v>
      </c>
      <c r="F9" s="152" t="s">
        <v>477</v>
      </c>
      <c r="G9" s="152" t="s">
        <v>478</v>
      </c>
      <c r="H9" s="156" t="s">
        <v>692</v>
      </c>
      <c r="I9" s="156" t="s">
        <v>694</v>
      </c>
      <c r="J9" s="152" t="s">
        <v>657</v>
      </c>
      <c r="K9" s="152" t="s">
        <v>658</v>
      </c>
      <c r="L9" s="153"/>
      <c r="M9" s="153"/>
      <c r="N9" s="153">
        <v>2</v>
      </c>
      <c r="O9" s="43"/>
    </row>
    <row r="10" spans="1:15" ht="141.75" customHeight="1">
      <c r="A10" s="155">
        <v>26</v>
      </c>
      <c r="B10" s="152" t="s">
        <v>707</v>
      </c>
      <c r="C10" s="152" t="s">
        <v>709</v>
      </c>
      <c r="D10" s="152" t="s">
        <v>659</v>
      </c>
      <c r="E10" s="152" t="s">
        <v>726</v>
      </c>
      <c r="F10" s="152" t="s">
        <v>712</v>
      </c>
      <c r="G10" s="152" t="s">
        <v>715</v>
      </c>
      <c r="H10" s="156" t="s">
        <v>692</v>
      </c>
      <c r="I10" s="152" t="s">
        <v>480</v>
      </c>
      <c r="J10" s="152" t="s">
        <v>481</v>
      </c>
      <c r="K10" s="152" t="s">
        <v>660</v>
      </c>
      <c r="L10" s="153"/>
      <c r="M10" s="153"/>
      <c r="N10" s="153">
        <v>1</v>
      </c>
      <c r="O10" s="43"/>
    </row>
    <row r="11" spans="1:15" s="117" customFormat="1" ht="12.75">
      <c r="A11" s="151"/>
      <c r="B11" s="78"/>
      <c r="C11" s="78"/>
      <c r="D11" s="78"/>
      <c r="E11" s="78"/>
      <c r="F11" s="78"/>
      <c r="G11" s="78"/>
      <c r="H11" s="78"/>
      <c r="I11" s="78"/>
      <c r="J11" s="78"/>
      <c r="K11" s="78"/>
      <c r="L11" s="78"/>
      <c r="M11" s="78"/>
      <c r="N11" s="78"/>
      <c r="O11" s="72"/>
    </row>
    <row r="12" s="117" customFormat="1" ht="12.75">
      <c r="Q12"/>
    </row>
    <row r="13" spans="1:17" s="117" customFormat="1" ht="12.75">
      <c r="A13" s="145"/>
      <c r="B13" s="146"/>
      <c r="C13" s="147"/>
      <c r="D13" s="146"/>
      <c r="E13" s="147"/>
      <c r="F13" s="147"/>
      <c r="G13" s="147"/>
      <c r="H13" s="147"/>
      <c r="I13" s="147"/>
      <c r="J13" s="147"/>
      <c r="K13" s="147"/>
      <c r="L13" s="147"/>
      <c r="M13" s="147"/>
      <c r="N13" s="147"/>
      <c r="O13" s="148"/>
      <c r="Q13"/>
    </row>
    <row r="14" spans="1:17" s="117" customFormat="1" ht="18">
      <c r="A14" s="149"/>
      <c r="B14" s="119"/>
      <c r="C14" s="54"/>
      <c r="D14" s="119"/>
      <c r="E14" s="54"/>
      <c r="F14" s="54"/>
      <c r="G14" s="54"/>
      <c r="H14" s="54"/>
      <c r="I14" s="119"/>
      <c r="J14" s="119"/>
      <c r="K14" s="55" t="s">
        <v>10</v>
      </c>
      <c r="L14" s="708">
        <f>IF(NOT(ISBLANK(CoverSheet!$C$8)),CoverSheet!$C$8,"")</f>
      </c>
      <c r="M14" s="709"/>
      <c r="N14" s="710"/>
      <c r="O14" s="56"/>
      <c r="Q14"/>
    </row>
    <row r="15" spans="1:17" s="117" customFormat="1" ht="18">
      <c r="A15" s="149"/>
      <c r="B15" s="119"/>
      <c r="C15" s="54"/>
      <c r="D15" s="119"/>
      <c r="E15" s="54"/>
      <c r="F15" s="54"/>
      <c r="G15" s="54"/>
      <c r="H15" s="54"/>
      <c r="I15" s="119"/>
      <c r="J15" s="119"/>
      <c r="K15" s="55" t="s">
        <v>754</v>
      </c>
      <c r="L15" s="777">
        <f>IF(ISNUMBER(CoverSheet!$C$14),TEXT(DATE(YEAR(CoverSheet!$C$14)-1,MONTH(CoverSheet!$C$14),DAY(CoverSheet!$C$14))+1,"_([$-1409]d mmmm yyyy;_(@")&amp;" –"&amp;TEXT(DATE(YEAR(CoverSheet!$C$14)+9,MONTH(CoverSheet!$C$14),DAY(CoverSheet!$C$14)),"_([$-1409]d mmmm yyyy;_(@"),"")</f>
      </c>
      <c r="M15" s="778"/>
      <c r="N15" s="779"/>
      <c r="O15" s="56"/>
      <c r="Q15"/>
    </row>
    <row r="16" spans="1:17" s="117" customFormat="1" ht="15.75">
      <c r="A16" s="114" t="s">
        <v>727</v>
      </c>
      <c r="B16" s="119"/>
      <c r="C16" s="54"/>
      <c r="D16" s="119"/>
      <c r="E16" s="54"/>
      <c r="F16" s="54"/>
      <c r="G16" s="54"/>
      <c r="H16" s="54"/>
      <c r="I16" s="54"/>
      <c r="J16" s="54"/>
      <c r="K16" s="54"/>
      <c r="L16" s="54"/>
      <c r="M16" s="54"/>
      <c r="N16" s="54"/>
      <c r="O16" s="56"/>
      <c r="Q16"/>
    </row>
    <row r="17" spans="1:17" s="117" customFormat="1" ht="12.75">
      <c r="A17" s="619" t="s">
        <v>1282</v>
      </c>
      <c r="B17" s="119"/>
      <c r="C17" s="54"/>
      <c r="D17" s="119"/>
      <c r="E17" s="54"/>
      <c r="F17" s="54"/>
      <c r="G17" s="54"/>
      <c r="H17" s="54"/>
      <c r="I17" s="54"/>
      <c r="J17" s="54"/>
      <c r="K17" s="54"/>
      <c r="L17" s="54"/>
      <c r="M17" s="54"/>
      <c r="N17" s="54"/>
      <c r="O17" s="56"/>
      <c r="Q17"/>
    </row>
    <row r="18" spans="1:17" s="117" customFormat="1" ht="27" customHeight="1">
      <c r="A18" s="144" t="s">
        <v>706</v>
      </c>
      <c r="B18" s="144" t="s">
        <v>461</v>
      </c>
      <c r="C18" s="144" t="s">
        <v>462</v>
      </c>
      <c r="D18" s="144" t="s">
        <v>463</v>
      </c>
      <c r="E18" s="144" t="s">
        <v>464</v>
      </c>
      <c r="F18" s="144" t="s">
        <v>465</v>
      </c>
      <c r="G18" s="144" t="s">
        <v>466</v>
      </c>
      <c r="H18" s="144" t="s">
        <v>467</v>
      </c>
      <c r="I18" s="144" t="s">
        <v>468</v>
      </c>
      <c r="J18" s="144" t="s">
        <v>469</v>
      </c>
      <c r="K18" s="144" t="s">
        <v>641</v>
      </c>
      <c r="L18" s="144" t="s">
        <v>470</v>
      </c>
      <c r="M18" s="144" t="s">
        <v>691</v>
      </c>
      <c r="N18" s="144" t="s">
        <v>471</v>
      </c>
      <c r="O18" s="43"/>
      <c r="Q18"/>
    </row>
    <row r="19" spans="1:15" ht="121.5" customHeight="1">
      <c r="A19" s="155">
        <v>27</v>
      </c>
      <c r="B19" s="152" t="s">
        <v>479</v>
      </c>
      <c r="C19" s="152" t="s">
        <v>482</v>
      </c>
      <c r="D19" s="152" t="s">
        <v>483</v>
      </c>
      <c r="E19" s="152" t="s">
        <v>484</v>
      </c>
      <c r="F19" s="152" t="s">
        <v>485</v>
      </c>
      <c r="G19" s="152" t="s">
        <v>486</v>
      </c>
      <c r="H19" s="156" t="s">
        <v>692</v>
      </c>
      <c r="I19" s="152" t="s">
        <v>487</v>
      </c>
      <c r="J19" s="152" t="s">
        <v>488</v>
      </c>
      <c r="K19" s="152" t="s">
        <v>489</v>
      </c>
      <c r="L19" s="153"/>
      <c r="M19" s="153"/>
      <c r="N19" s="153">
        <v>1</v>
      </c>
      <c r="O19" s="43"/>
    </row>
    <row r="20" spans="1:15" ht="147.75" customHeight="1">
      <c r="A20" s="155">
        <v>29</v>
      </c>
      <c r="B20" s="152" t="s">
        <v>479</v>
      </c>
      <c r="C20" s="152" t="s">
        <v>490</v>
      </c>
      <c r="D20" s="152" t="s">
        <v>491</v>
      </c>
      <c r="E20" s="152" t="s">
        <v>492</v>
      </c>
      <c r="F20" s="152" t="s">
        <v>493</v>
      </c>
      <c r="G20" s="152" t="s">
        <v>494</v>
      </c>
      <c r="H20" s="156" t="s">
        <v>692</v>
      </c>
      <c r="I20" s="152" t="s">
        <v>495</v>
      </c>
      <c r="J20" s="152" t="s">
        <v>496</v>
      </c>
      <c r="K20" s="152" t="s">
        <v>497</v>
      </c>
      <c r="L20" s="153"/>
      <c r="M20" s="153"/>
      <c r="N20" s="153">
        <v>2</v>
      </c>
      <c r="O20" s="43"/>
    </row>
    <row r="21" spans="1:15" ht="165" customHeight="1">
      <c r="A21" s="155">
        <v>31</v>
      </c>
      <c r="B21" s="152" t="s">
        <v>707</v>
      </c>
      <c r="C21" s="152" t="s">
        <v>498</v>
      </c>
      <c r="D21" s="152" t="s">
        <v>499</v>
      </c>
      <c r="E21" s="152" t="s">
        <v>500</v>
      </c>
      <c r="F21" s="152" t="s">
        <v>501</v>
      </c>
      <c r="G21" s="152" t="s">
        <v>502</v>
      </c>
      <c r="H21" s="156" t="s">
        <v>692</v>
      </c>
      <c r="I21" s="152" t="s">
        <v>503</v>
      </c>
      <c r="J21" s="152" t="s">
        <v>504</v>
      </c>
      <c r="K21" s="152" t="s">
        <v>505</v>
      </c>
      <c r="L21" s="153"/>
      <c r="M21" s="153"/>
      <c r="N21" s="153">
        <v>1</v>
      </c>
      <c r="O21" s="43"/>
    </row>
    <row r="22" spans="1:15" ht="246.75" customHeight="1">
      <c r="A22" s="155">
        <v>33</v>
      </c>
      <c r="B22" s="152" t="s">
        <v>506</v>
      </c>
      <c r="C22" s="152" t="s">
        <v>661</v>
      </c>
      <c r="D22" s="152" t="s">
        <v>662</v>
      </c>
      <c r="E22" s="152" t="s">
        <v>663</v>
      </c>
      <c r="F22" s="152" t="s">
        <v>507</v>
      </c>
      <c r="G22" s="152" t="s">
        <v>508</v>
      </c>
      <c r="H22" s="156" t="s">
        <v>692</v>
      </c>
      <c r="I22" s="152" t="s">
        <v>509</v>
      </c>
      <c r="J22" s="152" t="s">
        <v>664</v>
      </c>
      <c r="K22" s="152" t="s">
        <v>665</v>
      </c>
      <c r="L22" s="153"/>
      <c r="M22" s="153"/>
      <c r="N22" s="153">
        <v>3</v>
      </c>
      <c r="O22" s="43"/>
    </row>
    <row r="23" spans="1:15" s="117" customFormat="1" ht="12.75">
      <c r="A23" s="151"/>
      <c r="B23" s="78"/>
      <c r="C23" s="78"/>
      <c r="D23" s="78"/>
      <c r="E23" s="78"/>
      <c r="F23" s="78"/>
      <c r="G23" s="78"/>
      <c r="H23" s="78"/>
      <c r="I23" s="78"/>
      <c r="J23" s="78"/>
      <c r="K23" s="78"/>
      <c r="L23" s="78"/>
      <c r="M23" s="78"/>
      <c r="N23" s="78"/>
      <c r="O23" s="72"/>
    </row>
    <row r="24" spans="1:17" s="117" customFormat="1" ht="12.75">
      <c r="A24" s="109"/>
      <c r="B24" s="116"/>
      <c r="C24" s="116"/>
      <c r="D24" s="116"/>
      <c r="E24" s="116"/>
      <c r="F24" s="116"/>
      <c r="G24" s="116"/>
      <c r="H24" s="116"/>
      <c r="I24" s="116"/>
      <c r="J24" s="116"/>
      <c r="K24" s="116"/>
      <c r="L24" s="116"/>
      <c r="M24" s="116"/>
      <c r="N24" s="116"/>
      <c r="O24" s="110"/>
      <c r="Q24"/>
    </row>
    <row r="25" spans="1:17" s="117" customFormat="1" ht="12.75">
      <c r="A25" s="145"/>
      <c r="B25" s="146"/>
      <c r="C25" s="147"/>
      <c r="D25" s="146"/>
      <c r="E25" s="147"/>
      <c r="F25" s="147"/>
      <c r="G25" s="147"/>
      <c r="H25" s="147"/>
      <c r="I25" s="147"/>
      <c r="J25" s="147"/>
      <c r="K25" s="147"/>
      <c r="L25" s="147"/>
      <c r="M25" s="147"/>
      <c r="N25" s="147"/>
      <c r="O25" s="148"/>
      <c r="Q25"/>
    </row>
    <row r="26" spans="1:17" s="117" customFormat="1" ht="18">
      <c r="A26" s="149"/>
      <c r="B26" s="119"/>
      <c r="C26" s="54"/>
      <c r="D26" s="119"/>
      <c r="E26" s="54"/>
      <c r="F26" s="54"/>
      <c r="G26" s="54"/>
      <c r="H26" s="54"/>
      <c r="I26" s="119"/>
      <c r="J26" s="119"/>
      <c r="K26" s="55" t="s">
        <v>10</v>
      </c>
      <c r="L26" s="708">
        <f>IF(NOT(ISBLANK(CoverSheet!$C$8)),CoverSheet!$C$8,"")</f>
      </c>
      <c r="M26" s="709"/>
      <c r="N26" s="710"/>
      <c r="O26" s="56"/>
      <c r="Q26"/>
    </row>
    <row r="27" spans="1:17" s="117" customFormat="1" ht="18">
      <c r="A27" s="149"/>
      <c r="B27" s="119"/>
      <c r="C27" s="54"/>
      <c r="D27" s="119"/>
      <c r="E27" s="54"/>
      <c r="F27" s="54"/>
      <c r="G27" s="54"/>
      <c r="H27" s="54"/>
      <c r="I27" s="119"/>
      <c r="J27" s="119"/>
      <c r="K27" s="55" t="s">
        <v>754</v>
      </c>
      <c r="L27" s="777">
        <f>IF(ISNUMBER(CoverSheet!$C$14),TEXT(DATE(YEAR(CoverSheet!$C$14)-1,MONTH(CoverSheet!$C$14),DAY(CoverSheet!$C$14))+1,"_([$-1409]d mmmm yyyy;_(@")&amp;" –"&amp;TEXT(DATE(YEAR(CoverSheet!$C$14)+9,MONTH(CoverSheet!$C$14),DAY(CoverSheet!$C$14)),"_([$-1409]d mmmm yyyy;_(@"),"")</f>
      </c>
      <c r="M27" s="778"/>
      <c r="N27" s="779"/>
      <c r="O27" s="56"/>
      <c r="Q27"/>
    </row>
    <row r="28" spans="1:17" s="117" customFormat="1" ht="15.75">
      <c r="A28" s="114" t="s">
        <v>728</v>
      </c>
      <c r="B28" s="119"/>
      <c r="C28" s="54"/>
      <c r="D28" s="119"/>
      <c r="E28" s="54"/>
      <c r="F28" s="54"/>
      <c r="G28" s="54"/>
      <c r="H28" s="54"/>
      <c r="I28" s="54"/>
      <c r="J28" s="54"/>
      <c r="K28" s="54"/>
      <c r="L28" s="54"/>
      <c r="M28" s="54"/>
      <c r="N28" s="54"/>
      <c r="O28" s="56"/>
      <c r="Q28"/>
    </row>
    <row r="29" spans="1:17" s="117" customFormat="1" ht="12.75">
      <c r="A29" s="619" t="s">
        <v>1282</v>
      </c>
      <c r="B29" s="119"/>
      <c r="C29" s="54"/>
      <c r="D29" s="119"/>
      <c r="E29" s="54"/>
      <c r="F29" s="54"/>
      <c r="G29" s="54"/>
      <c r="H29" s="54"/>
      <c r="I29" s="54"/>
      <c r="J29" s="54"/>
      <c r="K29" s="54"/>
      <c r="L29" s="54"/>
      <c r="M29" s="54"/>
      <c r="N29" s="54"/>
      <c r="O29" s="56"/>
      <c r="Q29"/>
    </row>
    <row r="30" spans="1:17" s="117" customFormat="1" ht="27" customHeight="1">
      <c r="A30" s="144" t="s">
        <v>706</v>
      </c>
      <c r="B30" s="144" t="s">
        <v>461</v>
      </c>
      <c r="C30" s="144" t="s">
        <v>462</v>
      </c>
      <c r="D30" s="144" t="s">
        <v>463</v>
      </c>
      <c r="E30" s="144" t="s">
        <v>464</v>
      </c>
      <c r="F30" s="144" t="s">
        <v>465</v>
      </c>
      <c r="G30" s="144" t="s">
        <v>466</v>
      </c>
      <c r="H30" s="144" t="s">
        <v>467</v>
      </c>
      <c r="I30" s="144" t="s">
        <v>468</v>
      </c>
      <c r="J30" s="144" t="s">
        <v>469</v>
      </c>
      <c r="K30" s="144" t="s">
        <v>641</v>
      </c>
      <c r="L30" s="144" t="s">
        <v>470</v>
      </c>
      <c r="M30" s="144" t="s">
        <v>691</v>
      </c>
      <c r="N30" s="144" t="s">
        <v>471</v>
      </c>
      <c r="O30" s="43"/>
      <c r="Q30"/>
    </row>
    <row r="31" spans="1:15" ht="183" customHeight="1">
      <c r="A31" s="155">
        <v>37</v>
      </c>
      <c r="B31" s="152" t="s">
        <v>512</v>
      </c>
      <c r="C31" s="152" t="s">
        <v>666</v>
      </c>
      <c r="D31" s="152" t="s">
        <v>667</v>
      </c>
      <c r="E31" s="152" t="s">
        <v>668</v>
      </c>
      <c r="F31" s="152" t="s">
        <v>510</v>
      </c>
      <c r="G31" s="152" t="s">
        <v>669</v>
      </c>
      <c r="H31" s="156" t="s">
        <v>692</v>
      </c>
      <c r="I31" s="156" t="s">
        <v>695</v>
      </c>
      <c r="J31" s="152" t="s">
        <v>511</v>
      </c>
      <c r="K31" s="152" t="s">
        <v>670</v>
      </c>
      <c r="L31" s="153"/>
      <c r="M31" s="153"/>
      <c r="N31" s="153">
        <v>3</v>
      </c>
      <c r="O31" s="43"/>
    </row>
    <row r="32" spans="1:15" ht="168.75" customHeight="1">
      <c r="A32" s="155">
        <v>40</v>
      </c>
      <c r="B32" s="152" t="s">
        <v>512</v>
      </c>
      <c r="C32" s="152" t="s">
        <v>513</v>
      </c>
      <c r="D32" s="152" t="s">
        <v>514</v>
      </c>
      <c r="E32" s="152" t="s">
        <v>515</v>
      </c>
      <c r="F32" s="152" t="s">
        <v>516</v>
      </c>
      <c r="G32" s="152" t="s">
        <v>517</v>
      </c>
      <c r="H32" s="156" t="s">
        <v>692</v>
      </c>
      <c r="I32" s="152" t="s">
        <v>518</v>
      </c>
      <c r="J32" s="152" t="s">
        <v>519</v>
      </c>
      <c r="K32" s="152" t="s">
        <v>520</v>
      </c>
      <c r="L32" s="153"/>
      <c r="M32" s="153"/>
      <c r="N32" s="153">
        <v>3</v>
      </c>
      <c r="O32" s="43"/>
    </row>
    <row r="33" spans="1:15" ht="122.25" customHeight="1">
      <c r="A33" s="155">
        <v>42</v>
      </c>
      <c r="B33" s="152" t="s">
        <v>512</v>
      </c>
      <c r="C33" s="152" t="s">
        <v>521</v>
      </c>
      <c r="D33" s="152" t="s">
        <v>522</v>
      </c>
      <c r="E33" s="152" t="s">
        <v>523</v>
      </c>
      <c r="F33" s="152" t="s">
        <v>524</v>
      </c>
      <c r="G33" s="152" t="s">
        <v>525</v>
      </c>
      <c r="H33" s="156" t="s">
        <v>692</v>
      </c>
      <c r="I33" s="156" t="s">
        <v>696</v>
      </c>
      <c r="J33" s="152" t="s">
        <v>526</v>
      </c>
      <c r="K33" s="152" t="s">
        <v>527</v>
      </c>
      <c r="L33" s="153"/>
      <c r="M33" s="153"/>
      <c r="N33" s="153">
        <v>1</v>
      </c>
      <c r="O33" s="43"/>
    </row>
    <row r="34" spans="1:15" ht="253.5" customHeight="1">
      <c r="A34" s="155">
        <v>45</v>
      </c>
      <c r="B34" s="152" t="s">
        <v>528</v>
      </c>
      <c r="C34" s="152" t="s">
        <v>529</v>
      </c>
      <c r="D34" s="152" t="s">
        <v>530</v>
      </c>
      <c r="E34" s="152" t="s">
        <v>531</v>
      </c>
      <c r="F34" s="152" t="s">
        <v>532</v>
      </c>
      <c r="G34" s="152" t="s">
        <v>533</v>
      </c>
      <c r="H34" s="156" t="s">
        <v>692</v>
      </c>
      <c r="I34" s="156" t="s">
        <v>722</v>
      </c>
      <c r="J34" s="152" t="s">
        <v>534</v>
      </c>
      <c r="K34" s="152" t="s">
        <v>535</v>
      </c>
      <c r="L34" s="153"/>
      <c r="M34" s="153"/>
      <c r="N34" s="153">
        <v>4</v>
      </c>
      <c r="O34" s="43"/>
    </row>
    <row r="35" spans="1:15" s="117" customFormat="1" ht="12.75">
      <c r="A35" s="151"/>
      <c r="B35" s="78"/>
      <c r="C35" s="78"/>
      <c r="D35" s="78"/>
      <c r="E35" s="78"/>
      <c r="F35" s="78"/>
      <c r="G35" s="78"/>
      <c r="H35" s="78"/>
      <c r="I35" s="78"/>
      <c r="J35" s="78"/>
      <c r="K35" s="78"/>
      <c r="L35" s="78"/>
      <c r="M35" s="78"/>
      <c r="N35" s="78"/>
      <c r="O35" s="72"/>
    </row>
    <row r="36" s="117" customFormat="1" ht="12.75">
      <c r="Q36"/>
    </row>
    <row r="37" spans="1:17" s="117" customFormat="1" ht="12.75">
      <c r="A37" s="145"/>
      <c r="B37" s="146"/>
      <c r="C37" s="147"/>
      <c r="D37" s="146"/>
      <c r="E37" s="147"/>
      <c r="F37" s="147"/>
      <c r="G37" s="147"/>
      <c r="H37" s="147"/>
      <c r="I37" s="147"/>
      <c r="J37" s="147"/>
      <c r="K37" s="147"/>
      <c r="L37" s="147"/>
      <c r="M37" s="147"/>
      <c r="N37" s="147"/>
      <c r="O37" s="148"/>
      <c r="Q37"/>
    </row>
    <row r="38" spans="1:17" s="117" customFormat="1" ht="18">
      <c r="A38" s="149"/>
      <c r="B38" s="119"/>
      <c r="C38" s="54"/>
      <c r="D38" s="119"/>
      <c r="E38" s="54"/>
      <c r="F38" s="54"/>
      <c r="G38" s="54"/>
      <c r="H38" s="54"/>
      <c r="I38" s="119"/>
      <c r="J38" s="119"/>
      <c r="K38" s="55" t="s">
        <v>10</v>
      </c>
      <c r="L38" s="708">
        <f>IF(NOT(ISBLANK(CoverSheet!$C$8)),CoverSheet!$C$8,"")</f>
      </c>
      <c r="M38" s="709"/>
      <c r="N38" s="710"/>
      <c r="O38" s="56"/>
      <c r="Q38"/>
    </row>
    <row r="39" spans="1:17" s="117" customFormat="1" ht="18">
      <c r="A39" s="149"/>
      <c r="B39" s="119"/>
      <c r="C39" s="54"/>
      <c r="D39" s="119"/>
      <c r="E39" s="54"/>
      <c r="F39" s="54"/>
      <c r="G39" s="54"/>
      <c r="H39" s="54"/>
      <c r="I39" s="119"/>
      <c r="J39" s="119"/>
      <c r="K39" s="55" t="s">
        <v>754</v>
      </c>
      <c r="L39" s="777">
        <f>IF(ISNUMBER(CoverSheet!$C$14),TEXT(DATE(YEAR(CoverSheet!$C$14)-1,MONTH(CoverSheet!$C$14),DAY(CoverSheet!$C$14))+1,"_([$-1409]d mmmm yyyy;_(@")&amp;" –"&amp;TEXT(DATE(YEAR(CoverSheet!$C$14)+9,MONTH(CoverSheet!$C$14),DAY(CoverSheet!$C$14)),"_([$-1409]d mmmm yyyy;_(@"),"")</f>
      </c>
      <c r="M39" s="778"/>
      <c r="N39" s="779"/>
      <c r="O39" s="56"/>
      <c r="Q39"/>
    </row>
    <row r="40" spans="1:17" s="117" customFormat="1" ht="15.75">
      <c r="A40" s="114" t="s">
        <v>729</v>
      </c>
      <c r="B40" s="119"/>
      <c r="C40" s="54"/>
      <c r="D40" s="119"/>
      <c r="E40" s="54"/>
      <c r="F40" s="54"/>
      <c r="G40" s="54"/>
      <c r="H40" s="54"/>
      <c r="I40" s="54"/>
      <c r="J40" s="54"/>
      <c r="K40" s="54"/>
      <c r="L40" s="54"/>
      <c r="M40" s="54"/>
      <c r="N40" s="54"/>
      <c r="O40" s="56"/>
      <c r="Q40"/>
    </row>
    <row r="41" spans="1:17" s="117" customFormat="1" ht="12.75">
      <c r="A41" s="619" t="s">
        <v>1282</v>
      </c>
      <c r="B41" s="119"/>
      <c r="C41" s="54"/>
      <c r="D41" s="119"/>
      <c r="E41" s="54"/>
      <c r="F41" s="54"/>
      <c r="G41" s="54"/>
      <c r="H41" s="54"/>
      <c r="I41" s="54"/>
      <c r="J41" s="54"/>
      <c r="K41" s="54"/>
      <c r="L41" s="54"/>
      <c r="M41" s="54"/>
      <c r="N41" s="54"/>
      <c r="O41" s="56"/>
      <c r="Q41"/>
    </row>
    <row r="42" spans="1:17" s="117" customFormat="1" ht="27" customHeight="1">
      <c r="A42" s="144" t="s">
        <v>706</v>
      </c>
      <c r="B42" s="144" t="s">
        <v>461</v>
      </c>
      <c r="C42" s="144" t="s">
        <v>462</v>
      </c>
      <c r="D42" s="144" t="s">
        <v>463</v>
      </c>
      <c r="E42" s="144" t="s">
        <v>464</v>
      </c>
      <c r="F42" s="144" t="s">
        <v>465</v>
      </c>
      <c r="G42" s="144" t="s">
        <v>466</v>
      </c>
      <c r="H42" s="144" t="s">
        <v>467</v>
      </c>
      <c r="I42" s="144" t="s">
        <v>468</v>
      </c>
      <c r="J42" s="144" t="s">
        <v>469</v>
      </c>
      <c r="K42" s="144" t="s">
        <v>641</v>
      </c>
      <c r="L42" s="144" t="s">
        <v>470</v>
      </c>
      <c r="M42" s="144" t="s">
        <v>691</v>
      </c>
      <c r="N42" s="144" t="s">
        <v>471</v>
      </c>
      <c r="O42" s="43"/>
      <c r="Q42"/>
    </row>
    <row r="43" spans="1:15" ht="294" customHeight="1">
      <c r="A43" s="155">
        <v>48</v>
      </c>
      <c r="B43" s="152" t="s">
        <v>536</v>
      </c>
      <c r="C43" s="152" t="s">
        <v>537</v>
      </c>
      <c r="D43" s="152" t="s">
        <v>538</v>
      </c>
      <c r="E43" s="152" t="s">
        <v>539</v>
      </c>
      <c r="F43" s="152" t="s">
        <v>540</v>
      </c>
      <c r="G43" s="152" t="s">
        <v>541</v>
      </c>
      <c r="H43" s="156" t="s">
        <v>692</v>
      </c>
      <c r="I43" s="152" t="s">
        <v>542</v>
      </c>
      <c r="J43" s="152" t="s">
        <v>543</v>
      </c>
      <c r="K43" s="152" t="s">
        <v>544</v>
      </c>
      <c r="L43" s="153"/>
      <c r="M43" s="153"/>
      <c r="N43" s="153">
        <v>3</v>
      </c>
      <c r="O43" s="43"/>
    </row>
    <row r="44" spans="1:15" ht="249.75" customHeight="1">
      <c r="A44" s="155">
        <v>49</v>
      </c>
      <c r="B44" s="152" t="s">
        <v>536</v>
      </c>
      <c r="C44" s="152" t="s">
        <v>545</v>
      </c>
      <c r="D44" s="152" t="s">
        <v>546</v>
      </c>
      <c r="E44" s="152" t="s">
        <v>547</v>
      </c>
      <c r="F44" s="152" t="s">
        <v>548</v>
      </c>
      <c r="G44" s="152" t="s">
        <v>716</v>
      </c>
      <c r="H44" s="156" t="s">
        <v>692</v>
      </c>
      <c r="I44" s="156" t="s">
        <v>697</v>
      </c>
      <c r="J44" s="152" t="s">
        <v>543</v>
      </c>
      <c r="K44" s="152" t="s">
        <v>549</v>
      </c>
      <c r="L44" s="153"/>
      <c r="M44" s="153"/>
      <c r="N44" s="153">
        <v>2</v>
      </c>
      <c r="O44" s="43"/>
    </row>
    <row r="45" spans="1:15" ht="294.75" customHeight="1">
      <c r="A45" s="155">
        <v>50</v>
      </c>
      <c r="B45" s="152" t="s">
        <v>536</v>
      </c>
      <c r="C45" s="152" t="s">
        <v>734</v>
      </c>
      <c r="D45" s="152" t="s">
        <v>735</v>
      </c>
      <c r="E45" s="152" t="s">
        <v>736</v>
      </c>
      <c r="F45" s="152" t="s">
        <v>737</v>
      </c>
      <c r="G45" s="152" t="s">
        <v>738</v>
      </c>
      <c r="H45" s="156" t="s">
        <v>739</v>
      </c>
      <c r="I45" s="152" t="s">
        <v>740</v>
      </c>
      <c r="J45" s="152" t="s">
        <v>741</v>
      </c>
      <c r="K45" s="152" t="s">
        <v>742</v>
      </c>
      <c r="L45" s="153"/>
      <c r="M45" s="153"/>
      <c r="N45" s="153"/>
      <c r="O45" s="43"/>
    </row>
    <row r="46" spans="1:15" ht="204.75" customHeight="1">
      <c r="A46" s="155">
        <v>53</v>
      </c>
      <c r="B46" s="152" t="s">
        <v>743</v>
      </c>
      <c r="C46" s="152" t="s">
        <v>744</v>
      </c>
      <c r="D46" s="152" t="s">
        <v>745</v>
      </c>
      <c r="E46" s="152" t="s">
        <v>746</v>
      </c>
      <c r="F46" s="152" t="s">
        <v>747</v>
      </c>
      <c r="G46" s="152" t="s">
        <v>748</v>
      </c>
      <c r="H46" s="156" t="s">
        <v>739</v>
      </c>
      <c r="I46" s="152" t="s">
        <v>749</v>
      </c>
      <c r="J46" s="152" t="s">
        <v>750</v>
      </c>
      <c r="K46" s="152" t="s">
        <v>751</v>
      </c>
      <c r="L46" s="153"/>
      <c r="M46" s="153"/>
      <c r="N46" s="153"/>
      <c r="O46" s="43"/>
    </row>
    <row r="47" spans="1:15" s="117" customFormat="1" ht="12.75">
      <c r="A47" s="151"/>
      <c r="B47" s="78"/>
      <c r="C47" s="78"/>
      <c r="D47" s="78"/>
      <c r="E47" s="78"/>
      <c r="F47" s="78"/>
      <c r="G47" s="78"/>
      <c r="H47" s="78"/>
      <c r="I47" s="78"/>
      <c r="J47" s="78"/>
      <c r="K47" s="78"/>
      <c r="L47" s="78"/>
      <c r="M47" s="78"/>
      <c r="N47" s="78"/>
      <c r="O47" s="72"/>
    </row>
    <row r="48" s="117" customFormat="1" ht="12.75">
      <c r="Q48"/>
    </row>
    <row r="49" spans="1:17" s="117" customFormat="1" ht="12.75">
      <c r="A49" s="145"/>
      <c r="B49" s="146"/>
      <c r="C49" s="147"/>
      <c r="D49" s="146"/>
      <c r="E49" s="147"/>
      <c r="F49" s="147"/>
      <c r="G49" s="147"/>
      <c r="H49" s="147"/>
      <c r="I49" s="147"/>
      <c r="J49" s="147"/>
      <c r="K49" s="147"/>
      <c r="L49" s="147"/>
      <c r="M49" s="147"/>
      <c r="N49" s="147"/>
      <c r="O49" s="148"/>
      <c r="Q49"/>
    </row>
    <row r="50" spans="1:17" s="117" customFormat="1" ht="18">
      <c r="A50" s="149"/>
      <c r="B50" s="119"/>
      <c r="C50" s="54"/>
      <c r="D50" s="119"/>
      <c r="E50" s="54"/>
      <c r="F50" s="54"/>
      <c r="G50" s="54"/>
      <c r="H50" s="54"/>
      <c r="I50" s="119"/>
      <c r="J50" s="119"/>
      <c r="K50" s="55" t="s">
        <v>10</v>
      </c>
      <c r="L50" s="708">
        <f>IF(NOT(ISBLANK(CoverSheet!$C$8)),CoverSheet!$C$8,"")</f>
      </c>
      <c r="M50" s="709"/>
      <c r="N50" s="710"/>
      <c r="O50" s="56"/>
      <c r="Q50"/>
    </row>
    <row r="51" spans="1:17" s="117" customFormat="1" ht="18">
      <c r="A51" s="149"/>
      <c r="B51" s="119"/>
      <c r="C51" s="54"/>
      <c r="D51" s="119"/>
      <c r="E51" s="54"/>
      <c r="F51" s="54"/>
      <c r="G51" s="54"/>
      <c r="H51" s="54"/>
      <c r="I51" s="119"/>
      <c r="J51" s="119"/>
      <c r="K51" s="55" t="s">
        <v>754</v>
      </c>
      <c r="L51" s="777">
        <f>IF(ISNUMBER(CoverSheet!$C$14),TEXT(DATE(YEAR(CoverSheet!$C$14)-1,MONTH(CoverSheet!$C$14),DAY(CoverSheet!$C$14))+1,"_([$-1409]d mmmm yyyy;_(@")&amp;" –"&amp;TEXT(DATE(YEAR(CoverSheet!$C$14)+9,MONTH(CoverSheet!$C$14),DAY(CoverSheet!$C$14)),"_([$-1409]d mmmm yyyy;_(@"),"")</f>
      </c>
      <c r="M51" s="778"/>
      <c r="N51" s="779"/>
      <c r="O51" s="56"/>
      <c r="Q51"/>
    </row>
    <row r="52" spans="1:17" s="117" customFormat="1" ht="15.75">
      <c r="A52" s="114" t="s">
        <v>730</v>
      </c>
      <c r="B52" s="119"/>
      <c r="C52" s="54"/>
      <c r="D52" s="119"/>
      <c r="E52" s="54"/>
      <c r="F52" s="54"/>
      <c r="G52" s="54"/>
      <c r="H52" s="54"/>
      <c r="I52" s="54"/>
      <c r="J52" s="54"/>
      <c r="K52" s="54"/>
      <c r="L52" s="54"/>
      <c r="M52" s="54"/>
      <c r="N52" s="54"/>
      <c r="O52" s="56"/>
      <c r="Q52"/>
    </row>
    <row r="53" spans="1:17" s="117" customFormat="1" ht="12.75">
      <c r="A53" s="619" t="s">
        <v>1282</v>
      </c>
      <c r="B53" s="119"/>
      <c r="C53" s="54"/>
      <c r="D53" s="119"/>
      <c r="E53" s="54"/>
      <c r="F53" s="54"/>
      <c r="G53" s="54"/>
      <c r="H53" s="54"/>
      <c r="I53" s="54"/>
      <c r="J53" s="54"/>
      <c r="K53" s="54"/>
      <c r="L53" s="54"/>
      <c r="M53" s="54"/>
      <c r="N53" s="54"/>
      <c r="O53" s="56"/>
      <c r="Q53"/>
    </row>
    <row r="54" spans="1:17" s="117" customFormat="1" ht="27" customHeight="1">
      <c r="A54" s="144" t="s">
        <v>706</v>
      </c>
      <c r="B54" s="144" t="s">
        <v>461</v>
      </c>
      <c r="C54" s="144" t="s">
        <v>462</v>
      </c>
      <c r="D54" s="144" t="s">
        <v>463</v>
      </c>
      <c r="E54" s="144" t="s">
        <v>464</v>
      </c>
      <c r="F54" s="144" t="s">
        <v>465</v>
      </c>
      <c r="G54" s="144" t="s">
        <v>466</v>
      </c>
      <c r="H54" s="144" t="s">
        <v>467</v>
      </c>
      <c r="I54" s="144" t="s">
        <v>468</v>
      </c>
      <c r="J54" s="144" t="s">
        <v>469</v>
      </c>
      <c r="K54" s="144" t="s">
        <v>641</v>
      </c>
      <c r="L54" s="144" t="s">
        <v>470</v>
      </c>
      <c r="M54" s="144" t="s">
        <v>691</v>
      </c>
      <c r="N54" s="144" t="s">
        <v>471</v>
      </c>
      <c r="O54" s="43"/>
      <c r="Q54"/>
    </row>
    <row r="55" spans="1:15" ht="165" customHeight="1">
      <c r="A55" s="155">
        <v>59</v>
      </c>
      <c r="B55" s="152" t="s">
        <v>550</v>
      </c>
      <c r="C55" s="152" t="s">
        <v>551</v>
      </c>
      <c r="D55" s="152" t="s">
        <v>552</v>
      </c>
      <c r="E55" s="152" t="s">
        <v>553</v>
      </c>
      <c r="F55" s="152" t="s">
        <v>554</v>
      </c>
      <c r="G55" s="152" t="s">
        <v>555</v>
      </c>
      <c r="H55" s="156" t="s">
        <v>692</v>
      </c>
      <c r="I55" s="156" t="s">
        <v>698</v>
      </c>
      <c r="J55" s="152" t="s">
        <v>556</v>
      </c>
      <c r="K55" s="152" t="s">
        <v>557</v>
      </c>
      <c r="L55" s="153"/>
      <c r="M55" s="153"/>
      <c r="N55" s="153">
        <v>3</v>
      </c>
      <c r="O55" s="43"/>
    </row>
    <row r="56" spans="1:15" ht="331.5" customHeight="1">
      <c r="A56" s="155">
        <v>62</v>
      </c>
      <c r="B56" s="152" t="s">
        <v>708</v>
      </c>
      <c r="C56" s="152" t="s">
        <v>558</v>
      </c>
      <c r="D56" s="152" t="s">
        <v>559</v>
      </c>
      <c r="E56" s="152" t="s">
        <v>560</v>
      </c>
      <c r="F56" s="152" t="s">
        <v>561</v>
      </c>
      <c r="G56" s="152" t="s">
        <v>562</v>
      </c>
      <c r="H56" s="156" t="s">
        <v>692</v>
      </c>
      <c r="I56" s="152" t="s">
        <v>563</v>
      </c>
      <c r="J56" s="152" t="s">
        <v>564</v>
      </c>
      <c r="K56" s="152" t="s">
        <v>565</v>
      </c>
      <c r="L56" s="153"/>
      <c r="M56" s="153"/>
      <c r="N56" s="153">
        <v>2</v>
      </c>
      <c r="O56" s="43"/>
    </row>
    <row r="57" spans="1:15" ht="158.25" customHeight="1">
      <c r="A57" s="155">
        <v>63</v>
      </c>
      <c r="B57" s="152" t="s">
        <v>708</v>
      </c>
      <c r="C57" s="152" t="s">
        <v>566</v>
      </c>
      <c r="D57" s="152" t="s">
        <v>567</v>
      </c>
      <c r="E57" s="152" t="s">
        <v>568</v>
      </c>
      <c r="F57" s="152" t="s">
        <v>713</v>
      </c>
      <c r="G57" s="152" t="s">
        <v>569</v>
      </c>
      <c r="H57" s="156" t="s">
        <v>692</v>
      </c>
      <c r="I57" s="156" t="s">
        <v>699</v>
      </c>
      <c r="J57" s="152" t="s">
        <v>570</v>
      </c>
      <c r="K57" s="152" t="s">
        <v>571</v>
      </c>
      <c r="L57" s="153"/>
      <c r="M57" s="153"/>
      <c r="N57" s="153">
        <v>2</v>
      </c>
      <c r="O57" s="43"/>
    </row>
    <row r="58" spans="1:15" ht="145.5" customHeight="1">
      <c r="A58" s="155">
        <v>64</v>
      </c>
      <c r="B58" s="152" t="s">
        <v>708</v>
      </c>
      <c r="C58" s="152" t="s">
        <v>572</v>
      </c>
      <c r="D58" s="152" t="s">
        <v>573</v>
      </c>
      <c r="E58" s="152" t="s">
        <v>574</v>
      </c>
      <c r="F58" s="152" t="s">
        <v>575</v>
      </c>
      <c r="G58" s="152" t="s">
        <v>576</v>
      </c>
      <c r="H58" s="156" t="s">
        <v>692</v>
      </c>
      <c r="I58" s="152" t="s">
        <v>577</v>
      </c>
      <c r="J58" s="152" t="s">
        <v>578</v>
      </c>
      <c r="K58" s="152" t="s">
        <v>579</v>
      </c>
      <c r="L58" s="153"/>
      <c r="M58" s="153"/>
      <c r="N58" s="153">
        <v>2</v>
      </c>
      <c r="O58" s="43"/>
    </row>
    <row r="59" spans="1:15" s="117" customFormat="1" ht="12.75">
      <c r="A59" s="151"/>
      <c r="B59" s="78"/>
      <c r="C59" s="78"/>
      <c r="D59" s="78"/>
      <c r="E59" s="78"/>
      <c r="F59" s="78"/>
      <c r="G59" s="78"/>
      <c r="H59" s="78"/>
      <c r="I59" s="78"/>
      <c r="J59" s="78"/>
      <c r="K59" s="78"/>
      <c r="L59" s="78"/>
      <c r="M59" s="78"/>
      <c r="N59" s="78"/>
      <c r="O59" s="72"/>
    </row>
    <row r="60" s="117" customFormat="1" ht="12.75">
      <c r="Q60"/>
    </row>
    <row r="61" spans="1:17" s="117" customFormat="1" ht="12.75">
      <c r="A61" s="145"/>
      <c r="B61" s="146"/>
      <c r="C61" s="147"/>
      <c r="D61" s="146"/>
      <c r="E61" s="147"/>
      <c r="F61" s="147"/>
      <c r="G61" s="147"/>
      <c r="H61" s="147"/>
      <c r="I61" s="147"/>
      <c r="J61" s="147"/>
      <c r="K61" s="147"/>
      <c r="L61" s="147"/>
      <c r="M61" s="147"/>
      <c r="N61" s="147"/>
      <c r="O61" s="148"/>
      <c r="Q61"/>
    </row>
    <row r="62" spans="1:17" s="117" customFormat="1" ht="18">
      <c r="A62" s="149"/>
      <c r="B62" s="119"/>
      <c r="C62" s="54"/>
      <c r="D62" s="119"/>
      <c r="E62" s="54"/>
      <c r="F62" s="54"/>
      <c r="G62" s="54"/>
      <c r="H62" s="54"/>
      <c r="I62" s="119"/>
      <c r="J62" s="119"/>
      <c r="K62" s="55" t="s">
        <v>10</v>
      </c>
      <c r="L62" s="708">
        <f>IF(NOT(ISBLANK(CoverSheet!$C$8)),CoverSheet!$C$8,"")</f>
      </c>
      <c r="M62" s="709"/>
      <c r="N62" s="710"/>
      <c r="O62" s="56"/>
      <c r="Q62"/>
    </row>
    <row r="63" spans="1:17" s="117" customFormat="1" ht="18">
      <c r="A63" s="149"/>
      <c r="B63" s="119"/>
      <c r="C63" s="54"/>
      <c r="D63" s="119"/>
      <c r="E63" s="54"/>
      <c r="F63" s="54"/>
      <c r="G63" s="54"/>
      <c r="H63" s="54"/>
      <c r="I63" s="119"/>
      <c r="J63" s="119"/>
      <c r="K63" s="55" t="s">
        <v>754</v>
      </c>
      <c r="L63" s="777">
        <f>IF(ISNUMBER(CoverSheet!$C$14),TEXT(DATE(YEAR(CoverSheet!$C$14)-1,MONTH(CoverSheet!$C$14),DAY(CoverSheet!$C$14))+1,"_([$-1409]d mmmm yyyy;_(@")&amp;" –"&amp;TEXT(DATE(YEAR(CoverSheet!$C$14)+9,MONTH(CoverSheet!$C$14),DAY(CoverSheet!$C$14)),"_([$-1409]d mmmm yyyy;_(@"),"")</f>
      </c>
      <c r="M63" s="778"/>
      <c r="N63" s="779"/>
      <c r="O63" s="56"/>
      <c r="Q63"/>
    </row>
    <row r="64" spans="1:17" s="117" customFormat="1" ht="15.75">
      <c r="A64" s="114" t="s">
        <v>731</v>
      </c>
      <c r="B64" s="119"/>
      <c r="C64" s="54"/>
      <c r="D64" s="119"/>
      <c r="E64" s="54"/>
      <c r="F64" s="54"/>
      <c r="G64" s="54"/>
      <c r="H64" s="54"/>
      <c r="I64" s="54"/>
      <c r="J64" s="54"/>
      <c r="K64" s="54"/>
      <c r="L64" s="54"/>
      <c r="M64" s="54"/>
      <c r="N64" s="54"/>
      <c r="O64" s="56"/>
      <c r="Q64"/>
    </row>
    <row r="65" spans="1:17" s="117" customFormat="1" ht="12.75">
      <c r="A65" s="619" t="s">
        <v>1282</v>
      </c>
      <c r="B65" s="119"/>
      <c r="C65" s="54"/>
      <c r="D65" s="119"/>
      <c r="E65" s="54"/>
      <c r="F65" s="54"/>
      <c r="G65" s="54"/>
      <c r="H65" s="54"/>
      <c r="I65" s="54"/>
      <c r="J65" s="54"/>
      <c r="K65" s="54"/>
      <c r="L65" s="54"/>
      <c r="M65" s="54"/>
      <c r="N65" s="54"/>
      <c r="O65" s="56"/>
      <c r="Q65"/>
    </row>
    <row r="66" spans="1:17" s="117" customFormat="1" ht="27" customHeight="1">
      <c r="A66" s="144" t="s">
        <v>706</v>
      </c>
      <c r="B66" s="144" t="s">
        <v>461</v>
      </c>
      <c r="C66" s="144" t="s">
        <v>462</v>
      </c>
      <c r="D66" s="144" t="s">
        <v>463</v>
      </c>
      <c r="E66" s="144" t="s">
        <v>464</v>
      </c>
      <c r="F66" s="144" t="s">
        <v>465</v>
      </c>
      <c r="G66" s="144" t="s">
        <v>466</v>
      </c>
      <c r="H66" s="144" t="s">
        <v>467</v>
      </c>
      <c r="I66" s="144" t="s">
        <v>468</v>
      </c>
      <c r="J66" s="144" t="s">
        <v>469</v>
      </c>
      <c r="K66" s="144" t="s">
        <v>641</v>
      </c>
      <c r="L66" s="144" t="s">
        <v>470</v>
      </c>
      <c r="M66" s="144" t="s">
        <v>691</v>
      </c>
      <c r="N66" s="144" t="s">
        <v>471</v>
      </c>
      <c r="O66" s="43"/>
      <c r="Q66"/>
    </row>
    <row r="67" spans="1:15" ht="231.75" customHeight="1">
      <c r="A67" s="155">
        <v>69</v>
      </c>
      <c r="B67" s="152" t="s">
        <v>580</v>
      </c>
      <c r="C67" s="152" t="s">
        <v>671</v>
      </c>
      <c r="D67" s="152" t="s">
        <v>672</v>
      </c>
      <c r="E67" s="152" t="s">
        <v>673</v>
      </c>
      <c r="F67" s="152" t="s">
        <v>714</v>
      </c>
      <c r="G67" s="152" t="s">
        <v>717</v>
      </c>
      <c r="H67" s="156" t="s">
        <v>692</v>
      </c>
      <c r="I67" s="156" t="s">
        <v>723</v>
      </c>
      <c r="J67" s="152" t="s">
        <v>674</v>
      </c>
      <c r="K67" s="152" t="s">
        <v>675</v>
      </c>
      <c r="L67" s="153"/>
      <c r="M67" s="153"/>
      <c r="N67" s="153">
        <v>3</v>
      </c>
      <c r="O67" s="43"/>
    </row>
    <row r="68" spans="1:15" ht="167.25" customHeight="1">
      <c r="A68" s="155">
        <v>79</v>
      </c>
      <c r="B68" s="152" t="s">
        <v>581</v>
      </c>
      <c r="C68" s="152" t="s">
        <v>582</v>
      </c>
      <c r="D68" s="152" t="s">
        <v>710</v>
      </c>
      <c r="E68" s="152" t="s">
        <v>711</v>
      </c>
      <c r="F68" s="152" t="s">
        <v>583</v>
      </c>
      <c r="G68" s="152" t="s">
        <v>584</v>
      </c>
      <c r="H68" s="156" t="s">
        <v>692</v>
      </c>
      <c r="I68" s="152" t="s">
        <v>585</v>
      </c>
      <c r="J68" s="152" t="s">
        <v>586</v>
      </c>
      <c r="K68" s="152" t="s">
        <v>587</v>
      </c>
      <c r="L68" s="153"/>
      <c r="M68" s="153"/>
      <c r="N68" s="153">
        <v>3</v>
      </c>
      <c r="O68" s="43"/>
    </row>
    <row r="69" spans="1:15" ht="189.75" customHeight="1">
      <c r="A69" s="155">
        <v>82</v>
      </c>
      <c r="B69" s="152" t="s">
        <v>588</v>
      </c>
      <c r="C69" s="152" t="s">
        <v>676</v>
      </c>
      <c r="D69" s="152" t="s">
        <v>677</v>
      </c>
      <c r="E69" s="152" t="s">
        <v>678</v>
      </c>
      <c r="F69" s="152" t="s">
        <v>679</v>
      </c>
      <c r="G69" s="152" t="s">
        <v>680</v>
      </c>
      <c r="H69" s="156" t="s">
        <v>692</v>
      </c>
      <c r="I69" s="156" t="s">
        <v>700</v>
      </c>
      <c r="J69" s="152" t="s">
        <v>681</v>
      </c>
      <c r="K69" s="152" t="s">
        <v>682</v>
      </c>
      <c r="L69" s="153"/>
      <c r="M69" s="153"/>
      <c r="N69" s="153">
        <v>3</v>
      </c>
      <c r="O69" s="43"/>
    </row>
    <row r="70" spans="1:15" ht="207" customHeight="1">
      <c r="A70" s="155">
        <v>88</v>
      </c>
      <c r="B70" s="152" t="s">
        <v>589</v>
      </c>
      <c r="C70" s="152" t="s">
        <v>590</v>
      </c>
      <c r="D70" s="152" t="s">
        <v>591</v>
      </c>
      <c r="E70" s="152" t="s">
        <v>592</v>
      </c>
      <c r="F70" s="152" t="s">
        <v>593</v>
      </c>
      <c r="G70" s="152" t="s">
        <v>594</v>
      </c>
      <c r="H70" s="156" t="s">
        <v>692</v>
      </c>
      <c r="I70" s="156" t="s">
        <v>701</v>
      </c>
      <c r="J70" s="152" t="s">
        <v>595</v>
      </c>
      <c r="K70" s="152" t="s">
        <v>596</v>
      </c>
      <c r="L70" s="153"/>
      <c r="M70" s="153"/>
      <c r="N70" s="153">
        <v>3</v>
      </c>
      <c r="O70" s="43"/>
    </row>
    <row r="71" spans="1:15" s="117" customFormat="1" ht="12.75">
      <c r="A71" s="151"/>
      <c r="B71" s="78"/>
      <c r="C71" s="78"/>
      <c r="D71" s="78"/>
      <c r="E71" s="78"/>
      <c r="F71" s="78"/>
      <c r="G71" s="78"/>
      <c r="H71" s="78"/>
      <c r="I71" s="78"/>
      <c r="J71" s="78"/>
      <c r="K71" s="78"/>
      <c r="L71" s="78"/>
      <c r="M71" s="78"/>
      <c r="N71" s="78"/>
      <c r="O71" s="72"/>
    </row>
    <row r="72" s="117" customFormat="1" ht="12.75"/>
    <row r="73" spans="1:15" s="117" customFormat="1" ht="12.75">
      <c r="A73" s="145"/>
      <c r="B73" s="146"/>
      <c r="C73" s="147"/>
      <c r="D73" s="146"/>
      <c r="E73" s="147"/>
      <c r="F73" s="147"/>
      <c r="G73" s="147"/>
      <c r="H73" s="147"/>
      <c r="I73" s="147"/>
      <c r="J73" s="147"/>
      <c r="K73" s="147"/>
      <c r="L73" s="147"/>
      <c r="M73" s="147"/>
      <c r="N73" s="147"/>
      <c r="O73" s="148"/>
    </row>
    <row r="74" spans="1:15" s="117" customFormat="1" ht="18">
      <c r="A74" s="149"/>
      <c r="B74" s="119"/>
      <c r="C74" s="54"/>
      <c r="D74" s="119"/>
      <c r="E74" s="54"/>
      <c r="F74" s="54"/>
      <c r="G74" s="54"/>
      <c r="H74" s="54"/>
      <c r="I74" s="119"/>
      <c r="J74" s="119"/>
      <c r="K74" s="55" t="s">
        <v>10</v>
      </c>
      <c r="L74" s="708">
        <f>IF(NOT(ISBLANK(CoverSheet!$C$8)),CoverSheet!$C$8,"")</f>
      </c>
      <c r="M74" s="709"/>
      <c r="N74" s="710"/>
      <c r="O74" s="56"/>
    </row>
    <row r="75" spans="1:15" s="117" customFormat="1" ht="18">
      <c r="A75" s="149"/>
      <c r="B75" s="119"/>
      <c r="C75" s="54"/>
      <c r="D75" s="119"/>
      <c r="E75" s="54"/>
      <c r="F75" s="54"/>
      <c r="G75" s="54"/>
      <c r="H75" s="54"/>
      <c r="I75" s="119"/>
      <c r="J75" s="119"/>
      <c r="K75" s="55" t="s">
        <v>754</v>
      </c>
      <c r="L75" s="777">
        <f>IF(ISNUMBER(CoverSheet!$C$14),TEXT(DATE(YEAR(CoverSheet!$C$14)-1,MONTH(CoverSheet!$C$14),DAY(CoverSheet!$C$14))+1,"_([$-1409]d mmmm yyyy;_(@")&amp;" –"&amp;TEXT(DATE(YEAR(CoverSheet!$C$14)+9,MONTH(CoverSheet!$C$14),DAY(CoverSheet!$C$14)),"_([$-1409]d mmmm yyyy;_(@"),"")</f>
      </c>
      <c r="M75" s="778"/>
      <c r="N75" s="779"/>
      <c r="O75" s="56"/>
    </row>
    <row r="76" spans="1:15" s="117" customFormat="1" ht="15.75">
      <c r="A76" s="114" t="s">
        <v>732</v>
      </c>
      <c r="B76" s="119"/>
      <c r="C76" s="54"/>
      <c r="D76" s="119"/>
      <c r="E76" s="54"/>
      <c r="F76" s="54"/>
      <c r="G76" s="54"/>
      <c r="H76" s="54"/>
      <c r="I76" s="54"/>
      <c r="J76" s="54"/>
      <c r="K76" s="54"/>
      <c r="L76" s="54"/>
      <c r="M76" s="54"/>
      <c r="N76" s="54"/>
      <c r="O76" s="56"/>
    </row>
    <row r="77" spans="1:15" s="117" customFormat="1" ht="12.75">
      <c r="A77" s="619" t="s">
        <v>1282</v>
      </c>
      <c r="B77" s="119"/>
      <c r="C77" s="54"/>
      <c r="D77" s="119"/>
      <c r="E77" s="54"/>
      <c r="F77" s="54"/>
      <c r="G77" s="54"/>
      <c r="H77" s="54"/>
      <c r="I77" s="54"/>
      <c r="J77" s="54"/>
      <c r="K77" s="54"/>
      <c r="L77" s="54"/>
      <c r="M77" s="54"/>
      <c r="N77" s="54"/>
      <c r="O77" s="56"/>
    </row>
    <row r="78" spans="1:15" s="117" customFormat="1" ht="27" customHeight="1">
      <c r="A78" s="144" t="s">
        <v>706</v>
      </c>
      <c r="B78" s="144" t="s">
        <v>461</v>
      </c>
      <c r="C78" s="144" t="s">
        <v>462</v>
      </c>
      <c r="D78" s="144" t="s">
        <v>463</v>
      </c>
      <c r="E78" s="144" t="s">
        <v>464</v>
      </c>
      <c r="F78" s="144" t="s">
        <v>465</v>
      </c>
      <c r="G78" s="144" t="s">
        <v>466</v>
      </c>
      <c r="H78" s="144" t="s">
        <v>467</v>
      </c>
      <c r="I78" s="144" t="s">
        <v>468</v>
      </c>
      <c r="J78" s="144" t="s">
        <v>469</v>
      </c>
      <c r="K78" s="144" t="s">
        <v>641</v>
      </c>
      <c r="L78" s="144" t="s">
        <v>470</v>
      </c>
      <c r="M78" s="144" t="s">
        <v>691</v>
      </c>
      <c r="N78" s="144" t="s">
        <v>471</v>
      </c>
      <c r="O78" s="43"/>
    </row>
    <row r="79" spans="1:15" ht="188.25" customHeight="1">
      <c r="A79" s="155">
        <v>91</v>
      </c>
      <c r="B79" s="152" t="s">
        <v>589</v>
      </c>
      <c r="C79" s="152" t="s">
        <v>683</v>
      </c>
      <c r="D79" s="152" t="s">
        <v>684</v>
      </c>
      <c r="E79" s="152" t="s">
        <v>685</v>
      </c>
      <c r="F79" s="152" t="s">
        <v>686</v>
      </c>
      <c r="G79" s="152" t="s">
        <v>687</v>
      </c>
      <c r="H79" s="156" t="s">
        <v>692</v>
      </c>
      <c r="I79" s="156" t="s">
        <v>702</v>
      </c>
      <c r="J79" s="152" t="s">
        <v>597</v>
      </c>
      <c r="K79" s="152" t="s">
        <v>598</v>
      </c>
      <c r="L79" s="153"/>
      <c r="M79" s="153"/>
      <c r="N79" s="153">
        <v>2</v>
      </c>
      <c r="O79" s="43"/>
    </row>
    <row r="80" spans="1:15" ht="237" customHeight="1">
      <c r="A80" s="155">
        <v>95</v>
      </c>
      <c r="B80" s="152" t="s">
        <v>599</v>
      </c>
      <c r="C80" s="152" t="s">
        <v>600</v>
      </c>
      <c r="D80" s="152" t="s">
        <v>601</v>
      </c>
      <c r="E80" s="152" t="s">
        <v>602</v>
      </c>
      <c r="F80" s="152" t="s">
        <v>603</v>
      </c>
      <c r="G80" s="152" t="s">
        <v>718</v>
      </c>
      <c r="H80" s="156" t="s">
        <v>692</v>
      </c>
      <c r="I80" s="152" t="s">
        <v>604</v>
      </c>
      <c r="J80" s="152" t="s">
        <v>605</v>
      </c>
      <c r="K80" s="152" t="s">
        <v>606</v>
      </c>
      <c r="L80" s="153"/>
      <c r="M80" s="153"/>
      <c r="N80" s="153">
        <v>2</v>
      </c>
      <c r="O80" s="43"/>
    </row>
    <row r="81" spans="1:15" ht="214.5" customHeight="1">
      <c r="A81" s="155">
        <v>99</v>
      </c>
      <c r="B81" s="152" t="s">
        <v>607</v>
      </c>
      <c r="C81" s="152" t="s">
        <v>608</v>
      </c>
      <c r="D81" s="152" t="s">
        <v>609</v>
      </c>
      <c r="E81" s="152" t="s">
        <v>610</v>
      </c>
      <c r="F81" s="152" t="s">
        <v>611</v>
      </c>
      <c r="G81" s="152" t="s">
        <v>719</v>
      </c>
      <c r="H81" s="156" t="s">
        <v>692</v>
      </c>
      <c r="I81" s="152" t="s">
        <v>612</v>
      </c>
      <c r="J81" s="152" t="s">
        <v>613</v>
      </c>
      <c r="K81" s="152" t="s">
        <v>614</v>
      </c>
      <c r="L81" s="153"/>
      <c r="M81" s="153"/>
      <c r="N81" s="153">
        <v>3</v>
      </c>
      <c r="O81" s="43"/>
    </row>
    <row r="82" spans="1:15" ht="184.5" customHeight="1">
      <c r="A82" s="155">
        <v>105</v>
      </c>
      <c r="B82" s="152" t="s">
        <v>615</v>
      </c>
      <c r="C82" s="152" t="s">
        <v>616</v>
      </c>
      <c r="D82" s="152" t="s">
        <v>617</v>
      </c>
      <c r="E82" s="152" t="s">
        <v>618</v>
      </c>
      <c r="F82" s="152" t="s">
        <v>619</v>
      </c>
      <c r="G82" s="152" t="s">
        <v>620</v>
      </c>
      <c r="H82" s="156" t="s">
        <v>692</v>
      </c>
      <c r="I82" s="156" t="s">
        <v>703</v>
      </c>
      <c r="J82" s="152" t="s">
        <v>621</v>
      </c>
      <c r="K82" s="152" t="s">
        <v>622</v>
      </c>
      <c r="L82" s="153"/>
      <c r="M82" s="153"/>
      <c r="N82" s="153">
        <v>4</v>
      </c>
      <c r="O82" s="43"/>
    </row>
    <row r="83" spans="1:15" s="117" customFormat="1" ht="12.75">
      <c r="A83" s="151"/>
      <c r="B83" s="78"/>
      <c r="C83" s="78"/>
      <c r="D83" s="78"/>
      <c r="E83" s="78"/>
      <c r="F83" s="78"/>
      <c r="G83" s="78"/>
      <c r="H83" s="78"/>
      <c r="I83" s="78"/>
      <c r="J83" s="78"/>
      <c r="K83" s="78"/>
      <c r="L83" s="78"/>
      <c r="M83" s="78"/>
      <c r="N83" s="78"/>
      <c r="O83" s="72"/>
    </row>
    <row r="84" s="117" customFormat="1" ht="12.75"/>
    <row r="85" spans="1:15" s="117" customFormat="1" ht="12.75">
      <c r="A85" s="145"/>
      <c r="B85" s="146"/>
      <c r="C85" s="147"/>
      <c r="D85" s="146"/>
      <c r="E85" s="147"/>
      <c r="F85" s="147"/>
      <c r="G85" s="147"/>
      <c r="H85" s="147"/>
      <c r="I85" s="147"/>
      <c r="J85" s="147"/>
      <c r="K85" s="147"/>
      <c r="L85" s="147"/>
      <c r="M85" s="147"/>
      <c r="N85" s="147"/>
      <c r="O85" s="148"/>
    </row>
    <row r="86" spans="1:15" s="117" customFormat="1" ht="18">
      <c r="A86" s="149"/>
      <c r="B86" s="119"/>
      <c r="C86" s="54"/>
      <c r="D86" s="119"/>
      <c r="E86" s="54"/>
      <c r="F86" s="54"/>
      <c r="G86" s="54"/>
      <c r="H86" s="54"/>
      <c r="I86" s="119"/>
      <c r="J86" s="119"/>
      <c r="K86" s="55" t="s">
        <v>10</v>
      </c>
      <c r="L86" s="708">
        <f>IF(NOT(ISBLANK(CoverSheet!$C$8)),CoverSheet!$C$8,"")</f>
      </c>
      <c r="M86" s="709"/>
      <c r="N86" s="710"/>
      <c r="O86" s="56"/>
    </row>
    <row r="87" spans="1:15" s="117" customFormat="1" ht="18">
      <c r="A87" s="149"/>
      <c r="B87" s="119"/>
      <c r="C87" s="54"/>
      <c r="D87" s="119"/>
      <c r="E87" s="54"/>
      <c r="F87" s="54"/>
      <c r="G87" s="54"/>
      <c r="H87" s="54"/>
      <c r="I87" s="119"/>
      <c r="J87" s="119"/>
      <c r="K87" s="55" t="s">
        <v>754</v>
      </c>
      <c r="L87" s="777">
        <f>IF(ISNUMBER(CoverSheet!$C$14),TEXT(DATE(YEAR(CoverSheet!$C$14)-1,MONTH(CoverSheet!$C$14),DAY(CoverSheet!$C$14))+1,"_([$-1409]d mmmm yyyy;_(@")&amp;" –"&amp;TEXT(DATE(YEAR(CoverSheet!$C$14)+9,MONTH(CoverSheet!$C$14),DAY(CoverSheet!$C$14)),"_([$-1409]d mmmm yyyy;_(@"),"")</f>
      </c>
      <c r="M87" s="778"/>
      <c r="N87" s="779"/>
      <c r="O87" s="56"/>
    </row>
    <row r="88" spans="1:15" s="117" customFormat="1" ht="15.75">
      <c r="A88" s="114" t="s">
        <v>733</v>
      </c>
      <c r="B88" s="119"/>
      <c r="C88" s="54"/>
      <c r="D88" s="119"/>
      <c r="E88" s="54"/>
      <c r="F88" s="54"/>
      <c r="G88" s="54"/>
      <c r="H88" s="54"/>
      <c r="I88" s="54"/>
      <c r="J88" s="54"/>
      <c r="K88" s="54"/>
      <c r="L88" s="54"/>
      <c r="M88" s="54"/>
      <c r="N88" s="54"/>
      <c r="O88" s="56"/>
    </row>
    <row r="89" spans="1:15" s="117" customFormat="1" ht="12.75">
      <c r="A89" s="619" t="s">
        <v>1282</v>
      </c>
      <c r="B89" s="119"/>
      <c r="C89" s="54"/>
      <c r="D89" s="119"/>
      <c r="E89" s="54"/>
      <c r="F89" s="54"/>
      <c r="G89" s="54"/>
      <c r="H89" s="54"/>
      <c r="I89" s="54"/>
      <c r="J89" s="54"/>
      <c r="K89" s="54"/>
      <c r="L89" s="54"/>
      <c r="M89" s="54"/>
      <c r="N89" s="54"/>
      <c r="O89" s="56"/>
    </row>
    <row r="90" spans="1:15" s="117" customFormat="1" ht="27" customHeight="1">
      <c r="A90" s="144" t="s">
        <v>706</v>
      </c>
      <c r="B90" s="144" t="s">
        <v>461</v>
      </c>
      <c r="C90" s="144" t="s">
        <v>462</v>
      </c>
      <c r="D90" s="144" t="s">
        <v>463</v>
      </c>
      <c r="E90" s="144" t="s">
        <v>464</v>
      </c>
      <c r="F90" s="144" t="s">
        <v>465</v>
      </c>
      <c r="G90" s="144" t="s">
        <v>466</v>
      </c>
      <c r="H90" s="144" t="s">
        <v>467</v>
      </c>
      <c r="I90" s="144" t="s">
        <v>468</v>
      </c>
      <c r="J90" s="144" t="s">
        <v>469</v>
      </c>
      <c r="K90" s="144" t="s">
        <v>641</v>
      </c>
      <c r="L90" s="144" t="s">
        <v>470</v>
      </c>
      <c r="M90" s="144" t="s">
        <v>691</v>
      </c>
      <c r="N90" s="144" t="s">
        <v>471</v>
      </c>
      <c r="O90" s="43"/>
    </row>
    <row r="91" spans="1:15" ht="248.25" customHeight="1">
      <c r="A91" s="155">
        <v>109</v>
      </c>
      <c r="B91" s="152" t="s">
        <v>623</v>
      </c>
      <c r="C91" s="152" t="s">
        <v>688</v>
      </c>
      <c r="D91" s="152" t="s">
        <v>689</v>
      </c>
      <c r="E91" s="152" t="s">
        <v>690</v>
      </c>
      <c r="F91" s="152" t="s">
        <v>624</v>
      </c>
      <c r="G91" s="152" t="s">
        <v>720</v>
      </c>
      <c r="H91" s="156" t="s">
        <v>692</v>
      </c>
      <c r="I91" s="152" t="s">
        <v>625</v>
      </c>
      <c r="J91" s="152" t="s">
        <v>724</v>
      </c>
      <c r="K91" s="152" t="s">
        <v>626</v>
      </c>
      <c r="L91" s="153"/>
      <c r="M91" s="153"/>
      <c r="N91" s="153">
        <v>4</v>
      </c>
      <c r="O91" s="43"/>
    </row>
    <row r="92" spans="1:15" ht="211.5" customHeight="1">
      <c r="A92" s="155">
        <v>113</v>
      </c>
      <c r="B92" s="152" t="s">
        <v>627</v>
      </c>
      <c r="C92" s="152" t="s">
        <v>628</v>
      </c>
      <c r="D92" s="152" t="s">
        <v>629</v>
      </c>
      <c r="E92" s="152" t="s">
        <v>630</v>
      </c>
      <c r="F92" s="152" t="s">
        <v>631</v>
      </c>
      <c r="G92" s="152" t="s">
        <v>632</v>
      </c>
      <c r="H92" s="156" t="s">
        <v>692</v>
      </c>
      <c r="I92" s="156" t="s">
        <v>704</v>
      </c>
      <c r="J92" s="152" t="s">
        <v>725</v>
      </c>
      <c r="K92" s="152" t="s">
        <v>633</v>
      </c>
      <c r="L92" s="153"/>
      <c r="M92" s="153"/>
      <c r="N92" s="153">
        <v>4</v>
      </c>
      <c r="O92" s="43"/>
    </row>
    <row r="93" spans="1:15" ht="273.75" customHeight="1">
      <c r="A93" s="155">
        <v>115</v>
      </c>
      <c r="B93" s="152" t="s">
        <v>627</v>
      </c>
      <c r="C93" s="152" t="s">
        <v>634</v>
      </c>
      <c r="D93" s="152" t="s">
        <v>635</v>
      </c>
      <c r="E93" s="152" t="s">
        <v>636</v>
      </c>
      <c r="F93" s="152" t="s">
        <v>637</v>
      </c>
      <c r="G93" s="152" t="s">
        <v>638</v>
      </c>
      <c r="H93" s="156" t="s">
        <v>692</v>
      </c>
      <c r="I93" s="156" t="s">
        <v>705</v>
      </c>
      <c r="J93" s="152" t="s">
        <v>639</v>
      </c>
      <c r="K93" s="152" t="s">
        <v>640</v>
      </c>
      <c r="L93" s="154"/>
      <c r="M93" s="154"/>
      <c r="N93" s="154">
        <v>3</v>
      </c>
      <c r="O93" s="43"/>
    </row>
    <row r="94" spans="1:15" ht="12.75">
      <c r="A94" s="151"/>
      <c r="B94" s="78"/>
      <c r="C94" s="78"/>
      <c r="D94" s="78"/>
      <c r="E94" s="78"/>
      <c r="F94" s="78"/>
      <c r="G94" s="78"/>
      <c r="H94" s="78"/>
      <c r="I94" s="78"/>
      <c r="J94" s="78"/>
      <c r="K94" s="78"/>
      <c r="L94" s="78"/>
      <c r="M94" s="78"/>
      <c r="N94" s="78"/>
      <c r="O94" s="72"/>
    </row>
    <row r="98" spans="1:18" s="117" customFormat="1" ht="27" customHeight="1">
      <c r="A98"/>
      <c r="B98"/>
      <c r="C98"/>
      <c r="D98"/>
      <c r="E98"/>
      <c r="F98"/>
      <c r="G98"/>
      <c r="H98"/>
      <c r="I98"/>
      <c r="J98"/>
      <c r="K98"/>
      <c r="L98"/>
      <c r="M98"/>
      <c r="N98"/>
      <c r="O98"/>
      <c r="P98"/>
      <c r="Q98"/>
      <c r="R98"/>
    </row>
  </sheetData>
  <sheetProtection/>
  <mergeCells count="17">
    <mergeCell ref="L27:N27"/>
    <mergeCell ref="L87:N87"/>
    <mergeCell ref="L38:N38"/>
    <mergeCell ref="L39:N39"/>
    <mergeCell ref="L74:N74"/>
    <mergeCell ref="L75:N75"/>
    <mergeCell ref="L86:N86"/>
    <mergeCell ref="L4:N4"/>
    <mergeCell ref="L2:N2"/>
    <mergeCell ref="L3:N3"/>
    <mergeCell ref="L62:N62"/>
    <mergeCell ref="L63:N63"/>
    <mergeCell ref="L50:N50"/>
    <mergeCell ref="L51:N51"/>
    <mergeCell ref="L14:N14"/>
    <mergeCell ref="L15:N15"/>
    <mergeCell ref="L26:N26"/>
  </mergeCells>
  <printOptions/>
  <pageMargins left="0.7086614173228347" right="0.7086614173228347" top="0.7480314960629921" bottom="0.7480314960629921" header="0.3149606299212599" footer="0.3149606299212599"/>
  <pageSetup fitToHeight="100" fitToWidth="1" horizontalDpi="600" verticalDpi="600" orientation="landscape" paperSize="8" scale="50" r:id="rId1"/>
  <headerFooter>
    <oddHeader>&amp;C&amp;"Arial"&amp;10 Commerce Commission Information Disclosure Template</oddHeader>
    <oddFooter>&amp;L&amp;"Arial"&amp;10 &amp;F&amp;C&amp;"Arial"&amp;10 &amp;A&amp;R&amp;"Arial"&amp;10 &amp;P</oddFooter>
  </headerFooter>
</worksheet>
</file>

<file path=xl/worksheets/sheet24.xml><?xml version="1.0" encoding="utf-8"?>
<worksheet xmlns="http://schemas.openxmlformats.org/spreadsheetml/2006/main" xmlns:r="http://schemas.openxmlformats.org/officeDocument/2006/relationships">
  <sheetPr>
    <tabColor rgb="FFC00000"/>
    <pageSetUpPr fitToPage="1"/>
  </sheetPr>
  <dimension ref="A1:AB175"/>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6.00390625" style="41" customWidth="1"/>
    <col min="3" max="3" width="66.57421875" style="41" bestFit="1" customWidth="1"/>
    <col min="4" max="4" width="18.8515625" style="41" customWidth="1"/>
    <col min="5" max="5" width="0.5625" style="41" customWidth="1"/>
    <col min="6" max="6" width="18.8515625" style="41" customWidth="1"/>
    <col min="7" max="7" width="0.5625" style="41" customWidth="1"/>
    <col min="8" max="8" width="18.8515625" style="41" customWidth="1"/>
    <col min="9" max="9" width="0.5625" style="41" customWidth="1"/>
    <col min="10" max="10" width="2.7109375" style="41" customWidth="1"/>
    <col min="11" max="11" width="10.28125" style="41" customWidth="1"/>
    <col min="12" max="12" width="9.140625" style="41" customWidth="1"/>
    <col min="13" max="13" width="37.00390625" style="41" bestFit="1" customWidth="1"/>
    <col min="14" max="16384" width="9.140625" style="41" customWidth="1"/>
  </cols>
  <sheetData>
    <row r="1" spans="1:28" ht="12.75">
      <c r="A1" s="145"/>
      <c r="B1" s="147"/>
      <c r="C1" s="147"/>
      <c r="D1" s="147"/>
      <c r="E1" s="147"/>
      <c r="F1" s="147"/>
      <c r="G1" s="147"/>
      <c r="H1" s="147"/>
      <c r="I1" s="147"/>
      <c r="J1" s="148"/>
      <c r="K1"/>
      <c r="L1"/>
      <c r="M1"/>
      <c r="N1"/>
      <c r="O1"/>
      <c r="P1"/>
      <c r="Q1"/>
      <c r="R1"/>
      <c r="S1"/>
      <c r="T1"/>
      <c r="U1"/>
      <c r="V1"/>
      <c r="W1"/>
      <c r="X1"/>
      <c r="Y1"/>
      <c r="Z1"/>
      <c r="AA1"/>
      <c r="AB1"/>
    </row>
    <row r="2" spans="1:28" ht="18">
      <c r="A2" s="149"/>
      <c r="B2" s="54"/>
      <c r="C2" s="54"/>
      <c r="D2" s="119"/>
      <c r="E2" s="55" t="s">
        <v>10</v>
      </c>
      <c r="F2" s="704">
        <f>IF(NOT(ISBLANK(CoverSheet!$C$8)),CoverSheet!$C$8,"")</f>
      </c>
      <c r="G2" s="704"/>
      <c r="H2" s="704"/>
      <c r="I2" s="704"/>
      <c r="J2" s="56"/>
      <c r="K2"/>
      <c r="L2"/>
      <c r="M2"/>
      <c r="N2"/>
      <c r="O2"/>
      <c r="P2"/>
      <c r="Q2"/>
      <c r="R2"/>
      <c r="S2"/>
      <c r="T2"/>
      <c r="U2"/>
      <c r="V2"/>
      <c r="W2"/>
      <c r="X2"/>
      <c r="Y2"/>
      <c r="Z2"/>
      <c r="AA2"/>
      <c r="AB2"/>
    </row>
    <row r="3" spans="1:28" ht="18">
      <c r="A3" s="149"/>
      <c r="B3" s="54"/>
      <c r="C3" s="54"/>
      <c r="D3" s="119"/>
      <c r="E3" s="55" t="s">
        <v>427</v>
      </c>
      <c r="F3" s="705">
        <f>IF(ISNUMBER(CoverSheet!$C$12),CoverSheet!$C$12,"")</f>
      </c>
      <c r="G3" s="705"/>
      <c r="H3" s="705"/>
      <c r="I3" s="705"/>
      <c r="J3" s="56"/>
      <c r="K3"/>
      <c r="L3"/>
      <c r="M3"/>
      <c r="N3"/>
      <c r="O3"/>
      <c r="P3"/>
      <c r="Q3"/>
      <c r="R3"/>
      <c r="S3"/>
      <c r="T3"/>
      <c r="U3"/>
      <c r="V3"/>
      <c r="W3"/>
      <c r="X3"/>
      <c r="Y3"/>
      <c r="Z3"/>
      <c r="AA3"/>
      <c r="AB3"/>
    </row>
    <row r="4" spans="1:28" ht="18">
      <c r="A4" s="150" t="s">
        <v>291</v>
      </c>
      <c r="B4" s="54"/>
      <c r="C4" s="54"/>
      <c r="D4" s="119"/>
      <c r="E4" s="55" t="s">
        <v>337</v>
      </c>
      <c r="F4" s="782"/>
      <c r="G4" s="782"/>
      <c r="H4" s="782"/>
      <c r="I4" s="782"/>
      <c r="J4" s="56"/>
      <c r="K4"/>
      <c r="L4"/>
      <c r="M4"/>
      <c r="N4"/>
      <c r="O4"/>
      <c r="P4"/>
      <c r="Q4"/>
      <c r="R4"/>
      <c r="S4"/>
      <c r="T4"/>
      <c r="U4"/>
      <c r="V4"/>
      <c r="W4"/>
      <c r="X4"/>
      <c r="Y4"/>
      <c r="Z4"/>
      <c r="AA4"/>
      <c r="AB4"/>
    </row>
    <row r="5" spans="1:28" ht="12.75">
      <c r="A5" s="57" t="s">
        <v>11</v>
      </c>
      <c r="B5" s="634" t="s">
        <v>1282</v>
      </c>
      <c r="C5" s="54"/>
      <c r="D5" s="54"/>
      <c r="E5" s="54"/>
      <c r="F5" s="54"/>
      <c r="G5" s="54"/>
      <c r="H5" s="54"/>
      <c r="I5" s="54"/>
      <c r="J5" s="56"/>
      <c r="K5"/>
      <c r="L5"/>
      <c r="M5"/>
      <c r="N5"/>
      <c r="O5"/>
      <c r="P5"/>
      <c r="Q5"/>
      <c r="R5"/>
      <c r="S5"/>
      <c r="T5"/>
      <c r="U5"/>
      <c r="V5"/>
      <c r="W5"/>
      <c r="X5"/>
      <c r="Y5"/>
      <c r="Z5"/>
      <c r="AA5"/>
      <c r="AB5"/>
    </row>
    <row r="6" spans="1:28" s="59" customFormat="1" ht="39.75" customHeight="1">
      <c r="A6" s="24">
        <f>ROW()</f>
        <v>6</v>
      </c>
      <c r="B6" s="81" t="s">
        <v>292</v>
      </c>
      <c r="C6" s="23"/>
      <c r="D6" s="23"/>
      <c r="E6" s="23"/>
      <c r="F6" s="23"/>
      <c r="G6" s="23"/>
      <c r="H6" s="23"/>
      <c r="I6" s="23"/>
      <c r="J6" s="43"/>
      <c r="K6"/>
      <c r="L6"/>
      <c r="M6"/>
      <c r="N6"/>
      <c r="O6"/>
      <c r="P6"/>
      <c r="Q6"/>
      <c r="R6"/>
      <c r="S6"/>
      <c r="T6"/>
      <c r="U6"/>
      <c r="V6"/>
      <c r="W6"/>
      <c r="X6"/>
      <c r="Y6"/>
      <c r="Z6"/>
      <c r="AA6"/>
      <c r="AB6"/>
    </row>
    <row r="7" spans="1:28" s="59" customFormat="1" ht="12.75">
      <c r="A7" s="24">
        <f>ROW()</f>
        <v>7</v>
      </c>
      <c r="B7" s="23"/>
      <c r="C7" s="2" t="s">
        <v>416</v>
      </c>
      <c r="D7" s="50" t="s">
        <v>246</v>
      </c>
      <c r="E7" s="23"/>
      <c r="F7" s="50" t="s">
        <v>247</v>
      </c>
      <c r="G7" s="23"/>
      <c r="H7" s="50" t="s">
        <v>248</v>
      </c>
      <c r="I7" s="23"/>
      <c r="J7" s="43"/>
      <c r="K7"/>
      <c r="L7"/>
      <c r="M7"/>
      <c r="N7"/>
      <c r="O7"/>
      <c r="P7"/>
      <c r="Q7"/>
      <c r="R7"/>
      <c r="S7"/>
      <c r="T7"/>
      <c r="U7"/>
      <c r="V7"/>
      <c r="W7"/>
      <c r="X7"/>
      <c r="Y7"/>
      <c r="Z7"/>
      <c r="AA7"/>
      <c r="AB7"/>
    </row>
    <row r="8" spans="1:28" s="59" customFormat="1" ht="15" customHeight="1">
      <c r="A8" s="24">
        <f>ROW()</f>
        <v>8</v>
      </c>
      <c r="B8" s="23"/>
      <c r="C8" s="23" t="s">
        <v>208</v>
      </c>
      <c r="D8" s="1"/>
      <c r="E8" s="23"/>
      <c r="F8" s="1"/>
      <c r="G8" s="23"/>
      <c r="H8" s="1">
        <f>SUM(D8:F8)</f>
        <v>0</v>
      </c>
      <c r="I8" s="23"/>
      <c r="J8" s="43"/>
      <c r="K8"/>
      <c r="L8"/>
      <c r="M8"/>
      <c r="N8"/>
      <c r="O8"/>
      <c r="P8"/>
      <c r="Q8"/>
      <c r="R8"/>
      <c r="S8"/>
      <c r="T8"/>
      <c r="U8"/>
      <c r="V8"/>
      <c r="W8"/>
      <c r="X8"/>
      <c r="Y8"/>
      <c r="Z8"/>
      <c r="AA8"/>
      <c r="AB8"/>
    </row>
    <row r="9" spans="1:28" s="59" customFormat="1" ht="15" customHeight="1">
      <c r="A9" s="24">
        <f>ROW()</f>
        <v>9</v>
      </c>
      <c r="B9" s="23"/>
      <c r="C9" s="23" t="s">
        <v>209</v>
      </c>
      <c r="D9" s="1"/>
      <c r="E9" s="23"/>
      <c r="F9" s="1"/>
      <c r="G9" s="23"/>
      <c r="H9" s="1">
        <f aca="true" t="shared" si="0" ref="H9:H14">SUM(D9:F9)</f>
        <v>0</v>
      </c>
      <c r="I9" s="23"/>
      <c r="J9" s="43"/>
      <c r="K9"/>
      <c r="L9"/>
      <c r="M9"/>
      <c r="N9"/>
      <c r="O9"/>
      <c r="P9"/>
      <c r="Q9"/>
      <c r="R9"/>
      <c r="S9"/>
      <c r="T9"/>
      <c r="U9"/>
      <c r="V9"/>
      <c r="W9"/>
      <c r="X9"/>
      <c r="Y9"/>
      <c r="Z9"/>
      <c r="AA9"/>
      <c r="AB9"/>
    </row>
    <row r="10" spans="1:28" s="59" customFormat="1" ht="15" customHeight="1">
      <c r="A10" s="24">
        <f>ROW()</f>
        <v>10</v>
      </c>
      <c r="B10" s="23"/>
      <c r="C10" s="23" t="s">
        <v>210</v>
      </c>
      <c r="D10" s="1"/>
      <c r="E10" s="23"/>
      <c r="F10" s="1"/>
      <c r="G10" s="23"/>
      <c r="H10" s="1">
        <f t="shared" si="0"/>
        <v>0</v>
      </c>
      <c r="I10" s="23"/>
      <c r="J10" s="43"/>
      <c r="K10"/>
      <c r="L10"/>
      <c r="M10"/>
      <c r="N10"/>
      <c r="O10"/>
      <c r="P10"/>
      <c r="Q10"/>
      <c r="R10"/>
      <c r="S10"/>
      <c r="T10"/>
      <c r="U10"/>
      <c r="V10"/>
      <c r="W10"/>
      <c r="X10"/>
      <c r="Y10"/>
      <c r="Z10"/>
      <c r="AA10"/>
      <c r="AB10"/>
    </row>
    <row r="11" spans="1:28" s="59" customFormat="1" ht="15" customHeight="1">
      <c r="A11" s="24">
        <f>ROW()</f>
        <v>11</v>
      </c>
      <c r="B11" s="23"/>
      <c r="C11" s="23" t="s">
        <v>211</v>
      </c>
      <c r="D11" s="1"/>
      <c r="E11" s="23"/>
      <c r="F11" s="1"/>
      <c r="G11" s="23"/>
      <c r="H11" s="1">
        <f t="shared" si="0"/>
        <v>0</v>
      </c>
      <c r="I11" s="23"/>
      <c r="J11" s="43"/>
      <c r="K11"/>
      <c r="L11"/>
      <c r="M11"/>
      <c r="N11"/>
      <c r="O11"/>
      <c r="P11"/>
      <c r="Q11"/>
      <c r="R11"/>
      <c r="S11"/>
      <c r="T11"/>
      <c r="U11"/>
      <c r="V11"/>
      <c r="W11"/>
      <c r="X11"/>
      <c r="Y11"/>
      <c r="Z11"/>
      <c r="AA11"/>
      <c r="AB11"/>
    </row>
    <row r="12" spans="1:28" s="59" customFormat="1" ht="15" customHeight="1">
      <c r="A12" s="24">
        <f>ROW()</f>
        <v>12</v>
      </c>
      <c r="B12" s="23"/>
      <c r="C12" s="23" t="s">
        <v>212</v>
      </c>
      <c r="D12" s="1"/>
      <c r="E12" s="23"/>
      <c r="F12" s="1"/>
      <c r="G12" s="23"/>
      <c r="H12" s="1">
        <f t="shared" si="0"/>
        <v>0</v>
      </c>
      <c r="I12" s="23"/>
      <c r="J12" s="43"/>
      <c r="K12"/>
      <c r="L12"/>
      <c r="M12"/>
      <c r="N12"/>
      <c r="O12"/>
      <c r="P12"/>
      <c r="Q12"/>
      <c r="R12"/>
      <c r="S12"/>
      <c r="T12"/>
      <c r="U12"/>
      <c r="V12"/>
      <c r="W12"/>
      <c r="X12"/>
      <c r="Y12"/>
      <c r="Z12"/>
      <c r="AA12"/>
      <c r="AB12"/>
    </row>
    <row r="13" spans="1:28" s="59" customFormat="1" ht="15" customHeight="1">
      <c r="A13" s="24">
        <f>ROW()</f>
        <v>13</v>
      </c>
      <c r="B13" s="23"/>
      <c r="C13" s="23" t="s">
        <v>388</v>
      </c>
      <c r="D13" s="1"/>
      <c r="E13" s="23"/>
      <c r="F13" s="1"/>
      <c r="G13" s="23"/>
      <c r="H13" s="1">
        <f t="shared" si="0"/>
        <v>0</v>
      </c>
      <c r="I13" s="23"/>
      <c r="J13" s="43"/>
      <c r="K13"/>
      <c r="L13"/>
      <c r="M13"/>
      <c r="N13"/>
      <c r="O13"/>
      <c r="P13"/>
      <c r="Q13"/>
      <c r="R13"/>
      <c r="S13"/>
      <c r="T13"/>
      <c r="U13"/>
      <c r="V13"/>
      <c r="W13"/>
      <c r="X13"/>
      <c r="Y13"/>
      <c r="Z13"/>
      <c r="AA13"/>
      <c r="AB13"/>
    </row>
    <row r="14" spans="1:28" s="59" customFormat="1" ht="15" customHeight="1" thickBot="1">
      <c r="A14" s="24">
        <f>ROW()</f>
        <v>14</v>
      </c>
      <c r="B14" s="23"/>
      <c r="C14" s="23" t="s">
        <v>387</v>
      </c>
      <c r="D14" s="1"/>
      <c r="E14" s="23"/>
      <c r="F14" s="1"/>
      <c r="G14" s="23"/>
      <c r="H14" s="1">
        <f t="shared" si="0"/>
        <v>0</v>
      </c>
      <c r="I14" s="23"/>
      <c r="J14" s="43"/>
      <c r="K14"/>
      <c r="L14"/>
      <c r="M14"/>
      <c r="N14"/>
      <c r="O14"/>
      <c r="P14"/>
      <c r="Q14"/>
      <c r="R14"/>
      <c r="S14"/>
      <c r="T14"/>
      <c r="U14"/>
      <c r="V14"/>
      <c r="W14"/>
      <c r="X14"/>
      <c r="Y14"/>
      <c r="Z14"/>
      <c r="AA14"/>
      <c r="AB14"/>
    </row>
    <row r="15" spans="1:28" s="59" customFormat="1" ht="15" customHeight="1" thickBot="1">
      <c r="A15" s="24">
        <f>ROW()</f>
        <v>15</v>
      </c>
      <c r="B15" s="23"/>
      <c r="C15" s="71" t="s">
        <v>339</v>
      </c>
      <c r="D15" s="53">
        <f>SUM(D8:D14)</f>
        <v>0</v>
      </c>
      <c r="E15" s="23"/>
      <c r="F15" s="53">
        <f>SUM(F8:F14)</f>
        <v>0</v>
      </c>
      <c r="G15" s="23"/>
      <c r="H15" s="53">
        <f>SUM(H8:H14)</f>
        <v>0</v>
      </c>
      <c r="I15" s="23"/>
      <c r="J15" s="43"/>
      <c r="K15"/>
      <c r="L15"/>
      <c r="M15"/>
      <c r="N15"/>
      <c r="O15"/>
      <c r="P15"/>
      <c r="Q15"/>
      <c r="R15"/>
      <c r="S15"/>
      <c r="T15"/>
      <c r="U15"/>
      <c r="V15"/>
      <c r="W15"/>
      <c r="X15"/>
      <c r="Y15"/>
      <c r="Z15"/>
      <c r="AA15"/>
      <c r="AB15"/>
    </row>
    <row r="16" spans="1:28" s="59" customFormat="1" ht="12.75">
      <c r="A16" s="24">
        <f>ROW()</f>
        <v>16</v>
      </c>
      <c r="B16" s="23"/>
      <c r="C16" s="23"/>
      <c r="D16" s="23"/>
      <c r="E16" s="23"/>
      <c r="F16" s="23"/>
      <c r="G16" s="23"/>
      <c r="H16" s="23"/>
      <c r="I16" s="23"/>
      <c r="J16" s="43"/>
      <c r="K16"/>
      <c r="L16"/>
      <c r="M16"/>
      <c r="N16"/>
      <c r="O16"/>
      <c r="P16"/>
      <c r="Q16"/>
      <c r="R16"/>
      <c r="S16"/>
      <c r="T16"/>
      <c r="U16"/>
      <c r="V16"/>
      <c r="W16"/>
      <c r="X16"/>
      <c r="Y16"/>
      <c r="Z16"/>
      <c r="AA16"/>
      <c r="AB16"/>
    </row>
    <row r="17" spans="1:28" s="59" customFormat="1" ht="15" customHeight="1">
      <c r="A17" s="24">
        <f>ROW()</f>
        <v>17</v>
      </c>
      <c r="B17" s="23"/>
      <c r="C17" s="23" t="s">
        <v>386</v>
      </c>
      <c r="D17" s="1"/>
      <c r="E17" s="23"/>
      <c r="F17" s="1"/>
      <c r="G17" s="23"/>
      <c r="H17" s="134">
        <f>D17+F17</f>
        <v>0</v>
      </c>
      <c r="I17" s="23"/>
      <c r="J17" s="43"/>
      <c r="K17"/>
      <c r="L17"/>
      <c r="M17"/>
      <c r="N17"/>
      <c r="O17"/>
      <c r="P17"/>
      <c r="Q17"/>
      <c r="R17"/>
      <c r="S17"/>
      <c r="T17"/>
      <c r="U17"/>
      <c r="V17"/>
      <c r="W17"/>
      <c r="X17"/>
      <c r="Y17"/>
      <c r="Z17"/>
      <c r="AA17"/>
      <c r="AB17"/>
    </row>
    <row r="18" spans="1:28" s="117" customFormat="1" ht="15" customHeight="1">
      <c r="A18" s="24">
        <f>ROW()</f>
        <v>18</v>
      </c>
      <c r="B18" s="23"/>
      <c r="C18" s="97" t="s">
        <v>444</v>
      </c>
      <c r="D18" s="23"/>
      <c r="E18" s="23"/>
      <c r="F18" s="23"/>
      <c r="G18" s="23"/>
      <c r="H18" s="1"/>
      <c r="I18" s="23"/>
      <c r="J18" s="43"/>
      <c r="K18"/>
      <c r="L18"/>
      <c r="M18"/>
      <c r="N18"/>
      <c r="O18"/>
      <c r="P18"/>
      <c r="Q18"/>
      <c r="R18"/>
      <c r="S18"/>
      <c r="T18"/>
      <c r="U18"/>
      <c r="V18"/>
      <c r="W18"/>
      <c r="X18"/>
      <c r="Y18"/>
      <c r="Z18"/>
      <c r="AA18"/>
      <c r="AB18"/>
    </row>
    <row r="19" spans="1:28" s="59" customFormat="1" ht="12.75">
      <c r="A19" s="24">
        <f>ROW()</f>
        <v>19</v>
      </c>
      <c r="B19" s="23"/>
      <c r="C19" s="23"/>
      <c r="D19" s="23"/>
      <c r="E19" s="23"/>
      <c r="F19" s="23"/>
      <c r="G19" s="23"/>
      <c r="H19" s="23"/>
      <c r="I19" s="23"/>
      <c r="J19" s="43"/>
      <c r="K19"/>
      <c r="L19"/>
      <c r="M19"/>
      <c r="N19"/>
      <c r="O19"/>
      <c r="P19"/>
      <c r="Q19"/>
      <c r="R19"/>
      <c r="S19"/>
      <c r="T19"/>
      <c r="U19"/>
      <c r="V19"/>
      <c r="W19"/>
      <c r="X19"/>
      <c r="Y19"/>
      <c r="Z19"/>
      <c r="AA19"/>
      <c r="AB19"/>
    </row>
    <row r="20" spans="1:28" s="59" customFormat="1" ht="12.75">
      <c r="A20" s="24">
        <f>ROW()</f>
        <v>20</v>
      </c>
      <c r="B20" s="23"/>
      <c r="C20" s="2" t="s">
        <v>417</v>
      </c>
      <c r="D20" s="23"/>
      <c r="E20" s="23"/>
      <c r="F20" s="50" t="s">
        <v>176</v>
      </c>
      <c r="G20" s="23"/>
      <c r="H20" s="50" t="s">
        <v>213</v>
      </c>
      <c r="I20" s="23"/>
      <c r="J20" s="43"/>
      <c r="K20"/>
      <c r="L20"/>
      <c r="M20"/>
      <c r="N20"/>
      <c r="O20"/>
      <c r="P20"/>
      <c r="Q20"/>
      <c r="R20"/>
      <c r="S20"/>
      <c r="T20"/>
      <c r="U20"/>
      <c r="V20"/>
      <c r="W20"/>
      <c r="X20"/>
      <c r="Y20"/>
      <c r="Z20"/>
      <c r="AA20"/>
      <c r="AB20"/>
    </row>
    <row r="21" spans="1:28" s="59" customFormat="1" ht="15" customHeight="1">
      <c r="A21" s="24">
        <f>ROW()</f>
        <v>21</v>
      </c>
      <c r="B21" s="23"/>
      <c r="C21" s="23" t="s">
        <v>293</v>
      </c>
      <c r="D21" s="23"/>
      <c r="E21" s="23"/>
      <c r="F21" s="1"/>
      <c r="G21" s="23"/>
      <c r="H21" s="135" t="str">
        <f aca="true" t="shared" si="1" ref="H21:H27">IF(F$28&lt;&gt;0,F21/F$28,"Not Defined")</f>
        <v>Not Defined</v>
      </c>
      <c r="I21" s="23"/>
      <c r="J21" s="43"/>
      <c r="K21"/>
      <c r="L21"/>
      <c r="M21"/>
      <c r="N21"/>
      <c r="O21"/>
      <c r="P21"/>
      <c r="Q21"/>
      <c r="R21"/>
      <c r="S21"/>
      <c r="T21"/>
      <c r="U21"/>
      <c r="V21"/>
      <c r="W21"/>
      <c r="X21"/>
      <c r="Y21"/>
      <c r="Z21"/>
      <c r="AA21"/>
      <c r="AB21"/>
    </row>
    <row r="22" spans="1:28" s="59" customFormat="1" ht="15" customHeight="1">
      <c r="A22" s="24">
        <f>ROW()</f>
        <v>22</v>
      </c>
      <c r="B22" s="23"/>
      <c r="C22" s="23" t="s">
        <v>294</v>
      </c>
      <c r="D22" s="23"/>
      <c r="E22" s="23"/>
      <c r="F22" s="1"/>
      <c r="G22" s="23"/>
      <c r="H22" s="135" t="str">
        <f t="shared" si="1"/>
        <v>Not Defined</v>
      </c>
      <c r="I22" s="23"/>
      <c r="J22" s="43"/>
      <c r="K22"/>
      <c r="L22"/>
      <c r="M22"/>
      <c r="N22"/>
      <c r="O22"/>
      <c r="P22"/>
      <c r="Q22"/>
      <c r="R22"/>
      <c r="S22"/>
      <c r="T22"/>
      <c r="U22"/>
      <c r="V22"/>
      <c r="W22"/>
      <c r="X22"/>
      <c r="Y22"/>
      <c r="Z22"/>
      <c r="AA22"/>
      <c r="AB22"/>
    </row>
    <row r="23" spans="1:28" s="59" customFormat="1" ht="15" customHeight="1">
      <c r="A23" s="24">
        <f>ROW()</f>
        <v>23</v>
      </c>
      <c r="B23" s="23"/>
      <c r="C23" s="23" t="s">
        <v>295</v>
      </c>
      <c r="D23" s="23"/>
      <c r="E23" s="23"/>
      <c r="F23" s="1"/>
      <c r="G23" s="23"/>
      <c r="H23" s="135" t="str">
        <f t="shared" si="1"/>
        <v>Not Defined</v>
      </c>
      <c r="I23" s="23"/>
      <c r="J23" s="43"/>
      <c r="K23"/>
      <c r="L23"/>
      <c r="M23"/>
      <c r="N23"/>
      <c r="O23"/>
      <c r="P23"/>
      <c r="Q23"/>
      <c r="R23"/>
      <c r="S23"/>
      <c r="T23"/>
      <c r="U23"/>
      <c r="V23"/>
      <c r="W23"/>
      <c r="X23"/>
      <c r="Y23"/>
      <c r="Z23"/>
      <c r="AA23"/>
      <c r="AB23"/>
    </row>
    <row r="24" spans="1:28" s="59" customFormat="1" ht="15" customHeight="1">
      <c r="A24" s="24">
        <f>ROW()</f>
        <v>24</v>
      </c>
      <c r="B24" s="23"/>
      <c r="C24" s="23" t="s">
        <v>296</v>
      </c>
      <c r="D24" s="23"/>
      <c r="E24" s="23"/>
      <c r="F24" s="1"/>
      <c r="G24" s="23"/>
      <c r="H24" s="135" t="str">
        <f t="shared" si="1"/>
        <v>Not Defined</v>
      </c>
      <c r="I24" s="23"/>
      <c r="J24" s="43"/>
      <c r="K24"/>
      <c r="L24"/>
      <c r="M24"/>
      <c r="N24"/>
      <c r="O24"/>
      <c r="P24"/>
      <c r="Q24"/>
      <c r="R24"/>
      <c r="S24"/>
      <c r="T24"/>
      <c r="U24"/>
      <c r="V24"/>
      <c r="W24"/>
      <c r="X24"/>
      <c r="Y24"/>
      <c r="Z24"/>
      <c r="AA24"/>
      <c r="AB24"/>
    </row>
    <row r="25" spans="1:28" s="59" customFormat="1" ht="15" customHeight="1">
      <c r="A25" s="24">
        <f>ROW()</f>
        <v>25</v>
      </c>
      <c r="B25" s="23"/>
      <c r="C25" s="23" t="s">
        <v>297</v>
      </c>
      <c r="D25" s="23"/>
      <c r="E25" s="23"/>
      <c r="F25" s="1"/>
      <c r="G25" s="23"/>
      <c r="H25" s="135" t="str">
        <f t="shared" si="1"/>
        <v>Not Defined</v>
      </c>
      <c r="I25" s="23"/>
      <c r="J25" s="43"/>
      <c r="K25"/>
      <c r="L25"/>
      <c r="M25"/>
      <c r="N25"/>
      <c r="O25"/>
      <c r="P25"/>
      <c r="Q25"/>
      <c r="R25"/>
      <c r="S25"/>
      <c r="T25"/>
      <c r="U25"/>
      <c r="V25"/>
      <c r="W25"/>
      <c r="X25"/>
      <c r="Y25"/>
      <c r="Z25"/>
      <c r="AA25"/>
      <c r="AB25"/>
    </row>
    <row r="26" spans="1:28" s="59" customFormat="1" ht="15" customHeight="1">
      <c r="A26" s="24">
        <f>ROW()</f>
        <v>26</v>
      </c>
      <c r="B26" s="23"/>
      <c r="C26" s="23" t="s">
        <v>298</v>
      </c>
      <c r="D26" s="23"/>
      <c r="E26" s="23"/>
      <c r="F26" s="1"/>
      <c r="G26" s="23"/>
      <c r="H26" s="135" t="str">
        <f t="shared" si="1"/>
        <v>Not Defined</v>
      </c>
      <c r="I26" s="23"/>
      <c r="J26" s="43"/>
      <c r="K26"/>
      <c r="L26"/>
      <c r="M26"/>
      <c r="N26"/>
      <c r="O26"/>
      <c r="P26"/>
      <c r="Q26"/>
      <c r="R26"/>
      <c r="S26"/>
      <c r="T26"/>
      <c r="U26"/>
      <c r="V26"/>
      <c r="W26"/>
      <c r="X26"/>
      <c r="Y26"/>
      <c r="Z26"/>
      <c r="AA26"/>
      <c r="AB26"/>
    </row>
    <row r="27" spans="1:28" s="59" customFormat="1" ht="15" customHeight="1" thickBot="1">
      <c r="A27" s="24">
        <f>ROW()</f>
        <v>27</v>
      </c>
      <c r="B27" s="23"/>
      <c r="C27" s="23" t="s">
        <v>110</v>
      </c>
      <c r="D27" s="23"/>
      <c r="E27" s="23"/>
      <c r="F27" s="1"/>
      <c r="G27" s="23"/>
      <c r="H27" s="135" t="str">
        <f t="shared" si="1"/>
        <v>Not Defined</v>
      </c>
      <c r="I27" s="23"/>
      <c r="J27" s="43"/>
      <c r="K27"/>
      <c r="L27"/>
      <c r="M27"/>
      <c r="N27"/>
      <c r="O27"/>
      <c r="P27"/>
      <c r="Q27"/>
      <c r="R27"/>
      <c r="S27"/>
      <c r="T27"/>
      <c r="U27"/>
      <c r="V27"/>
      <c r="W27"/>
      <c r="X27"/>
      <c r="Y27"/>
      <c r="Z27"/>
      <c r="AA27"/>
      <c r="AB27"/>
    </row>
    <row r="28" spans="1:28" s="59" customFormat="1" ht="15" customHeight="1" thickBot="1">
      <c r="A28" s="24">
        <f>ROW()</f>
        <v>28</v>
      </c>
      <c r="B28" s="23"/>
      <c r="C28" s="71" t="s">
        <v>214</v>
      </c>
      <c r="D28" s="23"/>
      <c r="E28" s="23"/>
      <c r="F28" s="53">
        <f>SUM(F21:F27)</f>
        <v>0</v>
      </c>
      <c r="G28" s="23"/>
      <c r="H28" s="131">
        <f>SUM(H21:H27)</f>
        <v>0</v>
      </c>
      <c r="I28" s="23"/>
      <c r="J28" s="43"/>
      <c r="K28"/>
      <c r="L28"/>
      <c r="M28"/>
      <c r="N28"/>
      <c r="O28"/>
      <c r="P28"/>
      <c r="Q28"/>
      <c r="R28"/>
      <c r="S28"/>
      <c r="T28"/>
      <c r="U28"/>
      <c r="V28"/>
      <c r="W28"/>
      <c r="X28"/>
      <c r="Y28"/>
      <c r="Z28"/>
      <c r="AA28"/>
      <c r="AB28"/>
    </row>
    <row r="29" spans="1:28" s="59" customFormat="1" ht="12.75">
      <c r="A29" s="24">
        <f>ROW()</f>
        <v>29</v>
      </c>
      <c r="B29" s="23"/>
      <c r="C29" s="23"/>
      <c r="D29" s="23"/>
      <c r="E29" s="23"/>
      <c r="F29" s="96"/>
      <c r="G29" s="23"/>
      <c r="H29" s="96"/>
      <c r="I29" s="23"/>
      <c r="J29" s="43"/>
      <c r="K29"/>
      <c r="L29"/>
      <c r="M29"/>
      <c r="N29"/>
      <c r="O29"/>
      <c r="P29"/>
      <c r="Q29"/>
      <c r="R29"/>
      <c r="S29"/>
      <c r="T29"/>
      <c r="U29"/>
      <c r="V29"/>
      <c r="W29"/>
      <c r="X29"/>
      <c r="Y29"/>
      <c r="Z29"/>
      <c r="AA29"/>
      <c r="AB29"/>
    </row>
    <row r="30" spans="1:28" s="117" customFormat="1" ht="12.75">
      <c r="A30" s="24"/>
      <c r="B30" s="23"/>
      <c r="C30" s="23"/>
      <c r="D30" s="23"/>
      <c r="E30" s="23"/>
      <c r="F30" s="50" t="s">
        <v>176</v>
      </c>
      <c r="G30" s="23"/>
      <c r="H30" s="50" t="s">
        <v>213</v>
      </c>
      <c r="I30" s="23"/>
      <c r="J30" s="43"/>
      <c r="K30"/>
      <c r="L30"/>
      <c r="M30"/>
      <c r="N30"/>
      <c r="O30"/>
      <c r="P30"/>
      <c r="Q30"/>
      <c r="R30"/>
      <c r="S30"/>
      <c r="T30"/>
      <c r="U30"/>
      <c r="V30"/>
      <c r="W30"/>
      <c r="X30"/>
      <c r="Y30"/>
      <c r="Z30"/>
      <c r="AA30"/>
      <c r="AB30"/>
    </row>
    <row r="31" spans="1:28" s="59" customFormat="1" ht="15" customHeight="1">
      <c r="A31" s="24">
        <f>ROW()</f>
        <v>31</v>
      </c>
      <c r="B31" s="23"/>
      <c r="C31" s="97" t="s">
        <v>316</v>
      </c>
      <c r="D31" s="23"/>
      <c r="E31" s="23"/>
      <c r="F31" s="1"/>
      <c r="G31" s="23"/>
      <c r="H31" s="135" t="str">
        <f>IF(F$28&lt;&gt;0,F31/F$28,"Not Defined")</f>
        <v>Not Defined</v>
      </c>
      <c r="I31" s="23"/>
      <c r="J31" s="43"/>
      <c r="K31"/>
      <c r="L31"/>
      <c r="M31"/>
      <c r="N31"/>
      <c r="O31"/>
      <c r="P31"/>
      <c r="Q31"/>
      <c r="R31"/>
      <c r="S31"/>
      <c r="T31"/>
      <c r="U31"/>
      <c r="V31"/>
      <c r="W31"/>
      <c r="X31"/>
      <c r="Y31"/>
      <c r="Z31"/>
      <c r="AA31"/>
      <c r="AB31"/>
    </row>
    <row r="32" spans="1:28" s="59" customFormat="1" ht="15" customHeight="1">
      <c r="A32" s="24">
        <f>ROW()</f>
        <v>32</v>
      </c>
      <c r="B32" s="23"/>
      <c r="C32" s="97" t="s">
        <v>317</v>
      </c>
      <c r="D32" s="23"/>
      <c r="E32" s="23"/>
      <c r="F32" s="1"/>
      <c r="G32" s="23"/>
      <c r="H32" s="135" t="str">
        <f>IF(F$28&lt;&gt;0,F32/F$28,"Not Defined")</f>
        <v>Not Defined</v>
      </c>
      <c r="I32" s="23"/>
      <c r="J32" s="43"/>
      <c r="K32"/>
      <c r="L32"/>
      <c r="M32"/>
      <c r="N32"/>
      <c r="O32"/>
      <c r="P32"/>
      <c r="Q32"/>
      <c r="R32"/>
      <c r="S32"/>
      <c r="T32"/>
      <c r="U32"/>
      <c r="V32"/>
      <c r="W32"/>
      <c r="X32"/>
      <c r="Y32"/>
      <c r="Z32"/>
      <c r="AA32"/>
      <c r="AB32"/>
    </row>
    <row r="33" spans="1:28" s="59" customFormat="1" ht="12.75">
      <c r="A33" s="24">
        <f>ROW()</f>
        <v>33</v>
      </c>
      <c r="B33" s="23"/>
      <c r="C33" s="23"/>
      <c r="D33" s="23"/>
      <c r="E33" s="23"/>
      <c r="F33" s="23"/>
      <c r="G33" s="23"/>
      <c r="H33" s="23"/>
      <c r="I33" s="23"/>
      <c r="J33" s="43"/>
      <c r="K33"/>
      <c r="L33"/>
      <c r="M33"/>
      <c r="N33"/>
      <c r="O33"/>
      <c r="P33"/>
      <c r="Q33"/>
      <c r="R33"/>
      <c r="S33"/>
      <c r="T33"/>
      <c r="U33"/>
      <c r="V33"/>
      <c r="W33"/>
      <c r="X33"/>
      <c r="Y33"/>
      <c r="Z33"/>
      <c r="AA33"/>
      <c r="AB33"/>
    </row>
    <row r="34" spans="1:28" ht="15.75">
      <c r="A34" s="24">
        <f>ROW()</f>
        <v>34</v>
      </c>
      <c r="B34" s="81" t="s">
        <v>420</v>
      </c>
      <c r="C34" s="23"/>
      <c r="D34" s="23"/>
      <c r="E34" s="23"/>
      <c r="F34" s="23"/>
      <c r="G34" s="23"/>
      <c r="H34" s="23"/>
      <c r="I34" s="23"/>
      <c r="J34" s="43"/>
      <c r="K34"/>
      <c r="L34"/>
      <c r="M34"/>
      <c r="N34"/>
      <c r="O34"/>
      <c r="P34"/>
      <c r="Q34"/>
      <c r="R34"/>
      <c r="S34"/>
      <c r="T34"/>
      <c r="U34"/>
      <c r="V34"/>
      <c r="W34"/>
      <c r="X34"/>
      <c r="Y34"/>
      <c r="Z34"/>
      <c r="AA34"/>
      <c r="AB34"/>
    </row>
    <row r="35" spans="1:28" ht="51">
      <c r="A35" s="24">
        <f>ROW()</f>
        <v>35</v>
      </c>
      <c r="B35" s="23"/>
      <c r="C35" s="23"/>
      <c r="D35" s="23"/>
      <c r="E35" s="23"/>
      <c r="F35" s="12" t="s">
        <v>15</v>
      </c>
      <c r="G35" s="23"/>
      <c r="H35" s="12" t="s">
        <v>458</v>
      </c>
      <c r="I35" s="23"/>
      <c r="J35" s="43"/>
      <c r="K35"/>
      <c r="L35"/>
      <c r="M35"/>
      <c r="N35"/>
      <c r="O35"/>
      <c r="P35"/>
      <c r="Q35"/>
      <c r="R35"/>
      <c r="S35"/>
      <c r="T35"/>
      <c r="U35"/>
      <c r="V35"/>
      <c r="W35"/>
      <c r="X35"/>
      <c r="Y35"/>
      <c r="Z35"/>
      <c r="AA35"/>
      <c r="AB35"/>
    </row>
    <row r="36" spans="1:28" ht="15" customHeight="1">
      <c r="A36" s="24">
        <f>ROW()</f>
        <v>36</v>
      </c>
      <c r="B36" s="23"/>
      <c r="C36" s="9" t="s">
        <v>389</v>
      </c>
      <c r="D36" s="23"/>
      <c r="E36" s="23"/>
      <c r="F36" s="1"/>
      <c r="G36" s="23"/>
      <c r="H36" s="1"/>
      <c r="I36" s="23"/>
      <c r="J36" s="43"/>
      <c r="K36"/>
      <c r="L36"/>
      <c r="M36"/>
      <c r="N36"/>
      <c r="O36"/>
      <c r="P36"/>
      <c r="Q36"/>
      <c r="R36"/>
      <c r="S36"/>
      <c r="T36"/>
      <c r="U36"/>
      <c r="V36"/>
      <c r="W36"/>
      <c r="X36"/>
      <c r="Y36"/>
      <c r="Z36"/>
      <c r="AA36"/>
      <c r="AB36"/>
    </row>
    <row r="37" spans="1:28" ht="15" customHeight="1" thickBot="1">
      <c r="A37" s="24">
        <f>ROW()</f>
        <v>37</v>
      </c>
      <c r="B37" s="10" t="s">
        <v>8</v>
      </c>
      <c r="C37" s="13" t="s">
        <v>390</v>
      </c>
      <c r="D37" s="23"/>
      <c r="E37" s="23"/>
      <c r="F37" s="1"/>
      <c r="G37" s="23"/>
      <c r="H37" s="23"/>
      <c r="I37" s="23"/>
      <c r="J37" s="43"/>
      <c r="K37"/>
      <c r="L37"/>
      <c r="M37"/>
      <c r="N37"/>
      <c r="O37"/>
      <c r="P37"/>
      <c r="Q37"/>
      <c r="R37"/>
      <c r="S37"/>
      <c r="T37"/>
      <c r="U37"/>
      <c r="V37"/>
      <c r="W37"/>
      <c r="X37"/>
      <c r="Y37"/>
      <c r="Z37"/>
      <c r="AA37"/>
      <c r="AB37"/>
    </row>
    <row r="38" spans="1:28" ht="15" customHeight="1" thickBot="1">
      <c r="A38" s="24">
        <f>ROW()</f>
        <v>38</v>
      </c>
      <c r="B38" s="23"/>
      <c r="C38" s="9" t="s">
        <v>391</v>
      </c>
      <c r="D38" s="23"/>
      <c r="E38" s="23"/>
      <c r="F38" s="53">
        <f>F36+F37</f>
        <v>0</v>
      </c>
      <c r="G38" s="23"/>
      <c r="H38" s="23"/>
      <c r="I38" s="23"/>
      <c r="J38" s="43"/>
      <c r="K38"/>
      <c r="L38"/>
      <c r="M38"/>
      <c r="N38"/>
      <c r="O38"/>
      <c r="P38"/>
      <c r="Q38"/>
      <c r="R38"/>
      <c r="S38"/>
      <c r="T38"/>
      <c r="U38"/>
      <c r="V38"/>
      <c r="W38"/>
      <c r="X38"/>
      <c r="Y38"/>
      <c r="Z38"/>
      <c r="AA38"/>
      <c r="AB38"/>
    </row>
    <row r="39" spans="1:28" ht="12.75">
      <c r="A39" s="24">
        <f>ROW()</f>
        <v>39</v>
      </c>
      <c r="B39" s="23"/>
      <c r="C39" s="23" t="s">
        <v>9</v>
      </c>
      <c r="D39" s="23"/>
      <c r="E39" s="23"/>
      <c r="F39" s="23"/>
      <c r="G39" s="23"/>
      <c r="H39" s="23"/>
      <c r="I39" s="23"/>
      <c r="J39" s="43"/>
      <c r="K39"/>
      <c r="L39"/>
      <c r="M39"/>
      <c r="N39"/>
      <c r="O39"/>
      <c r="P39"/>
      <c r="Q39"/>
      <c r="R39"/>
      <c r="S39"/>
      <c r="T39"/>
      <c r="U39"/>
      <c r="V39"/>
      <c r="W39"/>
      <c r="X39"/>
      <c r="Y39"/>
      <c r="Z39"/>
      <c r="AA39"/>
      <c r="AB39"/>
    </row>
    <row r="40" spans="1:28" ht="15" customHeight="1" thickBot="1">
      <c r="A40" s="24">
        <f>ROW()</f>
        <v>40</v>
      </c>
      <c r="B40" s="10" t="s">
        <v>7</v>
      </c>
      <c r="C40" s="13" t="s">
        <v>392</v>
      </c>
      <c r="D40" s="23"/>
      <c r="E40" s="23"/>
      <c r="F40" s="1"/>
      <c r="G40" s="23"/>
      <c r="H40" s="23"/>
      <c r="I40" s="23"/>
      <c r="J40" s="43"/>
      <c r="K40"/>
      <c r="L40"/>
      <c r="M40"/>
      <c r="N40"/>
      <c r="O40"/>
      <c r="P40"/>
      <c r="Q40"/>
      <c r="R40"/>
      <c r="S40"/>
      <c r="T40"/>
      <c r="U40"/>
      <c r="V40"/>
      <c r="W40"/>
      <c r="X40"/>
      <c r="Y40"/>
      <c r="Z40"/>
      <c r="AA40"/>
      <c r="AB40"/>
    </row>
    <row r="41" spans="1:28" ht="15" customHeight="1" thickBot="1">
      <c r="A41" s="24">
        <f>ROW()</f>
        <v>41</v>
      </c>
      <c r="B41" s="23"/>
      <c r="C41" s="9" t="s">
        <v>393</v>
      </c>
      <c r="D41" s="23"/>
      <c r="E41" s="23"/>
      <c r="F41" s="53">
        <f>F38-F40</f>
        <v>0</v>
      </c>
      <c r="G41" s="23"/>
      <c r="H41" s="23"/>
      <c r="I41" s="23"/>
      <c r="J41" s="43"/>
      <c r="K41"/>
      <c r="L41"/>
      <c r="M41"/>
      <c r="N41"/>
      <c r="O41"/>
      <c r="P41"/>
      <c r="Q41"/>
      <c r="R41"/>
      <c r="S41"/>
      <c r="T41"/>
      <c r="U41"/>
      <c r="V41"/>
      <c r="W41"/>
      <c r="X41"/>
      <c r="Y41"/>
      <c r="Z41"/>
      <c r="AA41"/>
      <c r="AB41"/>
    </row>
    <row r="42" spans="1:28" ht="12.75">
      <c r="A42" s="24">
        <f>ROW()</f>
        <v>42</v>
      </c>
      <c r="B42" s="23"/>
      <c r="C42" s="23" t="s">
        <v>9</v>
      </c>
      <c r="D42" s="23"/>
      <c r="E42" s="23"/>
      <c r="F42" s="23"/>
      <c r="G42" s="23"/>
      <c r="H42" s="23"/>
      <c r="I42" s="23"/>
      <c r="J42" s="43"/>
      <c r="K42"/>
      <c r="L42"/>
      <c r="M42"/>
      <c r="N42"/>
      <c r="O42"/>
      <c r="P42"/>
      <c r="Q42"/>
      <c r="R42"/>
      <c r="S42"/>
      <c r="T42"/>
      <c r="U42"/>
      <c r="V42"/>
      <c r="W42"/>
      <c r="X42"/>
      <c r="Y42"/>
      <c r="Z42"/>
      <c r="AA42"/>
      <c r="AB42"/>
    </row>
    <row r="43" spans="1:28" ht="15" customHeight="1" thickBot="1">
      <c r="A43" s="24">
        <f>ROW()</f>
        <v>43</v>
      </c>
      <c r="B43" s="10" t="s">
        <v>7</v>
      </c>
      <c r="C43" s="13" t="s">
        <v>394</v>
      </c>
      <c r="D43" s="23"/>
      <c r="E43" s="23"/>
      <c r="F43" s="1"/>
      <c r="G43" s="23"/>
      <c r="H43" s="1"/>
      <c r="I43" s="23"/>
      <c r="J43" s="43"/>
      <c r="K43"/>
      <c r="L43"/>
      <c r="M43"/>
      <c r="N43"/>
      <c r="O43"/>
      <c r="P43"/>
      <c r="Q43"/>
      <c r="R43"/>
      <c r="S43"/>
      <c r="T43"/>
      <c r="U43"/>
      <c r="V43"/>
      <c r="W43"/>
      <c r="X43"/>
      <c r="Y43"/>
      <c r="Z43"/>
      <c r="AA43"/>
      <c r="AB43"/>
    </row>
    <row r="44" spans="1:28" ht="15" customHeight="1" thickBot="1">
      <c r="A44" s="24">
        <f>ROW()</f>
        <v>44</v>
      </c>
      <c r="B44" s="23"/>
      <c r="C44" s="9" t="s">
        <v>395</v>
      </c>
      <c r="D44" s="23"/>
      <c r="E44" s="23"/>
      <c r="F44" s="53">
        <f>F41-F43</f>
        <v>0</v>
      </c>
      <c r="G44" s="23"/>
      <c r="H44" s="23"/>
      <c r="I44" s="23"/>
      <c r="J44" s="43"/>
      <c r="K44"/>
      <c r="L44"/>
      <c r="M44"/>
      <c r="N44"/>
      <c r="O44"/>
      <c r="P44"/>
      <c r="Q44"/>
      <c r="R44"/>
      <c r="S44"/>
      <c r="T44"/>
      <c r="U44"/>
      <c r="V44"/>
      <c r="W44"/>
      <c r="X44"/>
      <c r="Y44"/>
      <c r="Z44"/>
      <c r="AA44"/>
      <c r="AB44"/>
    </row>
    <row r="45" spans="1:28" ht="12.75">
      <c r="A45" s="24">
        <f>ROW()</f>
        <v>45</v>
      </c>
      <c r="B45" s="23"/>
      <c r="C45" s="23"/>
      <c r="D45" s="23"/>
      <c r="E45" s="23"/>
      <c r="F45" s="23"/>
      <c r="G45" s="23"/>
      <c r="H45" s="23"/>
      <c r="I45" s="23"/>
      <c r="J45" s="43"/>
      <c r="K45"/>
      <c r="L45"/>
      <c r="M45"/>
      <c r="N45"/>
      <c r="O45"/>
      <c r="P45"/>
      <c r="Q45"/>
      <c r="R45"/>
      <c r="S45"/>
      <c r="T45"/>
      <c r="U45"/>
      <c r="V45"/>
      <c r="W45"/>
      <c r="X45"/>
      <c r="Y45"/>
      <c r="Z45"/>
      <c r="AA45"/>
      <c r="AB45"/>
    </row>
    <row r="46" spans="1:28" ht="15" customHeight="1">
      <c r="A46" s="24">
        <f>ROW()</f>
        <v>46</v>
      </c>
      <c r="B46" s="23"/>
      <c r="C46" s="9" t="s">
        <v>396</v>
      </c>
      <c r="D46" s="23"/>
      <c r="E46" s="23"/>
      <c r="F46" s="1"/>
      <c r="G46" s="23"/>
      <c r="H46" s="23"/>
      <c r="I46" s="23"/>
      <c r="J46" s="43"/>
      <c r="K46"/>
      <c r="L46"/>
      <c r="M46"/>
      <c r="N46"/>
      <c r="O46"/>
      <c r="P46"/>
      <c r="Q46"/>
      <c r="R46"/>
      <c r="S46"/>
      <c r="T46"/>
      <c r="U46"/>
      <c r="V46"/>
      <c r="W46"/>
      <c r="X46"/>
      <c r="Y46"/>
      <c r="Z46"/>
      <c r="AA46"/>
      <c r="AB46"/>
    </row>
    <row r="47" spans="1:28" ht="15" customHeight="1">
      <c r="A47" s="24">
        <f>ROW()</f>
        <v>47</v>
      </c>
      <c r="B47" s="23"/>
      <c r="C47" s="9" t="s">
        <v>397</v>
      </c>
      <c r="D47" s="23"/>
      <c r="E47" s="23"/>
      <c r="F47" s="1"/>
      <c r="G47" s="23"/>
      <c r="H47" s="1"/>
      <c r="I47" s="23"/>
      <c r="J47" s="43"/>
      <c r="K47"/>
      <c r="L47"/>
      <c r="M47"/>
      <c r="N47"/>
      <c r="O47"/>
      <c r="P47"/>
      <c r="Q47"/>
      <c r="R47"/>
      <c r="S47"/>
      <c r="T47"/>
      <c r="U47"/>
      <c r="V47"/>
      <c r="W47"/>
      <c r="X47"/>
      <c r="Y47"/>
      <c r="Z47"/>
      <c r="AA47"/>
      <c r="AB47"/>
    </row>
    <row r="48" spans="1:28" ht="15" customHeight="1">
      <c r="A48" s="24">
        <f>ROW()</f>
        <v>48</v>
      </c>
      <c r="B48" s="23"/>
      <c r="C48" s="9" t="s">
        <v>398</v>
      </c>
      <c r="D48" s="23"/>
      <c r="E48" s="23"/>
      <c r="F48" s="1"/>
      <c r="G48" s="23"/>
      <c r="H48" s="1"/>
      <c r="I48" s="23"/>
      <c r="J48" s="43"/>
      <c r="K48"/>
      <c r="L48"/>
      <c r="M48"/>
      <c r="N48"/>
      <c r="O48"/>
      <c r="P48"/>
      <c r="Q48"/>
      <c r="R48"/>
      <c r="S48"/>
      <c r="T48"/>
      <c r="U48"/>
      <c r="V48"/>
      <c r="W48"/>
      <c r="X48"/>
      <c r="Y48"/>
      <c r="Z48"/>
      <c r="AA48"/>
      <c r="AB48"/>
    </row>
    <row r="49" spans="1:28" ht="12.75">
      <c r="A49" s="24">
        <f>ROW()</f>
        <v>49</v>
      </c>
      <c r="B49" s="23"/>
      <c r="C49" s="23"/>
      <c r="D49" s="23"/>
      <c r="E49" s="23"/>
      <c r="F49" s="23"/>
      <c r="G49" s="23"/>
      <c r="H49" s="23"/>
      <c r="I49" s="23"/>
      <c r="J49" s="43"/>
      <c r="K49"/>
      <c r="L49"/>
      <c r="M49"/>
      <c r="N49"/>
      <c r="O49"/>
      <c r="P49"/>
      <c r="Q49"/>
      <c r="R49"/>
      <c r="S49"/>
      <c r="T49"/>
      <c r="U49"/>
      <c r="V49"/>
      <c r="W49"/>
      <c r="X49"/>
      <c r="Y49"/>
      <c r="Z49"/>
      <c r="AA49"/>
      <c r="AB49"/>
    </row>
    <row r="50" spans="1:28" ht="15" customHeight="1">
      <c r="A50" s="24">
        <f>ROW()</f>
        <v>50</v>
      </c>
      <c r="B50" s="23"/>
      <c r="C50" s="9" t="s">
        <v>399</v>
      </c>
      <c r="D50" s="23"/>
      <c r="E50" s="23"/>
      <c r="F50" s="1"/>
      <c r="G50" s="23"/>
      <c r="H50" s="23"/>
      <c r="I50" s="23"/>
      <c r="J50" s="43"/>
      <c r="K50"/>
      <c r="L50"/>
      <c r="M50"/>
      <c r="N50"/>
      <c r="O50"/>
      <c r="P50"/>
      <c r="Q50"/>
      <c r="R50"/>
      <c r="S50"/>
      <c r="T50"/>
      <c r="U50"/>
      <c r="V50"/>
      <c r="W50"/>
      <c r="X50"/>
      <c r="Y50"/>
      <c r="Z50"/>
      <c r="AA50"/>
      <c r="AB50"/>
    </row>
    <row r="51" spans="1:28" ht="12.75">
      <c r="A51" s="24">
        <f>ROW()</f>
        <v>51</v>
      </c>
      <c r="B51" s="23"/>
      <c r="C51" s="23" t="s">
        <v>9</v>
      </c>
      <c r="D51" s="23"/>
      <c r="E51" s="23"/>
      <c r="F51" s="23"/>
      <c r="G51" s="23"/>
      <c r="H51" s="23"/>
      <c r="I51" s="23"/>
      <c r="J51" s="43"/>
      <c r="K51"/>
      <c r="L51"/>
      <c r="M51"/>
      <c r="N51"/>
      <c r="O51"/>
      <c r="P51"/>
      <c r="Q51"/>
      <c r="R51"/>
      <c r="S51"/>
      <c r="T51"/>
      <c r="U51"/>
      <c r="V51"/>
      <c r="W51"/>
      <c r="X51"/>
      <c r="Y51"/>
      <c r="Z51"/>
      <c r="AA51"/>
      <c r="AB51"/>
    </row>
    <row r="52" spans="1:28" s="44" customFormat="1" ht="15" customHeight="1">
      <c r="A52" s="24">
        <f>ROW()</f>
        <v>52</v>
      </c>
      <c r="B52" s="23"/>
      <c r="C52" s="9" t="s">
        <v>400</v>
      </c>
      <c r="D52" s="23"/>
      <c r="E52" s="23"/>
      <c r="F52" s="4"/>
      <c r="G52" s="65" t="s">
        <v>16</v>
      </c>
      <c r="H52" s="23"/>
      <c r="I52" s="23"/>
      <c r="J52" s="43"/>
      <c r="K52"/>
      <c r="L52"/>
      <c r="M52"/>
      <c r="N52"/>
      <c r="O52"/>
      <c r="P52"/>
      <c r="Q52"/>
      <c r="R52"/>
      <c r="S52"/>
      <c r="T52"/>
      <c r="U52"/>
      <c r="V52"/>
      <c r="W52"/>
      <c r="X52"/>
      <c r="Y52"/>
      <c r="Z52"/>
      <c r="AA52"/>
      <c r="AB52"/>
    </row>
    <row r="53" spans="1:28" ht="39.75" customHeight="1">
      <c r="A53" s="24">
        <f>ROW()</f>
        <v>53</v>
      </c>
      <c r="B53" s="81" t="s">
        <v>421</v>
      </c>
      <c r="C53" s="23"/>
      <c r="D53" s="23"/>
      <c r="E53" s="23"/>
      <c r="F53" s="12" t="s">
        <v>17</v>
      </c>
      <c r="G53" s="23"/>
      <c r="H53" s="23"/>
      <c r="I53" s="23"/>
      <c r="J53" s="43"/>
      <c r="K53"/>
      <c r="L53"/>
      <c r="M53"/>
      <c r="N53"/>
      <c r="O53"/>
      <c r="P53"/>
      <c r="Q53"/>
      <c r="R53"/>
      <c r="S53"/>
      <c r="T53"/>
      <c r="U53"/>
      <c r="V53"/>
      <c r="W53"/>
      <c r="X53"/>
      <c r="Y53"/>
      <c r="Z53"/>
      <c r="AA53"/>
      <c r="AB53"/>
    </row>
    <row r="54" spans="1:28" ht="15" customHeight="1">
      <c r="A54" s="24">
        <f>ROW()</f>
        <v>54</v>
      </c>
      <c r="B54" s="23"/>
      <c r="C54" s="9" t="s">
        <v>401</v>
      </c>
      <c r="D54" s="23"/>
      <c r="E54" s="23"/>
      <c r="F54" s="1"/>
      <c r="G54" s="23"/>
      <c r="H54" s="23"/>
      <c r="I54" s="23"/>
      <c r="J54" s="43"/>
      <c r="K54"/>
      <c r="L54"/>
      <c r="M54"/>
      <c r="N54"/>
      <c r="O54"/>
      <c r="P54"/>
      <c r="Q54"/>
      <c r="R54"/>
      <c r="S54"/>
      <c r="T54"/>
      <c r="U54"/>
      <c r="V54"/>
      <c r="W54"/>
      <c r="X54"/>
      <c r="Y54"/>
      <c r="Z54"/>
      <c r="AA54"/>
      <c r="AB54"/>
    </row>
    <row r="55" spans="1:28" ht="15" customHeight="1">
      <c r="A55" s="24">
        <f>ROW()</f>
        <v>55</v>
      </c>
      <c r="B55" s="10" t="s">
        <v>7</v>
      </c>
      <c r="C55" s="13" t="s">
        <v>402</v>
      </c>
      <c r="D55" s="23"/>
      <c r="E55" s="23"/>
      <c r="F55" s="1"/>
      <c r="G55" s="23"/>
      <c r="H55" s="23"/>
      <c r="I55" s="23"/>
      <c r="J55" s="43"/>
      <c r="K55"/>
      <c r="L55"/>
      <c r="M55"/>
      <c r="N55"/>
      <c r="O55"/>
      <c r="P55"/>
      <c r="Q55"/>
      <c r="R55"/>
      <c r="S55"/>
      <c r="T55"/>
      <c r="U55"/>
      <c r="V55"/>
      <c r="W55"/>
      <c r="X55"/>
      <c r="Y55"/>
      <c r="Z55"/>
      <c r="AA55"/>
      <c r="AB55"/>
    </row>
    <row r="56" spans="1:28" ht="15" customHeight="1">
      <c r="A56" s="24">
        <f>ROW()</f>
        <v>56</v>
      </c>
      <c r="B56" s="10" t="s">
        <v>8</v>
      </c>
      <c r="C56" s="13" t="s">
        <v>403</v>
      </c>
      <c r="D56" s="23"/>
      <c r="E56" s="23"/>
      <c r="F56" s="1"/>
      <c r="G56" s="23"/>
      <c r="H56" s="23"/>
      <c r="I56" s="23"/>
      <c r="J56" s="43"/>
      <c r="K56"/>
      <c r="L56"/>
      <c r="M56"/>
      <c r="N56"/>
      <c r="O56"/>
      <c r="P56"/>
      <c r="Q56"/>
      <c r="R56"/>
      <c r="S56"/>
      <c r="T56"/>
      <c r="U56"/>
      <c r="V56"/>
      <c r="W56"/>
      <c r="X56"/>
      <c r="Y56"/>
      <c r="Z56"/>
      <c r="AA56"/>
      <c r="AB56"/>
    </row>
    <row r="57" spans="1:28" ht="15" customHeight="1" thickBot="1">
      <c r="A57" s="24">
        <f>ROW()</f>
        <v>57</v>
      </c>
      <c r="B57" s="10" t="s">
        <v>7</v>
      </c>
      <c r="C57" s="23" t="s">
        <v>404</v>
      </c>
      <c r="D57" s="23"/>
      <c r="E57" s="23"/>
      <c r="F57" s="1"/>
      <c r="G57" s="23"/>
      <c r="H57" s="23"/>
      <c r="I57" s="23"/>
      <c r="J57" s="43"/>
      <c r="K57"/>
      <c r="L57"/>
      <c r="M57"/>
      <c r="N57"/>
      <c r="O57"/>
      <c r="P57"/>
      <c r="Q57"/>
      <c r="R57"/>
      <c r="S57"/>
      <c r="T57"/>
      <c r="U57"/>
      <c r="V57"/>
      <c r="W57"/>
      <c r="X57"/>
      <c r="Y57"/>
      <c r="Z57"/>
      <c r="AA57"/>
      <c r="AB57"/>
    </row>
    <row r="58" spans="1:28" ht="15" customHeight="1" thickBot="1">
      <c r="A58" s="24">
        <f>ROW()</f>
        <v>58</v>
      </c>
      <c r="B58" s="23"/>
      <c r="C58" s="9" t="s">
        <v>405</v>
      </c>
      <c r="D58" s="23"/>
      <c r="E58" s="23"/>
      <c r="F58" s="47">
        <f>F54-F55+F56-F57</f>
        <v>0</v>
      </c>
      <c r="G58" s="23"/>
      <c r="H58" s="23"/>
      <c r="I58" s="23"/>
      <c r="J58" s="43"/>
      <c r="K58"/>
      <c r="L58"/>
      <c r="M58"/>
      <c r="N58"/>
      <c r="O58"/>
      <c r="P58"/>
      <c r="Q58"/>
      <c r="R58"/>
      <c r="S58"/>
      <c r="T58"/>
      <c r="U58"/>
      <c r="V58"/>
      <c r="W58"/>
      <c r="X58"/>
      <c r="Y58"/>
      <c r="Z58"/>
      <c r="AA58"/>
      <c r="AB58"/>
    </row>
    <row r="59" spans="1:28" ht="12.75">
      <c r="A59" s="24">
        <f>ROW()</f>
        <v>59</v>
      </c>
      <c r="B59" s="23"/>
      <c r="C59" s="23"/>
      <c r="D59" s="23"/>
      <c r="E59" s="23"/>
      <c r="F59" s="23"/>
      <c r="G59" s="23"/>
      <c r="H59" s="23"/>
      <c r="I59" s="23"/>
      <c r="J59" s="43"/>
      <c r="K59"/>
      <c r="L59"/>
      <c r="M59"/>
      <c r="N59"/>
      <c r="O59"/>
      <c r="P59"/>
      <c r="Q59"/>
      <c r="R59"/>
      <c r="S59"/>
      <c r="T59"/>
      <c r="U59"/>
      <c r="V59"/>
      <c r="W59"/>
      <c r="X59"/>
      <c r="Y59"/>
      <c r="Z59"/>
      <c r="AA59"/>
      <c r="AB59"/>
    </row>
    <row r="60" spans="1:28" ht="15" customHeight="1" thickBot="1">
      <c r="A60" s="24">
        <f>ROW()</f>
        <v>60</v>
      </c>
      <c r="B60" s="10" t="s">
        <v>7</v>
      </c>
      <c r="C60" s="13" t="s">
        <v>406</v>
      </c>
      <c r="D60" s="23"/>
      <c r="E60" s="23"/>
      <c r="F60" s="1"/>
      <c r="G60" s="23"/>
      <c r="H60" s="23"/>
      <c r="I60" s="23"/>
      <c r="J60" s="43"/>
      <c r="K60"/>
      <c r="L60"/>
      <c r="M60"/>
      <c r="N60"/>
      <c r="O60"/>
      <c r="P60"/>
      <c r="Q60"/>
      <c r="R60"/>
      <c r="S60"/>
      <c r="T60"/>
      <c r="U60"/>
      <c r="V60"/>
      <c r="W60"/>
      <c r="X60"/>
      <c r="Y60"/>
      <c r="Z60"/>
      <c r="AA60"/>
      <c r="AB60"/>
    </row>
    <row r="61" spans="1:28" ht="15" customHeight="1" thickBot="1">
      <c r="A61" s="24">
        <f>ROW()</f>
        <v>61</v>
      </c>
      <c r="B61" s="23"/>
      <c r="C61" s="9" t="s">
        <v>407</v>
      </c>
      <c r="D61" s="23"/>
      <c r="E61" s="23"/>
      <c r="F61" s="47">
        <f>F58-F60</f>
        <v>0</v>
      </c>
      <c r="G61" s="23"/>
      <c r="H61" s="3" t="str">
        <f>IF(F58=0,"Not Defined",F61/F58)</f>
        <v>Not Defined</v>
      </c>
      <c r="I61" s="127" t="s">
        <v>18</v>
      </c>
      <c r="J61" s="43"/>
      <c r="K61"/>
      <c r="L61"/>
      <c r="M61"/>
      <c r="N61"/>
      <c r="O61"/>
      <c r="P61"/>
      <c r="Q61"/>
      <c r="R61"/>
      <c r="S61"/>
      <c r="T61"/>
      <c r="U61"/>
      <c r="V61"/>
      <c r="W61"/>
      <c r="X61"/>
      <c r="Y61"/>
      <c r="Z61"/>
      <c r="AA61"/>
      <c r="AB61"/>
    </row>
    <row r="62" spans="1:28" ht="12.75">
      <c r="A62" s="24">
        <f>ROW()</f>
        <v>62</v>
      </c>
      <c r="B62" s="23"/>
      <c r="C62" s="23"/>
      <c r="D62" s="23"/>
      <c r="E62" s="23"/>
      <c r="F62" s="23"/>
      <c r="G62" s="23"/>
      <c r="H62" s="23"/>
      <c r="I62" s="23"/>
      <c r="J62" s="43"/>
      <c r="K62"/>
      <c r="L62"/>
      <c r="M62"/>
      <c r="N62"/>
      <c r="O62"/>
      <c r="P62"/>
      <c r="Q62"/>
      <c r="R62"/>
      <c r="S62"/>
      <c r="T62"/>
      <c r="U62"/>
      <c r="V62"/>
      <c r="W62"/>
      <c r="X62"/>
      <c r="Y62"/>
      <c r="Z62"/>
      <c r="AA62"/>
      <c r="AB62"/>
    </row>
    <row r="63" spans="1:28" ht="15" customHeight="1">
      <c r="A63" s="24">
        <f>ROW()</f>
        <v>63</v>
      </c>
      <c r="B63" s="23"/>
      <c r="C63" s="23" t="s">
        <v>408</v>
      </c>
      <c r="D63" s="23"/>
      <c r="E63" s="23"/>
      <c r="F63" s="23"/>
      <c r="G63" s="23"/>
      <c r="H63" s="14" t="str">
        <f>_xlfn.IFERROR(F58/(F41*8760)*1000,"Not Defined")</f>
        <v>Not Defined</v>
      </c>
      <c r="I63" s="127" t="s">
        <v>18</v>
      </c>
      <c r="J63" s="43"/>
      <c r="K63"/>
      <c r="L63"/>
      <c r="M63"/>
      <c r="N63"/>
      <c r="O63"/>
      <c r="P63"/>
      <c r="Q63"/>
      <c r="R63"/>
      <c r="S63"/>
      <c r="T63"/>
      <c r="U63"/>
      <c r="V63"/>
      <c r="W63"/>
      <c r="X63"/>
      <c r="Y63"/>
      <c r="Z63"/>
      <c r="AA63"/>
      <c r="AB63"/>
    </row>
    <row r="64" spans="1:28" ht="12.75">
      <c r="A64" s="40">
        <f>ROW()</f>
        <v>64</v>
      </c>
      <c r="B64" s="78"/>
      <c r="C64" s="78"/>
      <c r="D64" s="78"/>
      <c r="E64" s="78"/>
      <c r="F64" s="78"/>
      <c r="G64" s="78"/>
      <c r="H64" s="78"/>
      <c r="I64" s="78"/>
      <c r="J64" s="72"/>
      <c r="K64"/>
      <c r="L64"/>
      <c r="M64"/>
      <c r="N64"/>
      <c r="O64"/>
      <c r="P64"/>
      <c r="Q64"/>
      <c r="R64"/>
      <c r="S64"/>
      <c r="T64"/>
      <c r="U64"/>
      <c r="V64"/>
      <c r="W64"/>
      <c r="X64"/>
      <c r="Y64"/>
      <c r="Z64"/>
      <c r="AA64"/>
      <c r="AB64"/>
    </row>
    <row r="65" spans="1:28" ht="12.75">
      <c r="A65"/>
      <c r="B65"/>
      <c r="C65"/>
      <c r="D65"/>
      <c r="E65"/>
      <c r="F65"/>
      <c r="G65"/>
      <c r="H65"/>
      <c r="I65"/>
      <c r="J65"/>
      <c r="K65"/>
      <c r="L65"/>
      <c r="M65"/>
      <c r="N65"/>
      <c r="O65"/>
      <c r="P65"/>
      <c r="Q65"/>
      <c r="R65"/>
      <c r="S65"/>
      <c r="T65"/>
      <c r="U65"/>
      <c r="V65"/>
      <c r="W65"/>
      <c r="X65"/>
      <c r="Y65"/>
      <c r="Z65"/>
      <c r="AA65"/>
      <c r="AB65"/>
    </row>
    <row r="66" spans="1:28" s="117" customFormat="1" ht="12.75">
      <c r="A66" s="145"/>
      <c r="B66" s="147"/>
      <c r="C66" s="147"/>
      <c r="D66" s="147"/>
      <c r="E66" s="147"/>
      <c r="F66" s="147"/>
      <c r="G66" s="147"/>
      <c r="H66" s="147"/>
      <c r="I66" s="147"/>
      <c r="J66" s="148"/>
      <c r="K66"/>
      <c r="L66"/>
      <c r="M66"/>
      <c r="N66"/>
      <c r="O66"/>
      <c r="P66"/>
      <c r="Q66"/>
      <c r="R66"/>
      <c r="S66"/>
      <c r="T66"/>
      <c r="U66"/>
      <c r="V66"/>
      <c r="W66"/>
      <c r="X66"/>
      <c r="Y66"/>
      <c r="Z66"/>
      <c r="AA66"/>
      <c r="AB66"/>
    </row>
    <row r="67" spans="1:28" s="117" customFormat="1" ht="18">
      <c r="A67" s="149"/>
      <c r="B67" s="54"/>
      <c r="C67" s="54"/>
      <c r="D67" s="54"/>
      <c r="E67" s="55" t="s">
        <v>10</v>
      </c>
      <c r="F67" s="704">
        <f>IF(NOT(ISBLANK(CoverSheet!$C$8)),CoverSheet!$C$8,"")</f>
      </c>
      <c r="G67" s="704"/>
      <c r="H67" s="704"/>
      <c r="I67" s="704"/>
      <c r="J67" s="56"/>
      <c r="K67"/>
      <c r="L67"/>
      <c r="M67"/>
      <c r="N67"/>
      <c r="O67"/>
      <c r="P67"/>
      <c r="Q67"/>
      <c r="R67"/>
      <c r="S67"/>
      <c r="T67"/>
      <c r="U67"/>
      <c r="V67"/>
      <c r="W67"/>
      <c r="X67"/>
      <c r="Y67"/>
      <c r="Z67"/>
      <c r="AA67"/>
      <c r="AB67"/>
    </row>
    <row r="68" spans="1:28" s="117" customFormat="1" ht="18">
      <c r="A68" s="149"/>
      <c r="B68" s="54"/>
      <c r="C68" s="54"/>
      <c r="D68" s="54"/>
      <c r="E68" s="55" t="s">
        <v>427</v>
      </c>
      <c r="F68" s="705">
        <f>IF(ISNUMBER(CoverSheet!$C$12),CoverSheet!$C$12,"")</f>
      </c>
      <c r="G68" s="705"/>
      <c r="H68" s="705"/>
      <c r="I68" s="705"/>
      <c r="J68" s="56"/>
      <c r="K68"/>
      <c r="L68"/>
      <c r="M68"/>
      <c r="N68"/>
      <c r="O68"/>
      <c r="P68"/>
      <c r="Q68"/>
      <c r="R68"/>
      <c r="S68"/>
      <c r="T68"/>
      <c r="U68"/>
      <c r="V68"/>
      <c r="W68"/>
      <c r="X68"/>
      <c r="Y68"/>
      <c r="Z68"/>
      <c r="AA68"/>
      <c r="AB68"/>
    </row>
    <row r="69" spans="1:28" s="117" customFormat="1" ht="18">
      <c r="A69" s="149"/>
      <c r="B69" s="54"/>
      <c r="C69" s="54"/>
      <c r="D69" s="54"/>
      <c r="E69" s="55" t="s">
        <v>337</v>
      </c>
      <c r="F69" s="705">
        <f>IF(F4&lt;&gt;"",F4,"")</f>
      </c>
      <c r="G69" s="705"/>
      <c r="H69" s="705"/>
      <c r="I69" s="705"/>
      <c r="J69" s="120"/>
      <c r="K69"/>
      <c r="L69"/>
      <c r="M69"/>
      <c r="N69"/>
      <c r="O69"/>
      <c r="P69"/>
      <c r="Q69"/>
      <c r="R69"/>
      <c r="S69"/>
      <c r="T69"/>
      <c r="U69"/>
      <c r="V69"/>
      <c r="W69"/>
      <c r="X69"/>
      <c r="Y69"/>
      <c r="Z69"/>
      <c r="AA69"/>
      <c r="AB69"/>
    </row>
    <row r="70" spans="1:28" s="117" customFormat="1" ht="15.75">
      <c r="A70" s="114" t="s">
        <v>432</v>
      </c>
      <c r="B70" s="54"/>
      <c r="C70" s="54"/>
      <c r="D70" s="54"/>
      <c r="E70" s="54"/>
      <c r="F70" s="54"/>
      <c r="G70" s="54"/>
      <c r="H70" s="54"/>
      <c r="I70" s="54"/>
      <c r="J70" s="56"/>
      <c r="K70"/>
      <c r="L70"/>
      <c r="M70"/>
      <c r="N70"/>
      <c r="O70"/>
      <c r="P70"/>
      <c r="Q70"/>
      <c r="R70"/>
      <c r="S70"/>
      <c r="T70"/>
      <c r="U70"/>
      <c r="V70"/>
      <c r="W70"/>
      <c r="X70"/>
      <c r="Y70"/>
      <c r="Z70"/>
      <c r="AA70"/>
      <c r="AB70"/>
    </row>
    <row r="71" spans="1:28" s="117" customFormat="1" ht="12.75">
      <c r="A71" s="57" t="s">
        <v>11</v>
      </c>
      <c r="B71" s="634" t="s">
        <v>1282</v>
      </c>
      <c r="C71" s="54"/>
      <c r="D71" s="54"/>
      <c r="E71" s="54"/>
      <c r="F71" s="54"/>
      <c r="G71" s="54"/>
      <c r="H71" s="54"/>
      <c r="I71" s="54"/>
      <c r="J71" s="56"/>
      <c r="K71"/>
      <c r="L71"/>
      <c r="M71"/>
      <c r="N71"/>
      <c r="O71"/>
      <c r="P71"/>
      <c r="Q71"/>
      <c r="R71"/>
      <c r="S71"/>
      <c r="T71"/>
      <c r="U71"/>
      <c r="V71"/>
      <c r="W71"/>
      <c r="X71"/>
      <c r="Y71"/>
      <c r="Z71"/>
      <c r="AA71"/>
      <c r="AB71"/>
    </row>
    <row r="72" spans="1:28" ht="39.75" customHeight="1">
      <c r="A72" s="24">
        <f>ROW()</f>
        <v>72</v>
      </c>
      <c r="B72" s="133" t="s">
        <v>422</v>
      </c>
      <c r="C72" s="23"/>
      <c r="D72" s="23"/>
      <c r="E72" s="23"/>
      <c r="F72" s="23"/>
      <c r="G72" s="23"/>
      <c r="H72" s="23"/>
      <c r="I72" s="23"/>
      <c r="J72" s="43"/>
      <c r="K72"/>
      <c r="L72"/>
      <c r="M72"/>
      <c r="N72"/>
      <c r="O72"/>
      <c r="P72"/>
      <c r="Q72"/>
      <c r="R72"/>
      <c r="S72"/>
      <c r="T72"/>
      <c r="U72"/>
      <c r="V72"/>
      <c r="W72"/>
      <c r="X72"/>
      <c r="Y72"/>
      <c r="Z72"/>
      <c r="AA72"/>
      <c r="AB72"/>
    </row>
    <row r="73" spans="1:28" ht="12.75">
      <c r="A73" s="24">
        <f>ROW()</f>
        <v>73</v>
      </c>
      <c r="B73" s="23"/>
      <c r="C73" s="97"/>
      <c r="D73" s="23"/>
      <c r="E73" s="23"/>
      <c r="F73" s="50" t="s">
        <v>459</v>
      </c>
      <c r="G73" s="23"/>
      <c r="H73" s="23"/>
      <c r="I73" s="23"/>
      <c r="J73" s="43"/>
      <c r="K73"/>
      <c r="L73"/>
      <c r="M73"/>
      <c r="N73"/>
      <c r="O73"/>
      <c r="P73"/>
      <c r="Q73"/>
      <c r="R73"/>
      <c r="S73"/>
      <c r="T73"/>
      <c r="U73"/>
      <c r="V73"/>
      <c r="W73"/>
      <c r="X73"/>
      <c r="Y73"/>
      <c r="Z73"/>
      <c r="AA73"/>
      <c r="AB73"/>
    </row>
    <row r="74" spans="1:28" ht="15" customHeight="1">
      <c r="A74" s="24">
        <f>ROW()</f>
        <v>74</v>
      </c>
      <c r="B74" s="23"/>
      <c r="C74" s="13" t="s">
        <v>409</v>
      </c>
      <c r="D74" s="23"/>
      <c r="E74" s="23"/>
      <c r="F74" s="60"/>
      <c r="G74" s="23"/>
      <c r="H74" s="23"/>
      <c r="I74" s="23"/>
      <c r="J74" s="43"/>
      <c r="K74"/>
      <c r="L74"/>
      <c r="M74"/>
      <c r="N74"/>
      <c r="O74"/>
      <c r="P74"/>
      <c r="Q74"/>
      <c r="R74"/>
      <c r="S74"/>
      <c r="T74"/>
      <c r="U74"/>
      <c r="V74"/>
      <c r="W74"/>
      <c r="X74"/>
      <c r="Y74"/>
      <c r="Z74"/>
      <c r="AA74"/>
      <c r="AB74"/>
    </row>
    <row r="75" spans="1:28" ht="15" customHeight="1" thickBot="1">
      <c r="A75" s="24">
        <f>ROW()</f>
        <v>75</v>
      </c>
      <c r="B75" s="23"/>
      <c r="C75" s="13" t="s">
        <v>410</v>
      </c>
      <c r="D75" s="23"/>
      <c r="E75" s="23"/>
      <c r="F75" s="60"/>
      <c r="G75" s="23"/>
      <c r="H75" s="23"/>
      <c r="I75" s="23"/>
      <c r="J75" s="43"/>
      <c r="K75"/>
      <c r="L75"/>
      <c r="M75"/>
      <c r="N75"/>
      <c r="O75"/>
      <c r="P75"/>
      <c r="Q75"/>
      <c r="R75"/>
      <c r="S75"/>
      <c r="T75"/>
      <c r="U75"/>
      <c r="V75"/>
      <c r="W75"/>
      <c r="X75"/>
      <c r="Y75"/>
      <c r="Z75"/>
      <c r="AA75"/>
      <c r="AB75"/>
    </row>
    <row r="76" spans="1:28" ht="15" customHeight="1" thickBot="1">
      <c r="A76" s="24">
        <f>ROW()</f>
        <v>76</v>
      </c>
      <c r="B76" s="23"/>
      <c r="C76" s="23" t="s">
        <v>411</v>
      </c>
      <c r="D76" s="23"/>
      <c r="E76" s="23"/>
      <c r="F76" s="62">
        <v>0</v>
      </c>
      <c r="G76" s="23"/>
      <c r="H76" s="23"/>
      <c r="I76" s="23"/>
      <c r="J76" s="43"/>
      <c r="K76"/>
      <c r="L76"/>
      <c r="M76"/>
      <c r="N76"/>
      <c r="O76"/>
      <c r="P76"/>
      <c r="Q76"/>
      <c r="R76"/>
      <c r="S76"/>
      <c r="T76"/>
      <c r="U76"/>
      <c r="V76"/>
      <c r="W76"/>
      <c r="X76"/>
      <c r="Y76"/>
      <c r="Z76"/>
      <c r="AA76"/>
      <c r="AB76"/>
    </row>
    <row r="77" spans="1:28" ht="12.75">
      <c r="A77" s="24">
        <f>ROW()</f>
        <v>77</v>
      </c>
      <c r="B77" s="23"/>
      <c r="C77" s="23"/>
      <c r="D77" s="23"/>
      <c r="E77" s="23"/>
      <c r="F77" s="23"/>
      <c r="G77" s="23"/>
      <c r="H77" s="23"/>
      <c r="I77" s="23"/>
      <c r="J77" s="43"/>
      <c r="K77"/>
      <c r="L77"/>
      <c r="M77"/>
      <c r="N77"/>
      <c r="O77"/>
      <c r="P77"/>
      <c r="Q77"/>
      <c r="R77"/>
      <c r="S77"/>
      <c r="T77"/>
      <c r="U77"/>
      <c r="V77"/>
      <c r="W77"/>
      <c r="X77"/>
      <c r="Y77"/>
      <c r="Z77"/>
      <c r="AA77"/>
      <c r="AB77"/>
    </row>
    <row r="78" spans="1:28" ht="15" customHeight="1">
      <c r="A78" s="24">
        <f>ROW()</f>
        <v>78</v>
      </c>
      <c r="B78" s="23"/>
      <c r="C78" s="23" t="s">
        <v>412</v>
      </c>
      <c r="D78" s="23"/>
      <c r="E78" s="23"/>
      <c r="F78" s="60"/>
      <c r="G78" s="23"/>
      <c r="H78" s="23"/>
      <c r="I78" s="23"/>
      <c r="J78" s="43"/>
      <c r="K78"/>
      <c r="L78"/>
      <c r="M78"/>
      <c r="N78"/>
      <c r="O78"/>
      <c r="P78"/>
      <c r="Q78"/>
      <c r="R78"/>
      <c r="S78"/>
      <c r="T78"/>
      <c r="U78"/>
      <c r="V78"/>
      <c r="W78"/>
      <c r="X78"/>
      <c r="Y78"/>
      <c r="Z78"/>
      <c r="AA78"/>
      <c r="AB78"/>
    </row>
    <row r="79" spans="1:28" s="117" customFormat="1" ht="39.75" customHeight="1">
      <c r="A79" s="24">
        <f>ROW()</f>
        <v>79</v>
      </c>
      <c r="B79" s="23"/>
      <c r="C79" s="23"/>
      <c r="D79" s="50" t="s">
        <v>460</v>
      </c>
      <c r="E79" s="50"/>
      <c r="F79" s="50"/>
      <c r="G79" s="50"/>
      <c r="H79" s="50"/>
      <c r="I79" s="23"/>
      <c r="J79" s="43"/>
      <c r="K79"/>
      <c r="L79"/>
      <c r="M79"/>
      <c r="N79"/>
      <c r="O79"/>
      <c r="P79"/>
      <c r="Q79"/>
      <c r="R79"/>
      <c r="S79"/>
      <c r="T79"/>
      <c r="U79"/>
      <c r="V79"/>
      <c r="W79"/>
      <c r="X79"/>
      <c r="Y79"/>
      <c r="Z79"/>
      <c r="AA79"/>
      <c r="AB79"/>
    </row>
    <row r="80" spans="1:28" ht="19.5" customHeight="1">
      <c r="A80" s="24">
        <f>ROW()</f>
        <v>80</v>
      </c>
      <c r="B80" s="81" t="s">
        <v>423</v>
      </c>
      <c r="C80" s="23"/>
      <c r="D80" s="50" t="s">
        <v>87</v>
      </c>
      <c r="E80" s="23"/>
      <c r="F80" s="50" t="s">
        <v>47</v>
      </c>
      <c r="G80" s="23"/>
      <c r="H80" s="50" t="s">
        <v>128</v>
      </c>
      <c r="I80" s="23"/>
      <c r="J80" s="43"/>
      <c r="K80"/>
      <c r="L80"/>
      <c r="M80"/>
      <c r="N80"/>
      <c r="O80"/>
      <c r="P80"/>
      <c r="Q80"/>
      <c r="R80"/>
      <c r="S80"/>
      <c r="T80"/>
      <c r="U80"/>
      <c r="V80"/>
      <c r="W80"/>
      <c r="X80"/>
      <c r="Y80"/>
      <c r="Z80"/>
      <c r="AA80"/>
      <c r="AB80"/>
    </row>
    <row r="81" spans="1:28" ht="12.75">
      <c r="A81" s="24">
        <f>ROW()</f>
        <v>81</v>
      </c>
      <c r="B81" s="23"/>
      <c r="C81" s="2" t="s">
        <v>129</v>
      </c>
      <c r="D81" s="23"/>
      <c r="E81" s="23"/>
      <c r="F81" s="23"/>
      <c r="G81" s="23"/>
      <c r="H81" s="23"/>
      <c r="I81" s="23"/>
      <c r="J81" s="43"/>
      <c r="K81"/>
      <c r="L81"/>
      <c r="M81"/>
      <c r="N81"/>
      <c r="O81"/>
      <c r="P81"/>
      <c r="Q81"/>
      <c r="R81"/>
      <c r="S81"/>
      <c r="T81"/>
      <c r="U81"/>
      <c r="V81"/>
      <c r="W81"/>
      <c r="X81"/>
      <c r="Y81"/>
      <c r="Z81"/>
      <c r="AA81"/>
      <c r="AB81"/>
    </row>
    <row r="82" spans="1:28" ht="15" customHeight="1">
      <c r="A82" s="24">
        <f>ROW()</f>
        <v>82</v>
      </c>
      <c r="B82" s="23"/>
      <c r="C82" s="94" t="s">
        <v>242</v>
      </c>
      <c r="D82" s="60"/>
      <c r="E82" s="23"/>
      <c r="F82" s="60"/>
      <c r="G82" s="23"/>
      <c r="H82" s="60"/>
      <c r="I82" s="23"/>
      <c r="J82" s="43"/>
      <c r="K82"/>
      <c r="L82"/>
      <c r="M82"/>
      <c r="N82"/>
      <c r="O82"/>
      <c r="P82"/>
      <c r="Q82"/>
      <c r="R82"/>
      <c r="S82"/>
      <c r="T82"/>
      <c r="U82"/>
      <c r="V82"/>
      <c r="W82"/>
      <c r="X82"/>
      <c r="Y82"/>
      <c r="Z82"/>
      <c r="AA82"/>
      <c r="AB82"/>
    </row>
    <row r="83" spans="1:28" ht="15" customHeight="1">
      <c r="A83" s="24">
        <f>ROW()</f>
        <v>83</v>
      </c>
      <c r="B83" s="23"/>
      <c r="C83" s="94" t="s">
        <v>243</v>
      </c>
      <c r="D83" s="60"/>
      <c r="E83" s="23"/>
      <c r="F83" s="60"/>
      <c r="G83" s="23"/>
      <c r="H83" s="60"/>
      <c r="I83" s="23"/>
      <c r="J83" s="43"/>
      <c r="K83"/>
      <c r="L83"/>
      <c r="M83"/>
      <c r="N83"/>
      <c r="O83"/>
      <c r="P83"/>
      <c r="Q83"/>
      <c r="R83"/>
      <c r="S83"/>
      <c r="T83"/>
      <c r="U83"/>
      <c r="V83"/>
      <c r="W83"/>
      <c r="X83"/>
      <c r="Y83"/>
      <c r="Z83"/>
      <c r="AA83"/>
      <c r="AB83"/>
    </row>
    <row r="84" spans="1:28" ht="12.75">
      <c r="A84" s="24">
        <f>ROW()</f>
        <v>84</v>
      </c>
      <c r="B84" s="23"/>
      <c r="C84" s="2" t="s">
        <v>130</v>
      </c>
      <c r="D84" s="23"/>
      <c r="E84" s="23"/>
      <c r="F84" s="23"/>
      <c r="G84" s="23"/>
      <c r="H84" s="23"/>
      <c r="I84" s="23"/>
      <c r="J84" s="43"/>
      <c r="K84"/>
      <c r="L84"/>
      <c r="M84"/>
      <c r="N84"/>
      <c r="O84"/>
      <c r="P84"/>
      <c r="Q84"/>
      <c r="R84"/>
      <c r="S84"/>
      <c r="T84"/>
      <c r="U84"/>
      <c r="V84"/>
      <c r="W84"/>
      <c r="X84"/>
      <c r="Y84"/>
      <c r="Z84"/>
      <c r="AA84"/>
      <c r="AB84"/>
    </row>
    <row r="85" spans="1:28" ht="15" customHeight="1">
      <c r="A85" s="24">
        <f>ROW()</f>
        <v>85</v>
      </c>
      <c r="B85" s="23"/>
      <c r="C85" s="94" t="s">
        <v>242</v>
      </c>
      <c r="D85" s="60"/>
      <c r="E85" s="23"/>
      <c r="F85" s="60"/>
      <c r="G85" s="23"/>
      <c r="H85" s="60"/>
      <c r="I85" s="23"/>
      <c r="J85" s="43"/>
      <c r="K85"/>
      <c r="L85"/>
      <c r="M85"/>
      <c r="N85"/>
      <c r="O85"/>
      <c r="P85"/>
      <c r="Q85"/>
      <c r="R85"/>
      <c r="S85"/>
      <c r="T85"/>
      <c r="U85"/>
      <c r="V85"/>
      <c r="W85"/>
      <c r="X85"/>
      <c r="Y85"/>
      <c r="Z85"/>
      <c r="AA85"/>
      <c r="AB85"/>
    </row>
    <row r="86" spans="1:28" ht="15" customHeight="1">
      <c r="A86" s="24">
        <f>ROW()</f>
        <v>86</v>
      </c>
      <c r="B86" s="23"/>
      <c r="C86" s="94" t="s">
        <v>243</v>
      </c>
      <c r="D86" s="60"/>
      <c r="E86" s="23"/>
      <c r="F86" s="60"/>
      <c r="G86" s="23"/>
      <c r="H86" s="60"/>
      <c r="I86" s="23"/>
      <c r="J86" s="43"/>
      <c r="K86"/>
      <c r="L86"/>
      <c r="M86"/>
      <c r="N86"/>
      <c r="O86"/>
      <c r="P86"/>
      <c r="Q86"/>
      <c r="R86"/>
      <c r="S86"/>
      <c r="T86"/>
      <c r="U86"/>
      <c r="V86"/>
      <c r="W86"/>
      <c r="X86"/>
      <c r="Y86"/>
      <c r="Z86"/>
      <c r="AA86"/>
      <c r="AB86"/>
    </row>
    <row r="87" spans="1:28" s="117" customFormat="1" ht="12.75">
      <c r="A87" s="24">
        <f>ROW()</f>
        <v>87</v>
      </c>
      <c r="B87" s="23"/>
      <c r="C87" s="23"/>
      <c r="D87" s="23"/>
      <c r="E87" s="23"/>
      <c r="F87" s="23"/>
      <c r="G87" s="23"/>
      <c r="H87" s="23"/>
      <c r="I87" s="23"/>
      <c r="J87" s="43"/>
      <c r="K87"/>
      <c r="L87"/>
      <c r="M87"/>
      <c r="N87"/>
      <c r="O87"/>
      <c r="P87"/>
      <c r="Q87"/>
      <c r="R87"/>
      <c r="S87"/>
      <c r="T87"/>
      <c r="U87"/>
      <c r="V87"/>
      <c r="W87"/>
      <c r="X87"/>
      <c r="Y87"/>
      <c r="Z87"/>
      <c r="AA87"/>
      <c r="AB87"/>
    </row>
    <row r="88" spans="1:28" s="117" customFormat="1" ht="15" customHeight="1">
      <c r="A88" s="24">
        <f>ROW()</f>
        <v>88</v>
      </c>
      <c r="B88" s="23"/>
      <c r="C88" s="2" t="s">
        <v>415</v>
      </c>
      <c r="D88" s="60"/>
      <c r="E88" s="23"/>
      <c r="F88" s="60"/>
      <c r="G88" s="23"/>
      <c r="H88" s="60"/>
      <c r="I88" s="23"/>
      <c r="J88" s="43"/>
      <c r="K88"/>
      <c r="L88"/>
      <c r="M88"/>
      <c r="N88"/>
      <c r="O88"/>
      <c r="P88"/>
      <c r="Q88"/>
      <c r="R88"/>
      <c r="S88"/>
      <c r="T88"/>
      <c r="U88"/>
      <c r="V88"/>
      <c r="W88"/>
      <c r="X88"/>
      <c r="Y88"/>
      <c r="Z88"/>
      <c r="AA88"/>
      <c r="AB88"/>
    </row>
    <row r="89" spans="1:28" s="117" customFormat="1" ht="13.5" thickBot="1">
      <c r="A89" s="24">
        <f>ROW()</f>
        <v>89</v>
      </c>
      <c r="B89" s="23"/>
      <c r="C89" s="23"/>
      <c r="D89" s="23"/>
      <c r="E89" s="23"/>
      <c r="F89" s="23"/>
      <c r="G89" s="23"/>
      <c r="H89" s="23"/>
      <c r="I89" s="23"/>
      <c r="J89" s="43"/>
      <c r="K89"/>
      <c r="L89"/>
      <c r="M89"/>
      <c r="N89"/>
      <c r="O89"/>
      <c r="P89"/>
      <c r="Q89"/>
      <c r="R89"/>
      <c r="S89"/>
      <c r="T89"/>
      <c r="U89"/>
      <c r="V89"/>
      <c r="W89"/>
      <c r="X89"/>
      <c r="Y89"/>
      <c r="Z89"/>
      <c r="AA89"/>
      <c r="AB89"/>
    </row>
    <row r="90" spans="1:28" ht="15" customHeight="1" thickBot="1">
      <c r="A90" s="24">
        <f>ROW()</f>
        <v>90</v>
      </c>
      <c r="B90" s="23"/>
      <c r="C90" s="2" t="s">
        <v>413</v>
      </c>
      <c r="D90" s="62">
        <f>SUM(D82:D83,D85:D88)</f>
        <v>0</v>
      </c>
      <c r="E90" s="23"/>
      <c r="F90" s="62">
        <f>SUM(F82:F83,F85:F88)</f>
        <v>0</v>
      </c>
      <c r="G90" s="23"/>
      <c r="H90" s="62">
        <f>SUM(H82:H83,H85:H88)</f>
        <v>0</v>
      </c>
      <c r="I90" s="23"/>
      <c r="J90" s="43"/>
      <c r="K90"/>
      <c r="L90"/>
      <c r="M90"/>
      <c r="N90"/>
      <c r="O90"/>
      <c r="P90"/>
      <c r="Q90"/>
      <c r="R90"/>
      <c r="S90"/>
      <c r="T90"/>
      <c r="U90"/>
      <c r="V90"/>
      <c r="W90"/>
      <c r="X90"/>
      <c r="Y90"/>
      <c r="Z90"/>
      <c r="AA90"/>
      <c r="AB90"/>
    </row>
    <row r="91" spans="1:28" s="59" customFormat="1" ht="12.75">
      <c r="A91" s="24">
        <f>ROW()</f>
        <v>91</v>
      </c>
      <c r="B91" s="23"/>
      <c r="C91" s="23"/>
      <c r="D91" s="70"/>
      <c r="E91" s="23"/>
      <c r="F91" s="70"/>
      <c r="G91" s="23"/>
      <c r="H91" s="70"/>
      <c r="I91" s="23"/>
      <c r="J91" s="43"/>
      <c r="K91"/>
      <c r="L91"/>
      <c r="M91"/>
      <c r="N91"/>
      <c r="O91"/>
      <c r="P91"/>
      <c r="Q91"/>
      <c r="R91"/>
      <c r="S91"/>
      <c r="T91"/>
      <c r="U91"/>
      <c r="V91"/>
      <c r="W91"/>
      <c r="X91"/>
      <c r="Y91"/>
      <c r="Z91"/>
      <c r="AA91"/>
      <c r="AB91"/>
    </row>
    <row r="92" spans="1:28" s="117" customFormat="1" ht="15" customHeight="1">
      <c r="A92" s="24">
        <f>ROW()</f>
        <v>92</v>
      </c>
      <c r="B92" s="23"/>
      <c r="C92" s="2" t="s">
        <v>244</v>
      </c>
      <c r="D92" s="60"/>
      <c r="E92" s="23"/>
      <c r="F92" s="60"/>
      <c r="G92" s="23"/>
      <c r="H92" s="60"/>
      <c r="I92" s="23"/>
      <c r="J92" s="43"/>
      <c r="K92"/>
      <c r="L92"/>
      <c r="M92"/>
      <c r="N92"/>
      <c r="O92"/>
      <c r="P92"/>
      <c r="Q92"/>
      <c r="R92"/>
      <c r="S92"/>
      <c r="T92"/>
      <c r="U92"/>
      <c r="V92"/>
      <c r="W92"/>
      <c r="X92"/>
      <c r="Y92"/>
      <c r="Z92"/>
      <c r="AA92"/>
      <c r="AB92"/>
    </row>
    <row r="93" spans="1:28" s="117" customFormat="1" ht="12.75">
      <c r="A93" s="24">
        <f>ROW()</f>
        <v>93</v>
      </c>
      <c r="B93" s="23"/>
      <c r="C93" s="23"/>
      <c r="D93" s="70"/>
      <c r="E93" s="23"/>
      <c r="F93" s="70"/>
      <c r="G93" s="23"/>
      <c r="H93" s="70"/>
      <c r="I93" s="23"/>
      <c r="J93" s="43"/>
      <c r="K93"/>
      <c r="L93"/>
      <c r="M93"/>
      <c r="N93"/>
      <c r="O93"/>
      <c r="P93"/>
      <c r="Q93"/>
      <c r="R93"/>
      <c r="S93"/>
      <c r="T93"/>
      <c r="U93"/>
      <c r="V93"/>
      <c r="W93"/>
      <c r="X93"/>
      <c r="Y93"/>
      <c r="Z93"/>
      <c r="AA93"/>
      <c r="AB93"/>
    </row>
    <row r="94" spans="1:28" s="117" customFormat="1" ht="12.75">
      <c r="A94" s="24">
        <f>ROW()</f>
        <v>94</v>
      </c>
      <c r="B94" s="23"/>
      <c r="C94" s="23"/>
      <c r="D94" s="50" t="s">
        <v>4</v>
      </c>
      <c r="E94" s="23"/>
      <c r="F94" s="70"/>
      <c r="G94" s="23"/>
      <c r="H94" s="70"/>
      <c r="I94" s="23"/>
      <c r="J94" s="43"/>
      <c r="K94"/>
      <c r="L94"/>
      <c r="M94"/>
      <c r="N94"/>
      <c r="O94"/>
      <c r="P94"/>
      <c r="Q94"/>
      <c r="R94"/>
      <c r="S94"/>
      <c r="T94"/>
      <c r="U94"/>
      <c r="V94"/>
      <c r="W94"/>
      <c r="X94"/>
      <c r="Y94"/>
      <c r="Z94"/>
      <c r="AA94"/>
      <c r="AB94"/>
    </row>
    <row r="95" spans="1:28" s="59" customFormat="1" ht="15" customHeight="1">
      <c r="A95" s="24">
        <f>ROW()</f>
        <v>95</v>
      </c>
      <c r="B95" s="23"/>
      <c r="C95" s="2" t="s">
        <v>445</v>
      </c>
      <c r="D95" s="60"/>
      <c r="E95" s="23"/>
      <c r="F95" s="70"/>
      <c r="G95" s="23"/>
      <c r="H95" s="70"/>
      <c r="I95" s="23"/>
      <c r="J95" s="43"/>
      <c r="K95"/>
      <c r="L95"/>
      <c r="M95"/>
      <c r="N95"/>
      <c r="O95"/>
      <c r="P95"/>
      <c r="Q95"/>
      <c r="R95"/>
      <c r="S95"/>
      <c r="T95"/>
      <c r="U95"/>
      <c r="V95"/>
      <c r="W95"/>
      <c r="X95"/>
      <c r="Y95"/>
      <c r="Z95"/>
      <c r="AA95"/>
      <c r="AB95"/>
    </row>
    <row r="96" spans="1:28" ht="30" customHeight="1">
      <c r="A96" s="24">
        <f>ROW()</f>
        <v>96</v>
      </c>
      <c r="B96" s="81" t="s">
        <v>424</v>
      </c>
      <c r="C96" s="23"/>
      <c r="D96" s="23"/>
      <c r="E96" s="23"/>
      <c r="F96" s="23"/>
      <c r="G96" s="23"/>
      <c r="H96" s="23"/>
      <c r="I96" s="23"/>
      <c r="J96" s="43"/>
      <c r="K96"/>
      <c r="L96"/>
      <c r="M96"/>
      <c r="N96"/>
      <c r="O96"/>
      <c r="P96"/>
      <c r="Q96"/>
      <c r="R96"/>
      <c r="S96"/>
      <c r="T96"/>
      <c r="U96"/>
      <c r="V96"/>
      <c r="W96"/>
      <c r="X96"/>
      <c r="Y96"/>
      <c r="Z96"/>
      <c r="AA96"/>
      <c r="AB96"/>
    </row>
    <row r="97" spans="1:28" ht="25.5">
      <c r="A97" s="24">
        <f>ROW()</f>
        <v>97</v>
      </c>
      <c r="B97" s="23"/>
      <c r="C97" s="50" t="s">
        <v>238</v>
      </c>
      <c r="D97" s="50"/>
      <c r="E97" s="50"/>
      <c r="F97" s="12" t="s">
        <v>200</v>
      </c>
      <c r="G97" s="23"/>
      <c r="H97" s="12" t="s">
        <v>201</v>
      </c>
      <c r="I97" s="23"/>
      <c r="J97" s="43"/>
      <c r="K97"/>
      <c r="L97"/>
      <c r="M97"/>
      <c r="N97"/>
      <c r="O97"/>
      <c r="P97"/>
      <c r="Q97"/>
      <c r="R97"/>
      <c r="S97"/>
      <c r="T97"/>
      <c r="U97"/>
      <c r="V97"/>
      <c r="W97"/>
      <c r="X97"/>
      <c r="Y97"/>
      <c r="Z97"/>
      <c r="AA97"/>
      <c r="AB97"/>
    </row>
    <row r="98" spans="1:28" ht="15" customHeight="1">
      <c r="A98" s="24">
        <f>ROW()</f>
        <v>98</v>
      </c>
      <c r="B98" s="23"/>
      <c r="C98" s="121"/>
      <c r="D98" s="122"/>
      <c r="E98" s="23"/>
      <c r="F98" s="60"/>
      <c r="G98" s="23"/>
      <c r="H98" s="60"/>
      <c r="I98" s="23"/>
      <c r="J98" s="43"/>
      <c r="K98"/>
      <c r="L98"/>
      <c r="M98"/>
      <c r="N98"/>
      <c r="O98"/>
      <c r="P98"/>
      <c r="Q98"/>
      <c r="R98"/>
      <c r="S98"/>
      <c r="T98"/>
      <c r="U98"/>
      <c r="V98"/>
      <c r="W98"/>
      <c r="X98"/>
      <c r="Y98"/>
      <c r="Z98"/>
      <c r="AA98"/>
      <c r="AB98"/>
    </row>
    <row r="99" spans="1:28" ht="15" customHeight="1">
      <c r="A99" s="24">
        <f>ROW()</f>
        <v>99</v>
      </c>
      <c r="B99" s="23"/>
      <c r="C99" s="121"/>
      <c r="D99" s="122"/>
      <c r="E99" s="23"/>
      <c r="F99" s="60"/>
      <c r="G99" s="23"/>
      <c r="H99" s="60"/>
      <c r="I99" s="23"/>
      <c r="J99" s="43"/>
      <c r="K99"/>
      <c r="L99"/>
      <c r="M99"/>
      <c r="N99"/>
      <c r="O99"/>
      <c r="P99"/>
      <c r="Q99"/>
      <c r="R99"/>
      <c r="S99"/>
      <c r="T99"/>
      <c r="U99"/>
      <c r="V99"/>
      <c r="W99"/>
      <c r="X99"/>
      <c r="Y99"/>
      <c r="Z99"/>
      <c r="AA99"/>
      <c r="AB99"/>
    </row>
    <row r="100" spans="1:28" ht="15" customHeight="1">
      <c r="A100" s="24">
        <f>ROW()</f>
        <v>100</v>
      </c>
      <c r="B100" s="23"/>
      <c r="C100" s="121"/>
      <c r="D100" s="122"/>
      <c r="E100" s="23"/>
      <c r="F100" s="60"/>
      <c r="G100" s="23"/>
      <c r="H100" s="60"/>
      <c r="I100" s="23"/>
      <c r="J100" s="43"/>
      <c r="K100"/>
      <c r="L100"/>
      <c r="M100"/>
      <c r="N100"/>
      <c r="O100"/>
      <c r="P100"/>
      <c r="Q100"/>
      <c r="R100"/>
      <c r="S100"/>
      <c r="T100"/>
      <c r="U100"/>
      <c r="V100"/>
      <c r="W100"/>
      <c r="X100"/>
      <c r="Y100"/>
      <c r="Z100"/>
      <c r="AA100"/>
      <c r="AB100"/>
    </row>
    <row r="101" spans="1:28" ht="15" customHeight="1">
      <c r="A101" s="24">
        <f>ROW()</f>
        <v>101</v>
      </c>
      <c r="B101" s="23"/>
      <c r="C101" s="121"/>
      <c r="D101" s="122"/>
      <c r="E101" s="23"/>
      <c r="F101" s="60"/>
      <c r="G101" s="23"/>
      <c r="H101" s="60"/>
      <c r="I101" s="23"/>
      <c r="J101" s="43"/>
      <c r="K101"/>
      <c r="L101"/>
      <c r="M101"/>
      <c r="N101"/>
      <c r="O101"/>
      <c r="P101"/>
      <c r="Q101"/>
      <c r="R101"/>
      <c r="S101"/>
      <c r="T101"/>
      <c r="U101"/>
      <c r="V101"/>
      <c r="W101"/>
      <c r="X101"/>
      <c r="Y101"/>
      <c r="Z101"/>
      <c r="AA101"/>
      <c r="AB101"/>
    </row>
    <row r="102" spans="1:28" ht="15" customHeight="1">
      <c r="A102" s="24">
        <f>ROW()</f>
        <v>102</v>
      </c>
      <c r="B102" s="23"/>
      <c r="C102" s="121"/>
      <c r="D102" s="122"/>
      <c r="E102" s="23"/>
      <c r="F102" s="60"/>
      <c r="G102" s="23"/>
      <c r="H102" s="60"/>
      <c r="I102" s="23"/>
      <c r="J102" s="43"/>
      <c r="K102"/>
      <c r="L102"/>
      <c r="M102"/>
      <c r="N102"/>
      <c r="O102"/>
      <c r="P102"/>
      <c r="Q102"/>
      <c r="R102"/>
      <c r="S102"/>
      <c r="T102"/>
      <c r="U102"/>
      <c r="V102"/>
      <c r="W102"/>
      <c r="X102"/>
      <c r="Y102"/>
      <c r="Z102"/>
      <c r="AA102"/>
      <c r="AB102"/>
    </row>
    <row r="103" spans="1:28" ht="15" customHeight="1">
      <c r="A103" s="24">
        <f>ROW()</f>
        <v>103</v>
      </c>
      <c r="B103" s="23"/>
      <c r="C103" s="121"/>
      <c r="D103" s="122"/>
      <c r="E103" s="23"/>
      <c r="F103" s="60"/>
      <c r="G103" s="23"/>
      <c r="H103" s="60"/>
      <c r="I103" s="23"/>
      <c r="J103" s="43"/>
      <c r="K103"/>
      <c r="L103"/>
      <c r="M103"/>
      <c r="N103"/>
      <c r="O103"/>
      <c r="P103"/>
      <c r="Q103"/>
      <c r="R103"/>
      <c r="S103"/>
      <c r="T103"/>
      <c r="U103"/>
      <c r="V103"/>
      <c r="W103"/>
      <c r="X103"/>
      <c r="Y103"/>
      <c r="Z103"/>
      <c r="AA103"/>
      <c r="AB103"/>
    </row>
    <row r="104" spans="1:28" ht="15" customHeight="1">
      <c r="A104" s="24">
        <f>ROW()</f>
        <v>104</v>
      </c>
      <c r="B104" s="23"/>
      <c r="C104" s="121"/>
      <c r="D104" s="122"/>
      <c r="E104" s="23"/>
      <c r="F104" s="60"/>
      <c r="G104" s="23"/>
      <c r="H104" s="60"/>
      <c r="I104" s="23"/>
      <c r="J104" s="43"/>
      <c r="K104"/>
      <c r="L104"/>
      <c r="M104"/>
      <c r="N104"/>
      <c r="O104"/>
      <c r="P104"/>
      <c r="Q104"/>
      <c r="R104"/>
      <c r="S104"/>
      <c r="T104"/>
      <c r="U104"/>
      <c r="V104"/>
      <c r="W104"/>
      <c r="X104"/>
      <c r="Y104"/>
      <c r="Z104"/>
      <c r="AA104"/>
      <c r="AB104"/>
    </row>
    <row r="105" spans="1:28" ht="15" customHeight="1">
      <c r="A105" s="24">
        <f>ROW()</f>
        <v>105</v>
      </c>
      <c r="B105" s="23"/>
      <c r="C105" s="121"/>
      <c r="D105" s="122"/>
      <c r="E105" s="23"/>
      <c r="F105" s="60"/>
      <c r="G105" s="23"/>
      <c r="H105" s="60"/>
      <c r="I105" s="23"/>
      <c r="J105" s="43"/>
      <c r="K105"/>
      <c r="L105"/>
      <c r="M105"/>
      <c r="N105"/>
      <c r="O105"/>
      <c r="P105"/>
      <c r="Q105"/>
      <c r="R105"/>
      <c r="S105"/>
      <c r="T105"/>
      <c r="U105"/>
      <c r="V105"/>
      <c r="W105"/>
      <c r="X105"/>
      <c r="Y105"/>
      <c r="Z105"/>
      <c r="AA105"/>
      <c r="AB105"/>
    </row>
    <row r="106" spans="1:28" ht="15" customHeight="1">
      <c r="A106" s="24">
        <f>ROW()</f>
        <v>106</v>
      </c>
      <c r="B106" s="23"/>
      <c r="C106" s="121"/>
      <c r="D106" s="122"/>
      <c r="E106" s="23"/>
      <c r="F106" s="60"/>
      <c r="G106" s="23"/>
      <c r="H106" s="60"/>
      <c r="I106" s="23"/>
      <c r="J106" s="43"/>
      <c r="K106"/>
      <c r="L106"/>
      <c r="M106"/>
      <c r="N106"/>
      <c r="O106"/>
      <c r="P106"/>
      <c r="Q106"/>
      <c r="R106"/>
      <c r="S106"/>
      <c r="T106"/>
      <c r="U106"/>
      <c r="V106"/>
      <c r="W106"/>
      <c r="X106"/>
      <c r="Y106"/>
      <c r="Z106"/>
      <c r="AA106"/>
      <c r="AB106"/>
    </row>
    <row r="107" spans="1:28" ht="15" customHeight="1">
      <c r="A107" s="24">
        <f>ROW()</f>
        <v>107</v>
      </c>
      <c r="B107" s="23"/>
      <c r="C107" s="121"/>
      <c r="D107" s="122"/>
      <c r="E107" s="23"/>
      <c r="F107" s="60"/>
      <c r="G107" s="23"/>
      <c r="H107" s="60"/>
      <c r="I107" s="23"/>
      <c r="J107" s="43"/>
      <c r="K107"/>
      <c r="L107"/>
      <c r="M107"/>
      <c r="N107"/>
      <c r="O107"/>
      <c r="P107"/>
      <c r="Q107"/>
      <c r="R107"/>
      <c r="S107"/>
      <c r="T107"/>
      <c r="U107"/>
      <c r="V107"/>
      <c r="W107"/>
      <c r="X107"/>
      <c r="Y107"/>
      <c r="Z107"/>
      <c r="AA107"/>
      <c r="AB107"/>
    </row>
    <row r="108" spans="1:28" ht="15" customHeight="1">
      <c r="A108" s="24">
        <f>ROW()</f>
        <v>108</v>
      </c>
      <c r="B108" s="23"/>
      <c r="C108" s="121"/>
      <c r="D108" s="122"/>
      <c r="E108" s="23"/>
      <c r="F108" s="60"/>
      <c r="G108" s="23"/>
      <c r="H108" s="60"/>
      <c r="I108" s="23"/>
      <c r="J108" s="43"/>
      <c r="K108"/>
      <c r="L108"/>
      <c r="M108"/>
      <c r="N108"/>
      <c r="O108"/>
      <c r="P108"/>
      <c r="Q108"/>
      <c r="R108"/>
      <c r="S108"/>
      <c r="T108"/>
      <c r="U108"/>
      <c r="V108"/>
      <c r="W108"/>
      <c r="X108"/>
      <c r="Y108"/>
      <c r="Z108"/>
      <c r="AA108"/>
      <c r="AB108"/>
    </row>
    <row r="109" spans="1:28" ht="15" customHeight="1">
      <c r="A109" s="24">
        <f>ROW()</f>
        <v>109</v>
      </c>
      <c r="B109" s="23"/>
      <c r="C109" s="121"/>
      <c r="D109" s="122"/>
      <c r="E109" s="23"/>
      <c r="F109" s="60"/>
      <c r="G109" s="23"/>
      <c r="H109" s="60"/>
      <c r="I109" s="23"/>
      <c r="J109" s="43"/>
      <c r="K109"/>
      <c r="L109"/>
      <c r="M109"/>
      <c r="N109"/>
      <c r="O109"/>
      <c r="P109"/>
      <c r="Q109"/>
      <c r="R109"/>
      <c r="S109"/>
      <c r="T109"/>
      <c r="U109"/>
      <c r="V109"/>
      <c r="W109"/>
      <c r="X109"/>
      <c r="Y109"/>
      <c r="Z109"/>
      <c r="AA109"/>
      <c r="AB109"/>
    </row>
    <row r="110" spans="1:28" ht="15" customHeight="1">
      <c r="A110" s="24">
        <f>ROW()</f>
        <v>110</v>
      </c>
      <c r="B110" s="23"/>
      <c r="C110" s="121"/>
      <c r="D110" s="122"/>
      <c r="E110" s="23"/>
      <c r="F110" s="60"/>
      <c r="G110" s="23"/>
      <c r="H110" s="60"/>
      <c r="I110" s="23"/>
      <c r="J110" s="43"/>
      <c r="K110"/>
      <c r="L110"/>
      <c r="M110"/>
      <c r="N110"/>
      <c r="O110"/>
      <c r="P110"/>
      <c r="Q110"/>
      <c r="R110"/>
      <c r="S110"/>
      <c r="T110"/>
      <c r="U110"/>
      <c r="V110"/>
      <c r="W110"/>
      <c r="X110"/>
      <c r="Y110"/>
      <c r="Z110"/>
      <c r="AA110"/>
      <c r="AB110"/>
    </row>
    <row r="111" spans="1:28" ht="15" customHeight="1">
      <c r="A111" s="24">
        <f>ROW()</f>
        <v>111</v>
      </c>
      <c r="B111" s="23"/>
      <c r="C111" s="121"/>
      <c r="D111" s="122"/>
      <c r="E111" s="23"/>
      <c r="F111" s="60"/>
      <c r="G111" s="23"/>
      <c r="H111" s="60"/>
      <c r="I111" s="23"/>
      <c r="J111" s="43"/>
      <c r="K111"/>
      <c r="L111"/>
      <c r="M111"/>
      <c r="N111"/>
      <c r="O111"/>
      <c r="P111"/>
      <c r="Q111"/>
      <c r="R111"/>
      <c r="S111"/>
      <c r="T111"/>
      <c r="U111"/>
      <c r="V111"/>
      <c r="W111"/>
      <c r="X111"/>
      <c r="Y111"/>
      <c r="Z111"/>
      <c r="AA111"/>
      <c r="AB111"/>
    </row>
    <row r="112" spans="1:28" ht="15" customHeight="1">
      <c r="A112" s="24">
        <f>ROW()</f>
        <v>112</v>
      </c>
      <c r="B112" s="23"/>
      <c r="C112" s="121"/>
      <c r="D112" s="122"/>
      <c r="E112" s="23"/>
      <c r="F112" s="60"/>
      <c r="G112" s="23"/>
      <c r="H112" s="60"/>
      <c r="I112" s="23"/>
      <c r="J112" s="43"/>
      <c r="K112"/>
      <c r="L112"/>
      <c r="M112"/>
      <c r="N112"/>
      <c r="O112"/>
      <c r="P112"/>
      <c r="Q112"/>
      <c r="R112"/>
      <c r="S112"/>
      <c r="T112"/>
      <c r="U112"/>
      <c r="V112"/>
      <c r="W112"/>
      <c r="X112"/>
      <c r="Y112"/>
      <c r="Z112"/>
      <c r="AA112"/>
      <c r="AB112"/>
    </row>
    <row r="113" spans="1:28" ht="15" customHeight="1">
      <c r="A113" s="24">
        <f>ROW()</f>
        <v>113</v>
      </c>
      <c r="B113" s="23"/>
      <c r="C113" s="121"/>
      <c r="D113" s="122"/>
      <c r="E113" s="23"/>
      <c r="F113" s="60"/>
      <c r="G113" s="23"/>
      <c r="H113" s="60"/>
      <c r="I113" s="23"/>
      <c r="J113" s="43"/>
      <c r="K113"/>
      <c r="L113"/>
      <c r="M113"/>
      <c r="N113"/>
      <c r="O113"/>
      <c r="P113"/>
      <c r="Q113"/>
      <c r="R113"/>
      <c r="S113"/>
      <c r="T113"/>
      <c r="U113"/>
      <c r="V113"/>
      <c r="W113"/>
      <c r="X113"/>
      <c r="Y113"/>
      <c r="Z113"/>
      <c r="AA113"/>
      <c r="AB113"/>
    </row>
    <row r="114" spans="1:28" ht="15" customHeight="1">
      <c r="A114" s="24">
        <f>ROW()</f>
        <v>114</v>
      </c>
      <c r="B114" s="23"/>
      <c r="C114" s="121"/>
      <c r="D114" s="122"/>
      <c r="E114" s="23"/>
      <c r="F114" s="60"/>
      <c r="G114" s="23"/>
      <c r="H114" s="60"/>
      <c r="I114" s="23"/>
      <c r="J114" s="43"/>
      <c r="K114"/>
      <c r="L114"/>
      <c r="M114"/>
      <c r="N114"/>
      <c r="O114"/>
      <c r="P114"/>
      <c r="Q114"/>
      <c r="R114"/>
      <c r="S114"/>
      <c r="T114"/>
      <c r="U114"/>
      <c r="V114"/>
      <c r="W114"/>
      <c r="X114"/>
      <c r="Y114"/>
      <c r="Z114"/>
      <c r="AA114"/>
      <c r="AB114"/>
    </row>
    <row r="115" spans="1:28" s="59" customFormat="1" ht="12.75">
      <c r="A115" s="24">
        <f>ROW()</f>
        <v>115</v>
      </c>
      <c r="B115" s="23"/>
      <c r="C115" s="65" t="s">
        <v>414</v>
      </c>
      <c r="D115" s="23"/>
      <c r="E115" s="23"/>
      <c r="F115" s="23"/>
      <c r="G115" s="23"/>
      <c r="H115" s="23"/>
      <c r="I115" s="23"/>
      <c r="J115" s="43"/>
      <c r="K115"/>
      <c r="L115"/>
      <c r="M115"/>
      <c r="N115"/>
      <c r="O115"/>
      <c r="P115"/>
      <c r="Q115"/>
      <c r="R115"/>
      <c r="S115"/>
      <c r="T115"/>
      <c r="U115"/>
      <c r="V115"/>
      <c r="W115"/>
      <c r="X115"/>
      <c r="Y115"/>
      <c r="Z115"/>
      <c r="AA115"/>
      <c r="AB115"/>
    </row>
    <row r="116" spans="1:28" s="117" customFormat="1" ht="39.75" customHeight="1">
      <c r="A116" s="24">
        <f>ROW()</f>
        <v>116</v>
      </c>
      <c r="B116" s="142" t="s">
        <v>433</v>
      </c>
      <c r="C116" s="23"/>
      <c r="D116" s="23"/>
      <c r="E116" s="23"/>
      <c r="F116" s="23"/>
      <c r="G116" s="23"/>
      <c r="H116" s="23"/>
      <c r="I116" s="23"/>
      <c r="J116" s="43"/>
      <c r="K116"/>
      <c r="L116"/>
      <c r="M116"/>
      <c r="N116"/>
      <c r="O116"/>
      <c r="P116"/>
      <c r="Q116"/>
      <c r="R116"/>
      <c r="S116"/>
      <c r="T116"/>
      <c r="U116"/>
      <c r="V116"/>
      <c r="W116"/>
      <c r="X116"/>
      <c r="Y116"/>
      <c r="Z116"/>
      <c r="AA116"/>
      <c r="AB116"/>
    </row>
    <row r="117" spans="1:28" s="117" customFormat="1" ht="12.75">
      <c r="A117" s="24">
        <f>ROW()</f>
        <v>117</v>
      </c>
      <c r="B117" s="23"/>
      <c r="C117" s="780"/>
      <c r="D117" s="780"/>
      <c r="E117" s="780"/>
      <c r="F117" s="780"/>
      <c r="G117" s="780"/>
      <c r="H117" s="780"/>
      <c r="I117" s="23"/>
      <c r="J117" s="43"/>
      <c r="K117"/>
      <c r="L117"/>
      <c r="M117"/>
      <c r="N117"/>
      <c r="O117"/>
      <c r="P117"/>
      <c r="Q117"/>
      <c r="R117"/>
      <c r="S117"/>
      <c r="T117"/>
      <c r="U117"/>
      <c r="V117"/>
      <c r="W117"/>
      <c r="X117"/>
      <c r="Y117"/>
      <c r="Z117"/>
      <c r="AA117"/>
      <c r="AB117"/>
    </row>
    <row r="118" spans="1:28" s="117" customFormat="1" ht="12.75">
      <c r="A118" s="24">
        <f>ROW()</f>
        <v>118</v>
      </c>
      <c r="B118" s="23"/>
      <c r="C118" s="780"/>
      <c r="D118" s="780"/>
      <c r="E118" s="780"/>
      <c r="F118" s="780"/>
      <c r="G118" s="780"/>
      <c r="H118" s="780"/>
      <c r="I118" s="23"/>
      <c r="J118" s="43"/>
      <c r="K118"/>
      <c r="L118"/>
      <c r="M118"/>
      <c r="N118"/>
      <c r="O118"/>
      <c r="P118"/>
      <c r="Q118"/>
      <c r="R118"/>
      <c r="S118"/>
      <c r="T118"/>
      <c r="U118"/>
      <c r="V118"/>
      <c r="W118"/>
      <c r="X118"/>
      <c r="Y118"/>
      <c r="Z118"/>
      <c r="AA118"/>
      <c r="AB118"/>
    </row>
    <row r="119" spans="1:28" s="117" customFormat="1" ht="12.75">
      <c r="A119" s="24">
        <f>ROW()</f>
        <v>119</v>
      </c>
      <c r="B119" s="23"/>
      <c r="C119" s="780"/>
      <c r="D119" s="780"/>
      <c r="E119" s="780"/>
      <c r="F119" s="780"/>
      <c r="G119" s="780"/>
      <c r="H119" s="780"/>
      <c r="I119" s="23"/>
      <c r="J119" s="43"/>
      <c r="K119"/>
      <c r="L119"/>
      <c r="M119"/>
      <c r="N119"/>
      <c r="O119"/>
      <c r="P119"/>
      <c r="Q119"/>
      <c r="R119"/>
      <c r="S119"/>
      <c r="T119"/>
      <c r="U119"/>
      <c r="V119"/>
      <c r="W119"/>
      <c r="X119"/>
      <c r="Y119"/>
      <c r="Z119"/>
      <c r="AA119"/>
      <c r="AB119"/>
    </row>
    <row r="120" spans="1:28" s="117" customFormat="1" ht="12.75">
      <c r="A120" s="24">
        <f>ROW()</f>
        <v>120</v>
      </c>
      <c r="B120" s="23"/>
      <c r="C120" s="780"/>
      <c r="D120" s="780"/>
      <c r="E120" s="780"/>
      <c r="F120" s="780"/>
      <c r="G120" s="780"/>
      <c r="H120" s="780"/>
      <c r="I120" s="23"/>
      <c r="J120" s="43"/>
      <c r="K120"/>
      <c r="L120"/>
      <c r="M120"/>
      <c r="N120"/>
      <c r="O120"/>
      <c r="P120"/>
      <c r="Q120"/>
      <c r="R120"/>
      <c r="S120"/>
      <c r="T120"/>
      <c r="U120"/>
      <c r="V120"/>
      <c r="W120"/>
      <c r="X120"/>
      <c r="Y120"/>
      <c r="Z120"/>
      <c r="AA120"/>
      <c r="AB120"/>
    </row>
    <row r="121" spans="1:28" s="117" customFormat="1" ht="12.75">
      <c r="A121" s="24">
        <f>ROW()</f>
        <v>121</v>
      </c>
      <c r="B121" s="23"/>
      <c r="C121" s="780"/>
      <c r="D121" s="780"/>
      <c r="E121" s="780"/>
      <c r="F121" s="780"/>
      <c r="G121" s="780"/>
      <c r="H121" s="780"/>
      <c r="I121" s="23"/>
      <c r="J121" s="43"/>
      <c r="K121"/>
      <c r="L121"/>
      <c r="M121"/>
      <c r="N121"/>
      <c r="O121"/>
      <c r="P121"/>
      <c r="Q121"/>
      <c r="R121"/>
      <c r="S121"/>
      <c r="T121"/>
      <c r="U121"/>
      <c r="V121"/>
      <c r="W121"/>
      <c r="X121"/>
      <c r="Y121"/>
      <c r="Z121"/>
      <c r="AA121"/>
      <c r="AB121"/>
    </row>
    <row r="122" spans="1:28" s="117" customFormat="1" ht="12.75">
      <c r="A122" s="24">
        <f>ROW()</f>
        <v>122</v>
      </c>
      <c r="B122" s="23"/>
      <c r="C122" s="780"/>
      <c r="D122" s="780"/>
      <c r="E122" s="780"/>
      <c r="F122" s="780"/>
      <c r="G122" s="780"/>
      <c r="H122" s="780"/>
      <c r="I122" s="23"/>
      <c r="J122" s="43"/>
      <c r="K122"/>
      <c r="L122"/>
      <c r="M122"/>
      <c r="N122"/>
      <c r="O122"/>
      <c r="P122"/>
      <c r="Q122"/>
      <c r="R122"/>
      <c r="S122"/>
      <c r="T122"/>
      <c r="U122"/>
      <c r="V122"/>
      <c r="W122"/>
      <c r="X122"/>
      <c r="Y122"/>
      <c r="Z122"/>
      <c r="AA122"/>
      <c r="AB122"/>
    </row>
    <row r="123" spans="1:28" s="117" customFormat="1" ht="12.75">
      <c r="A123" s="24">
        <f>ROW()</f>
        <v>123</v>
      </c>
      <c r="B123" s="23"/>
      <c r="C123" s="780"/>
      <c r="D123" s="780"/>
      <c r="E123" s="780"/>
      <c r="F123" s="780"/>
      <c r="G123" s="780"/>
      <c r="H123" s="780"/>
      <c r="I123" s="23"/>
      <c r="J123" s="43"/>
      <c r="K123"/>
      <c r="L123"/>
      <c r="M123"/>
      <c r="N123"/>
      <c r="O123"/>
      <c r="P123"/>
      <c r="Q123"/>
      <c r="R123"/>
      <c r="S123"/>
      <c r="T123"/>
      <c r="U123"/>
      <c r="V123"/>
      <c r="W123"/>
      <c r="X123"/>
      <c r="Y123"/>
      <c r="Z123"/>
      <c r="AA123"/>
      <c r="AB123"/>
    </row>
    <row r="124" spans="1:28" s="117" customFormat="1" ht="12.75">
      <c r="A124" s="24">
        <f>ROW()</f>
        <v>124</v>
      </c>
      <c r="B124" s="23"/>
      <c r="C124" s="780"/>
      <c r="D124" s="780"/>
      <c r="E124" s="780"/>
      <c r="F124" s="780"/>
      <c r="G124" s="780"/>
      <c r="H124" s="780"/>
      <c r="I124" s="23"/>
      <c r="J124" s="43"/>
      <c r="K124"/>
      <c r="L124"/>
      <c r="M124"/>
      <c r="N124"/>
      <c r="O124"/>
      <c r="P124"/>
      <c r="Q124"/>
      <c r="R124"/>
      <c r="S124"/>
      <c r="T124"/>
      <c r="U124"/>
      <c r="V124"/>
      <c r="W124"/>
      <c r="X124"/>
      <c r="Y124"/>
      <c r="Z124"/>
      <c r="AA124"/>
      <c r="AB124"/>
    </row>
    <row r="125" spans="1:28" s="117" customFormat="1" ht="12.75">
      <c r="A125" s="24">
        <f>ROW()</f>
        <v>125</v>
      </c>
      <c r="B125" s="23"/>
      <c r="C125" s="780"/>
      <c r="D125" s="780"/>
      <c r="E125" s="780"/>
      <c r="F125" s="780"/>
      <c r="G125" s="780"/>
      <c r="H125" s="780"/>
      <c r="I125" s="23"/>
      <c r="J125" s="43"/>
      <c r="K125"/>
      <c r="L125"/>
      <c r="M125"/>
      <c r="N125"/>
      <c r="O125"/>
      <c r="P125"/>
      <c r="Q125"/>
      <c r="R125"/>
      <c r="S125"/>
      <c r="T125"/>
      <c r="U125"/>
      <c r="V125"/>
      <c r="W125"/>
      <c r="X125"/>
      <c r="Y125"/>
      <c r="Z125"/>
      <c r="AA125"/>
      <c r="AB125"/>
    </row>
    <row r="126" spans="1:28" s="117" customFormat="1" ht="12.75">
      <c r="A126" s="24">
        <f>ROW()</f>
        <v>126</v>
      </c>
      <c r="B126" s="23"/>
      <c r="C126" s="780"/>
      <c r="D126" s="780"/>
      <c r="E126" s="780"/>
      <c r="F126" s="780"/>
      <c r="G126" s="780"/>
      <c r="H126" s="780"/>
      <c r="I126" s="23"/>
      <c r="J126" s="43"/>
      <c r="K126"/>
      <c r="L126"/>
      <c r="M126"/>
      <c r="N126"/>
      <c r="O126"/>
      <c r="P126"/>
      <c r="Q126"/>
      <c r="R126"/>
      <c r="S126"/>
      <c r="T126"/>
      <c r="U126"/>
      <c r="V126"/>
      <c r="W126"/>
      <c r="X126"/>
      <c r="Y126"/>
      <c r="Z126"/>
      <c r="AA126"/>
      <c r="AB126"/>
    </row>
    <row r="127" spans="1:28" s="117" customFormat="1" ht="12.75">
      <c r="A127" s="24">
        <f>ROW()</f>
        <v>127</v>
      </c>
      <c r="B127" s="23"/>
      <c r="C127" s="780"/>
      <c r="D127" s="780"/>
      <c r="E127" s="780"/>
      <c r="F127" s="780"/>
      <c r="G127" s="780"/>
      <c r="H127" s="780"/>
      <c r="I127" s="23"/>
      <c r="J127" s="43"/>
      <c r="K127"/>
      <c r="L127"/>
      <c r="M127"/>
      <c r="N127"/>
      <c r="O127"/>
      <c r="P127"/>
      <c r="Q127"/>
      <c r="R127"/>
      <c r="S127"/>
      <c r="T127"/>
      <c r="U127"/>
      <c r="V127"/>
      <c r="W127"/>
      <c r="X127"/>
      <c r="Y127"/>
      <c r="Z127"/>
      <c r="AA127"/>
      <c r="AB127"/>
    </row>
    <row r="128" spans="1:28" s="117" customFormat="1" ht="12.75">
      <c r="A128" s="24">
        <f>ROW()</f>
        <v>128</v>
      </c>
      <c r="B128" s="23"/>
      <c r="C128" s="780"/>
      <c r="D128" s="780"/>
      <c r="E128" s="780"/>
      <c r="F128" s="780"/>
      <c r="G128" s="780"/>
      <c r="H128" s="780"/>
      <c r="I128" s="23"/>
      <c r="J128" s="43"/>
      <c r="K128"/>
      <c r="L128"/>
      <c r="M128"/>
      <c r="N128"/>
      <c r="O128"/>
      <c r="P128"/>
      <c r="Q128"/>
      <c r="R128"/>
      <c r="S128"/>
      <c r="T128"/>
      <c r="U128"/>
      <c r="V128"/>
      <c r="W128"/>
      <c r="X128"/>
      <c r="Y128"/>
      <c r="Z128"/>
      <c r="AA128"/>
      <c r="AB128"/>
    </row>
    <row r="129" spans="1:28" s="117" customFormat="1" ht="12.75">
      <c r="A129" s="24">
        <f>ROW()</f>
        <v>129</v>
      </c>
      <c r="B129" s="23"/>
      <c r="C129" s="780"/>
      <c r="D129" s="780"/>
      <c r="E129" s="780"/>
      <c r="F129" s="780"/>
      <c r="G129" s="780"/>
      <c r="H129" s="780"/>
      <c r="I129" s="23"/>
      <c r="J129" s="43"/>
      <c r="K129"/>
      <c r="L129"/>
      <c r="M129"/>
      <c r="N129"/>
      <c r="O129"/>
      <c r="P129"/>
      <c r="Q129"/>
      <c r="R129"/>
      <c r="S129"/>
      <c r="T129"/>
      <c r="U129"/>
      <c r="V129"/>
      <c r="W129"/>
      <c r="X129"/>
      <c r="Y129"/>
      <c r="Z129"/>
      <c r="AA129"/>
      <c r="AB129"/>
    </row>
    <row r="130" spans="1:28" s="117" customFormat="1" ht="12.75">
      <c r="A130" s="24">
        <f>ROW()</f>
        <v>130</v>
      </c>
      <c r="B130" s="23"/>
      <c r="C130" s="780"/>
      <c r="D130" s="780"/>
      <c r="E130" s="780"/>
      <c r="F130" s="780"/>
      <c r="G130" s="780"/>
      <c r="H130" s="780"/>
      <c r="I130" s="23"/>
      <c r="J130" s="43"/>
      <c r="K130"/>
      <c r="L130"/>
      <c r="M130"/>
      <c r="N130"/>
      <c r="O130"/>
      <c r="P130"/>
      <c r="Q130"/>
      <c r="R130"/>
      <c r="S130"/>
      <c r="T130"/>
      <c r="U130"/>
      <c r="V130"/>
      <c r="W130"/>
      <c r="X130"/>
      <c r="Y130"/>
      <c r="Z130"/>
      <c r="AA130"/>
      <c r="AB130"/>
    </row>
    <row r="131" spans="1:28" s="117" customFormat="1" ht="12.75">
      <c r="A131" s="24">
        <f>ROW()</f>
        <v>131</v>
      </c>
      <c r="B131" s="23"/>
      <c r="C131" s="780"/>
      <c r="D131" s="780"/>
      <c r="E131" s="780"/>
      <c r="F131" s="780"/>
      <c r="G131" s="780"/>
      <c r="H131" s="780"/>
      <c r="I131" s="23"/>
      <c r="J131" s="43"/>
      <c r="K131"/>
      <c r="L131"/>
      <c r="M131"/>
      <c r="N131"/>
      <c r="O131"/>
      <c r="P131"/>
      <c r="Q131"/>
      <c r="R131"/>
      <c r="S131"/>
      <c r="T131"/>
      <c r="U131"/>
      <c r="V131"/>
      <c r="W131"/>
      <c r="X131"/>
      <c r="Y131"/>
      <c r="Z131"/>
      <c r="AA131"/>
      <c r="AB131"/>
    </row>
    <row r="132" spans="1:28" s="117" customFormat="1" ht="12.75">
      <c r="A132" s="24">
        <f>ROW()</f>
        <v>132</v>
      </c>
      <c r="B132" s="23"/>
      <c r="C132" s="780"/>
      <c r="D132" s="780"/>
      <c r="E132" s="780"/>
      <c r="F132" s="780"/>
      <c r="G132" s="780"/>
      <c r="H132" s="780"/>
      <c r="I132" s="23"/>
      <c r="J132" s="43"/>
      <c r="K132"/>
      <c r="L132"/>
      <c r="M132"/>
      <c r="N132"/>
      <c r="O132"/>
      <c r="P132"/>
      <c r="Q132"/>
      <c r="R132"/>
      <c r="S132"/>
      <c r="T132"/>
      <c r="U132"/>
      <c r="V132"/>
      <c r="W132"/>
      <c r="X132"/>
      <c r="Y132"/>
      <c r="Z132"/>
      <c r="AA132"/>
      <c r="AB132"/>
    </row>
    <row r="133" spans="1:28" s="117" customFormat="1" ht="12.75">
      <c r="A133" s="24">
        <f>ROW()</f>
        <v>133</v>
      </c>
      <c r="B133" s="23"/>
      <c r="C133" s="780"/>
      <c r="D133" s="780"/>
      <c r="E133" s="780"/>
      <c r="F133" s="780"/>
      <c r="G133" s="780"/>
      <c r="H133" s="780"/>
      <c r="I133" s="23"/>
      <c r="J133" s="43"/>
      <c r="K133"/>
      <c r="L133"/>
      <c r="M133"/>
      <c r="N133"/>
      <c r="O133"/>
      <c r="P133"/>
      <c r="Q133"/>
      <c r="R133"/>
      <c r="S133"/>
      <c r="T133"/>
      <c r="U133"/>
      <c r="V133"/>
      <c r="W133"/>
      <c r="X133"/>
      <c r="Y133"/>
      <c r="Z133"/>
      <c r="AA133"/>
      <c r="AB133"/>
    </row>
    <row r="134" spans="1:28" s="117" customFormat="1" ht="12.75">
      <c r="A134" s="24">
        <f>ROW()</f>
        <v>134</v>
      </c>
      <c r="B134" s="23"/>
      <c r="C134" s="780"/>
      <c r="D134" s="780"/>
      <c r="E134" s="780"/>
      <c r="F134" s="780"/>
      <c r="G134" s="780"/>
      <c r="H134" s="780"/>
      <c r="I134" s="23"/>
      <c r="J134" s="43"/>
      <c r="K134"/>
      <c r="L134"/>
      <c r="M134"/>
      <c r="N134"/>
      <c r="O134"/>
      <c r="P134"/>
      <c r="Q134"/>
      <c r="R134"/>
      <c r="S134"/>
      <c r="T134"/>
      <c r="U134"/>
      <c r="V134"/>
      <c r="W134"/>
      <c r="X134"/>
      <c r="Y134"/>
      <c r="Z134"/>
      <c r="AA134"/>
      <c r="AB134"/>
    </row>
    <row r="135" spans="1:28" s="117" customFormat="1" ht="12.75">
      <c r="A135" s="24">
        <f>ROW()</f>
        <v>135</v>
      </c>
      <c r="B135" s="23"/>
      <c r="C135" s="780"/>
      <c r="D135" s="780"/>
      <c r="E135" s="780"/>
      <c r="F135" s="780"/>
      <c r="G135" s="780"/>
      <c r="H135" s="780"/>
      <c r="I135" s="23"/>
      <c r="J135" s="43"/>
      <c r="K135"/>
      <c r="L135"/>
      <c r="M135"/>
      <c r="N135"/>
      <c r="O135"/>
      <c r="P135"/>
      <c r="Q135"/>
      <c r="R135"/>
      <c r="S135"/>
      <c r="T135"/>
      <c r="U135"/>
      <c r="V135"/>
      <c r="W135"/>
      <c r="X135"/>
      <c r="Y135"/>
      <c r="Z135"/>
      <c r="AA135"/>
      <c r="AB135"/>
    </row>
    <row r="136" spans="1:28" s="117" customFormat="1" ht="12.75">
      <c r="A136" s="24">
        <f>ROW()</f>
        <v>136</v>
      </c>
      <c r="B136" s="23"/>
      <c r="C136" s="780"/>
      <c r="D136" s="780"/>
      <c r="E136" s="780"/>
      <c r="F136" s="780"/>
      <c r="G136" s="780"/>
      <c r="H136" s="780"/>
      <c r="I136" s="23"/>
      <c r="J136" s="43"/>
      <c r="K136"/>
      <c r="L136"/>
      <c r="M136"/>
      <c r="N136"/>
      <c r="O136"/>
      <c r="P136"/>
      <c r="Q136"/>
      <c r="R136"/>
      <c r="S136"/>
      <c r="T136"/>
      <c r="U136"/>
      <c r="V136"/>
      <c r="W136"/>
      <c r="X136"/>
      <c r="Y136"/>
      <c r="Z136"/>
      <c r="AA136"/>
      <c r="AB136"/>
    </row>
    <row r="137" spans="1:28" s="117" customFormat="1" ht="12.75">
      <c r="A137" s="24">
        <f>ROW()</f>
        <v>137</v>
      </c>
      <c r="B137" s="23"/>
      <c r="C137" s="780"/>
      <c r="D137" s="780"/>
      <c r="E137" s="780"/>
      <c r="F137" s="780"/>
      <c r="G137" s="780"/>
      <c r="H137" s="780"/>
      <c r="I137" s="23"/>
      <c r="J137" s="43"/>
      <c r="K137"/>
      <c r="L137"/>
      <c r="M137"/>
      <c r="N137"/>
      <c r="O137"/>
      <c r="P137"/>
      <c r="Q137"/>
      <c r="R137"/>
      <c r="S137"/>
      <c r="T137"/>
      <c r="U137"/>
      <c r="V137"/>
      <c r="W137"/>
      <c r="X137"/>
      <c r="Y137"/>
      <c r="Z137"/>
      <c r="AA137"/>
      <c r="AB137"/>
    </row>
    <row r="138" spans="1:28" s="117" customFormat="1" ht="12.75">
      <c r="A138" s="24">
        <f>ROW()</f>
        <v>138</v>
      </c>
      <c r="B138" s="23"/>
      <c r="C138" s="780"/>
      <c r="D138" s="780"/>
      <c r="E138" s="780"/>
      <c r="F138" s="780"/>
      <c r="G138" s="780"/>
      <c r="H138" s="780"/>
      <c r="I138" s="23"/>
      <c r="J138" s="43"/>
      <c r="K138"/>
      <c r="L138"/>
      <c r="M138"/>
      <c r="N138"/>
      <c r="O138"/>
      <c r="P138"/>
      <c r="Q138"/>
      <c r="R138"/>
      <c r="S138"/>
      <c r="T138"/>
      <c r="U138"/>
      <c r="V138"/>
      <c r="W138"/>
      <c r="X138"/>
      <c r="Y138"/>
      <c r="Z138"/>
      <c r="AA138"/>
      <c r="AB138"/>
    </row>
    <row r="139" spans="1:28" s="117" customFormat="1" ht="12.75">
      <c r="A139" s="24">
        <f>ROW()</f>
        <v>139</v>
      </c>
      <c r="B139" s="23"/>
      <c r="C139" s="780"/>
      <c r="D139" s="780"/>
      <c r="E139" s="780"/>
      <c r="F139" s="780"/>
      <c r="G139" s="780"/>
      <c r="H139" s="780"/>
      <c r="I139" s="23"/>
      <c r="J139" s="43"/>
      <c r="K139"/>
      <c r="L139"/>
      <c r="M139"/>
      <c r="N139"/>
      <c r="O139"/>
      <c r="P139"/>
      <c r="Q139"/>
      <c r="R139"/>
      <c r="S139"/>
      <c r="T139"/>
      <c r="U139"/>
      <c r="V139"/>
      <c r="W139"/>
      <c r="X139"/>
      <c r="Y139"/>
      <c r="Z139"/>
      <c r="AA139"/>
      <c r="AB139"/>
    </row>
    <row r="140" spans="1:28" s="117" customFormat="1" ht="12.75">
      <c r="A140" s="24">
        <f>ROW()</f>
        <v>140</v>
      </c>
      <c r="B140" s="23"/>
      <c r="C140" s="780"/>
      <c r="D140" s="780"/>
      <c r="E140" s="780"/>
      <c r="F140" s="780"/>
      <c r="G140" s="780"/>
      <c r="H140" s="780"/>
      <c r="I140" s="23"/>
      <c r="J140" s="43"/>
      <c r="K140"/>
      <c r="L140"/>
      <c r="M140"/>
      <c r="N140"/>
      <c r="O140"/>
      <c r="P140"/>
      <c r="Q140"/>
      <c r="R140"/>
      <c r="S140"/>
      <c r="T140"/>
      <c r="U140"/>
      <c r="V140"/>
      <c r="W140"/>
      <c r="X140"/>
      <c r="Y140"/>
      <c r="Z140"/>
      <c r="AA140"/>
      <c r="AB140"/>
    </row>
    <row r="141" spans="1:28" ht="12.75">
      <c r="A141" s="40">
        <f>ROW()</f>
        <v>141</v>
      </c>
      <c r="B141" s="78"/>
      <c r="C141" s="78"/>
      <c r="D141" s="78"/>
      <c r="E141" s="78"/>
      <c r="F141" s="78"/>
      <c r="G141" s="78"/>
      <c r="H141" s="78"/>
      <c r="I141" s="78"/>
      <c r="J141" s="72"/>
      <c r="K141"/>
      <c r="L141"/>
      <c r="M141"/>
      <c r="N141"/>
      <c r="O141"/>
      <c r="P141"/>
      <c r="Q141"/>
      <c r="R141"/>
      <c r="S141"/>
      <c r="T141"/>
      <c r="U141"/>
      <c r="V141"/>
      <c r="W141"/>
      <c r="X141"/>
      <c r="Y141"/>
      <c r="Z141"/>
      <c r="AA141"/>
      <c r="AB141"/>
    </row>
    <row r="142" spans="1:28" ht="12.75">
      <c r="A142"/>
      <c r="B142"/>
      <c r="C142"/>
      <c r="D142"/>
      <c r="E142"/>
      <c r="F142"/>
      <c r="G142"/>
      <c r="H142"/>
      <c r="I142"/>
      <c r="J142"/>
      <c r="K142"/>
      <c r="L142"/>
      <c r="M142"/>
      <c r="N142"/>
      <c r="O142"/>
      <c r="P142"/>
      <c r="Q142"/>
      <c r="R142"/>
      <c r="S142"/>
      <c r="T142"/>
      <c r="U142"/>
      <c r="V142"/>
      <c r="W142"/>
      <c r="X142"/>
      <c r="Y142"/>
      <c r="Z142"/>
      <c r="AA142"/>
      <c r="AB142"/>
    </row>
    <row r="143" spans="1:28" ht="12.75">
      <c r="A143"/>
      <c r="B143"/>
      <c r="C143"/>
      <c r="D143"/>
      <c r="E143"/>
      <c r="F143"/>
      <c r="G143"/>
      <c r="H143"/>
      <c r="I143"/>
      <c r="J143"/>
      <c r="K143"/>
      <c r="L143"/>
      <c r="M143"/>
      <c r="N143"/>
      <c r="O143"/>
      <c r="P143"/>
      <c r="Q143"/>
      <c r="R143"/>
      <c r="S143"/>
      <c r="T143"/>
      <c r="U143"/>
      <c r="V143"/>
      <c r="W143"/>
      <c r="X143"/>
      <c r="Y143"/>
      <c r="Z143"/>
      <c r="AA143"/>
      <c r="AB143"/>
    </row>
    <row r="144" spans="1:28" ht="12.75">
      <c r="A144"/>
      <c r="B144"/>
      <c r="C144"/>
      <c r="D144"/>
      <c r="E144"/>
      <c r="F144"/>
      <c r="G144"/>
      <c r="H144"/>
      <c r="I144"/>
      <c r="J144"/>
      <c r="K144"/>
      <c r="L144"/>
      <c r="M144"/>
      <c r="N144"/>
      <c r="O144"/>
      <c r="P144"/>
      <c r="Q144"/>
      <c r="R144"/>
      <c r="S144"/>
      <c r="T144"/>
      <c r="U144"/>
      <c r="V144"/>
      <c r="W144"/>
      <c r="X144"/>
      <c r="Y144"/>
      <c r="Z144"/>
      <c r="AA144"/>
      <c r="AB144"/>
    </row>
    <row r="145" spans="1:28" ht="12.75">
      <c r="A145"/>
      <c r="B145"/>
      <c r="C145"/>
      <c r="D145"/>
      <c r="E145"/>
      <c r="F145"/>
      <c r="G145"/>
      <c r="H145"/>
      <c r="I145"/>
      <c r="J145"/>
      <c r="K145"/>
      <c r="L145"/>
      <c r="M145"/>
      <c r="N145"/>
      <c r="O145"/>
      <c r="P145"/>
      <c r="Q145"/>
      <c r="R145"/>
      <c r="S145"/>
      <c r="T145"/>
      <c r="U145"/>
      <c r="V145"/>
      <c r="W145"/>
      <c r="X145"/>
      <c r="Y145"/>
      <c r="Z145"/>
      <c r="AA145"/>
      <c r="AB145"/>
    </row>
    <row r="146" spans="1:28" ht="12.75">
      <c r="A146"/>
      <c r="B146"/>
      <c r="C146"/>
      <c r="D146"/>
      <c r="E146"/>
      <c r="F146"/>
      <c r="G146"/>
      <c r="H146"/>
      <c r="I146"/>
      <c r="J146"/>
      <c r="K146"/>
      <c r="L146"/>
      <c r="M146"/>
      <c r="N146"/>
      <c r="O146"/>
      <c r="P146"/>
      <c r="Q146"/>
      <c r="R146"/>
      <c r="S146"/>
      <c r="T146"/>
      <c r="U146"/>
      <c r="V146"/>
      <c r="W146"/>
      <c r="X146"/>
      <c r="Y146"/>
      <c r="Z146"/>
      <c r="AA146"/>
      <c r="AB146"/>
    </row>
    <row r="147" spans="1:28" ht="12.75">
      <c r="A147"/>
      <c r="B147"/>
      <c r="C147"/>
      <c r="D147"/>
      <c r="E147"/>
      <c r="F147"/>
      <c r="G147"/>
      <c r="H147"/>
      <c r="I147"/>
      <c r="J147"/>
      <c r="K147"/>
      <c r="L147"/>
      <c r="M147"/>
      <c r="N147"/>
      <c r="O147"/>
      <c r="P147"/>
      <c r="Q147"/>
      <c r="R147"/>
      <c r="S147"/>
      <c r="T147"/>
      <c r="U147"/>
      <c r="V147"/>
      <c r="W147"/>
      <c r="X147"/>
      <c r="Y147"/>
      <c r="Z147"/>
      <c r="AA147"/>
      <c r="AB147"/>
    </row>
    <row r="148" spans="1:28" ht="12.75">
      <c r="A148"/>
      <c r="B148"/>
      <c r="C148"/>
      <c r="D148"/>
      <c r="E148"/>
      <c r="F148"/>
      <c r="G148"/>
      <c r="H148"/>
      <c r="I148"/>
      <c r="J148"/>
      <c r="K148"/>
      <c r="L148"/>
      <c r="M148"/>
      <c r="N148"/>
      <c r="O148"/>
      <c r="P148"/>
      <c r="Q148"/>
      <c r="R148"/>
      <c r="S148"/>
      <c r="T148"/>
      <c r="U148"/>
      <c r="V148"/>
      <c r="W148"/>
      <c r="X148"/>
      <c r="Y148"/>
      <c r="Z148"/>
      <c r="AA148"/>
      <c r="AB148"/>
    </row>
    <row r="149" spans="1:28" ht="12.75">
      <c r="A149"/>
      <c r="B149"/>
      <c r="C149"/>
      <c r="D149"/>
      <c r="E149"/>
      <c r="F149"/>
      <c r="G149"/>
      <c r="H149"/>
      <c r="I149"/>
      <c r="J149"/>
      <c r="K149"/>
      <c r="L149"/>
      <c r="M149"/>
      <c r="N149"/>
      <c r="O149"/>
      <c r="P149"/>
      <c r="Q149"/>
      <c r="R149"/>
      <c r="S149"/>
      <c r="T149"/>
      <c r="U149"/>
      <c r="V149"/>
      <c r="W149"/>
      <c r="X149"/>
      <c r="Y149"/>
      <c r="Z149"/>
      <c r="AA149"/>
      <c r="AB149"/>
    </row>
    <row r="150" spans="1:28" ht="12.75">
      <c r="A150"/>
      <c r="B150"/>
      <c r="C150"/>
      <c r="D150"/>
      <c r="E150"/>
      <c r="F150"/>
      <c r="G150"/>
      <c r="H150"/>
      <c r="I150"/>
      <c r="J150"/>
      <c r="K150"/>
      <c r="L150"/>
      <c r="M150"/>
      <c r="N150"/>
      <c r="O150"/>
      <c r="P150"/>
      <c r="Q150"/>
      <c r="R150"/>
      <c r="S150"/>
      <c r="T150"/>
      <c r="U150"/>
      <c r="V150"/>
      <c r="W150"/>
      <c r="X150"/>
      <c r="Y150"/>
      <c r="Z150"/>
      <c r="AA150"/>
      <c r="AB150"/>
    </row>
    <row r="151" spans="1:28" ht="12.75">
      <c r="A151"/>
      <c r="B151"/>
      <c r="C151"/>
      <c r="D151"/>
      <c r="E151"/>
      <c r="F151"/>
      <c r="G151"/>
      <c r="H151"/>
      <c r="I151"/>
      <c r="J151"/>
      <c r="K151"/>
      <c r="L151"/>
      <c r="M151"/>
      <c r="N151"/>
      <c r="O151"/>
      <c r="P151"/>
      <c r="Q151"/>
      <c r="R151"/>
      <c r="S151"/>
      <c r="T151"/>
      <c r="U151"/>
      <c r="V151"/>
      <c r="W151"/>
      <c r="X151"/>
      <c r="Y151"/>
      <c r="Z151"/>
      <c r="AA151"/>
      <c r="AB151"/>
    </row>
    <row r="152" spans="1:28" ht="12.75">
      <c r="A152"/>
      <c r="B152"/>
      <c r="C152"/>
      <c r="D152"/>
      <c r="E152"/>
      <c r="F152"/>
      <c r="G152"/>
      <c r="H152"/>
      <c r="I152"/>
      <c r="J152"/>
      <c r="K152"/>
      <c r="L152"/>
      <c r="M152"/>
      <c r="N152"/>
      <c r="O152"/>
      <c r="P152"/>
      <c r="Q152"/>
      <c r="R152"/>
      <c r="S152"/>
      <c r="T152"/>
      <c r="U152"/>
      <c r="V152"/>
      <c r="W152"/>
      <c r="X152"/>
      <c r="Y152"/>
      <c r="Z152"/>
      <c r="AA152"/>
      <c r="AB152"/>
    </row>
    <row r="153" spans="1:28" ht="12.75">
      <c r="A153"/>
      <c r="B153"/>
      <c r="C153"/>
      <c r="D153"/>
      <c r="E153"/>
      <c r="F153"/>
      <c r="G153"/>
      <c r="H153"/>
      <c r="I153"/>
      <c r="J153"/>
      <c r="K153"/>
      <c r="L153"/>
      <c r="M153"/>
      <c r="N153"/>
      <c r="O153"/>
      <c r="P153"/>
      <c r="Q153"/>
      <c r="R153"/>
      <c r="S153"/>
      <c r="T153"/>
      <c r="U153"/>
      <c r="V153"/>
      <c r="W153"/>
      <c r="X153"/>
      <c r="Y153"/>
      <c r="Z153"/>
      <c r="AA153"/>
      <c r="AB153"/>
    </row>
    <row r="154" spans="1:28" ht="12.75">
      <c r="A154"/>
      <c r="B154"/>
      <c r="C154"/>
      <c r="D154"/>
      <c r="E154"/>
      <c r="F154"/>
      <c r="G154"/>
      <c r="H154"/>
      <c r="I154"/>
      <c r="J154"/>
      <c r="K154"/>
      <c r="L154"/>
      <c r="M154"/>
      <c r="N154"/>
      <c r="O154"/>
      <c r="P154"/>
      <c r="Q154"/>
      <c r="R154"/>
      <c r="S154"/>
      <c r="T154"/>
      <c r="U154"/>
      <c r="V154"/>
      <c r="W154"/>
      <c r="X154"/>
      <c r="Y154"/>
      <c r="Z154"/>
      <c r="AA154"/>
      <c r="AB154"/>
    </row>
    <row r="155" spans="1:28" ht="12.75">
      <c r="A155"/>
      <c r="B155"/>
      <c r="C155"/>
      <c r="D155"/>
      <c r="E155"/>
      <c r="F155"/>
      <c r="G155"/>
      <c r="H155"/>
      <c r="I155"/>
      <c r="J155"/>
      <c r="K155"/>
      <c r="L155"/>
      <c r="M155"/>
      <c r="N155"/>
      <c r="O155"/>
      <c r="P155"/>
      <c r="Q155"/>
      <c r="R155"/>
      <c r="S155"/>
      <c r="T155"/>
      <c r="U155"/>
      <c r="V155"/>
      <c r="W155"/>
      <c r="X155"/>
      <c r="Y155"/>
      <c r="Z155"/>
      <c r="AA155"/>
      <c r="AB155"/>
    </row>
    <row r="156" spans="1:28" ht="12.75">
      <c r="A156"/>
      <c r="B156"/>
      <c r="C156"/>
      <c r="D156"/>
      <c r="E156"/>
      <c r="F156"/>
      <c r="G156"/>
      <c r="H156"/>
      <c r="I156"/>
      <c r="J156"/>
      <c r="K156"/>
      <c r="L156"/>
      <c r="M156"/>
      <c r="N156"/>
      <c r="O156"/>
      <c r="P156"/>
      <c r="Q156"/>
      <c r="R156"/>
      <c r="S156"/>
      <c r="T156"/>
      <c r="U156"/>
      <c r="V156"/>
      <c r="W156"/>
      <c r="X156"/>
      <c r="Y156"/>
      <c r="Z156"/>
      <c r="AA156"/>
      <c r="AB156"/>
    </row>
    <row r="157" spans="1:28" ht="12.75">
      <c r="A157"/>
      <c r="B157"/>
      <c r="C157"/>
      <c r="D157"/>
      <c r="E157"/>
      <c r="F157"/>
      <c r="G157"/>
      <c r="H157"/>
      <c r="I157"/>
      <c r="J157"/>
      <c r="K157"/>
      <c r="L157"/>
      <c r="M157"/>
      <c r="N157"/>
      <c r="O157"/>
      <c r="P157"/>
      <c r="Q157"/>
      <c r="R157"/>
      <c r="S157"/>
      <c r="T157"/>
      <c r="U157"/>
      <c r="V157"/>
      <c r="W157"/>
      <c r="X157"/>
      <c r="Y157"/>
      <c r="Z157"/>
      <c r="AA157"/>
      <c r="AB157"/>
    </row>
    <row r="158" spans="1:28" ht="12.75">
      <c r="A158"/>
      <c r="B158"/>
      <c r="C158"/>
      <c r="D158"/>
      <c r="E158"/>
      <c r="F158"/>
      <c r="G158"/>
      <c r="H158"/>
      <c r="I158"/>
      <c r="J158"/>
      <c r="K158"/>
      <c r="L158"/>
      <c r="M158"/>
      <c r="N158"/>
      <c r="O158"/>
      <c r="P158"/>
      <c r="Q158"/>
      <c r="R158"/>
      <c r="S158"/>
      <c r="T158"/>
      <c r="U158"/>
      <c r="V158"/>
      <c r="W158"/>
      <c r="X158"/>
      <c r="Y158"/>
      <c r="Z158"/>
      <c r="AA158"/>
      <c r="AB158"/>
    </row>
    <row r="159" spans="1:28" ht="12.75">
      <c r="A159"/>
      <c r="B159"/>
      <c r="C159"/>
      <c r="D159"/>
      <c r="E159"/>
      <c r="F159"/>
      <c r="G159"/>
      <c r="H159"/>
      <c r="I159"/>
      <c r="J159"/>
      <c r="K159"/>
      <c r="L159"/>
      <c r="M159"/>
      <c r="N159"/>
      <c r="O159"/>
      <c r="P159"/>
      <c r="Q159"/>
      <c r="R159"/>
      <c r="S159"/>
      <c r="T159"/>
      <c r="U159"/>
      <c r="V159"/>
      <c r="W159"/>
      <c r="X159"/>
      <c r="Y159"/>
      <c r="Z159"/>
      <c r="AA159"/>
      <c r="AB159"/>
    </row>
    <row r="160" spans="1:28" ht="12.75">
      <c r="A160"/>
      <c r="B160"/>
      <c r="C160"/>
      <c r="D160"/>
      <c r="E160"/>
      <c r="F160"/>
      <c r="G160"/>
      <c r="H160"/>
      <c r="I160"/>
      <c r="J160"/>
      <c r="K160"/>
      <c r="L160"/>
      <c r="M160"/>
      <c r="N160"/>
      <c r="O160"/>
      <c r="P160"/>
      <c r="Q160"/>
      <c r="R160"/>
      <c r="S160"/>
      <c r="T160"/>
      <c r="U160"/>
      <c r="V160"/>
      <c r="W160"/>
      <c r="X160"/>
      <c r="Y160"/>
      <c r="Z160"/>
      <c r="AA160"/>
      <c r="AB160"/>
    </row>
    <row r="161" spans="1:28" ht="12.75">
      <c r="A161"/>
      <c r="B161"/>
      <c r="C161"/>
      <c r="D161"/>
      <c r="E161"/>
      <c r="F161"/>
      <c r="G161"/>
      <c r="H161"/>
      <c r="I161"/>
      <c r="J161"/>
      <c r="K161"/>
      <c r="L161"/>
      <c r="M161"/>
      <c r="N161"/>
      <c r="O161"/>
      <c r="P161"/>
      <c r="Q161"/>
      <c r="R161"/>
      <c r="S161"/>
      <c r="T161"/>
      <c r="U161"/>
      <c r="V161"/>
      <c r="W161"/>
      <c r="X161"/>
      <c r="Y161"/>
      <c r="Z161"/>
      <c r="AA161"/>
      <c r="AB161"/>
    </row>
    <row r="162" spans="1:28" ht="12.75">
      <c r="A162"/>
      <c r="B162"/>
      <c r="C162"/>
      <c r="D162"/>
      <c r="E162"/>
      <c r="F162"/>
      <c r="G162"/>
      <c r="H162"/>
      <c r="I162"/>
      <c r="J162"/>
      <c r="K162"/>
      <c r="L162"/>
      <c r="M162"/>
      <c r="N162"/>
      <c r="O162"/>
      <c r="P162"/>
      <c r="Q162"/>
      <c r="R162"/>
      <c r="S162"/>
      <c r="T162"/>
      <c r="U162"/>
      <c r="V162"/>
      <c r="W162"/>
      <c r="X162"/>
      <c r="Y162"/>
      <c r="Z162"/>
      <c r="AA162"/>
      <c r="AB162"/>
    </row>
    <row r="163" spans="1:28" ht="12.75">
      <c r="A163"/>
      <c r="B163"/>
      <c r="C163"/>
      <c r="D163"/>
      <c r="E163"/>
      <c r="F163"/>
      <c r="G163"/>
      <c r="H163"/>
      <c r="I163"/>
      <c r="J163"/>
      <c r="K163"/>
      <c r="L163"/>
      <c r="M163"/>
      <c r="N163"/>
      <c r="O163"/>
      <c r="P163"/>
      <c r="Q163"/>
      <c r="R163"/>
      <c r="S163"/>
      <c r="T163"/>
      <c r="U163"/>
      <c r="V163"/>
      <c r="W163"/>
      <c r="X163"/>
      <c r="Y163"/>
      <c r="Z163"/>
      <c r="AA163"/>
      <c r="AB163"/>
    </row>
    <row r="164" spans="1:28" ht="12.75">
      <c r="A164"/>
      <c r="B164"/>
      <c r="C164"/>
      <c r="D164"/>
      <c r="E164"/>
      <c r="F164"/>
      <c r="G164"/>
      <c r="H164"/>
      <c r="I164"/>
      <c r="J164"/>
      <c r="K164"/>
      <c r="L164"/>
      <c r="M164"/>
      <c r="N164"/>
      <c r="O164"/>
      <c r="P164"/>
      <c r="Q164"/>
      <c r="R164"/>
      <c r="S164"/>
      <c r="T164"/>
      <c r="U164"/>
      <c r="V164"/>
      <c r="W164"/>
      <c r="X164"/>
      <c r="Y164"/>
      <c r="Z164"/>
      <c r="AA164"/>
      <c r="AB164"/>
    </row>
    <row r="165" spans="1:28" ht="12.75">
      <c r="A165"/>
      <c r="B165"/>
      <c r="C165"/>
      <c r="D165"/>
      <c r="E165"/>
      <c r="F165"/>
      <c r="G165"/>
      <c r="H165"/>
      <c r="I165"/>
      <c r="J165"/>
      <c r="K165"/>
      <c r="L165"/>
      <c r="M165"/>
      <c r="N165"/>
      <c r="O165"/>
      <c r="P165"/>
      <c r="Q165"/>
      <c r="R165"/>
      <c r="S165"/>
      <c r="T165"/>
      <c r="U165"/>
      <c r="V165"/>
      <c r="W165"/>
      <c r="X165"/>
      <c r="Y165"/>
      <c r="Z165"/>
      <c r="AA165"/>
      <c r="AB165"/>
    </row>
    <row r="166" spans="1:28" ht="12.75">
      <c r="A166"/>
      <c r="B166"/>
      <c r="C166"/>
      <c r="D166"/>
      <c r="E166"/>
      <c r="F166"/>
      <c r="G166"/>
      <c r="H166"/>
      <c r="I166"/>
      <c r="J166"/>
      <c r="K166"/>
      <c r="L166"/>
      <c r="M166"/>
      <c r="N166"/>
      <c r="O166"/>
      <c r="P166"/>
      <c r="Q166"/>
      <c r="R166"/>
      <c r="S166"/>
      <c r="T166"/>
      <c r="U166"/>
      <c r="V166"/>
      <c r="W166"/>
      <c r="X166"/>
      <c r="Y166"/>
      <c r="Z166"/>
      <c r="AA166"/>
      <c r="AB166"/>
    </row>
    <row r="167" spans="1:28" ht="12.75">
      <c r="A167"/>
      <c r="B167"/>
      <c r="C167"/>
      <c r="D167"/>
      <c r="E167"/>
      <c r="F167"/>
      <c r="G167"/>
      <c r="H167"/>
      <c r="I167"/>
      <c r="J167"/>
      <c r="K167"/>
      <c r="L167"/>
      <c r="M167"/>
      <c r="N167"/>
      <c r="O167"/>
      <c r="P167"/>
      <c r="Q167"/>
      <c r="R167"/>
      <c r="S167"/>
      <c r="T167"/>
      <c r="U167"/>
      <c r="V167"/>
      <c r="W167"/>
      <c r="X167"/>
      <c r="Y167"/>
      <c r="Z167"/>
      <c r="AA167"/>
      <c r="AB167"/>
    </row>
    <row r="168" spans="1:28" ht="12.75">
      <c r="A168"/>
      <c r="B168"/>
      <c r="C168"/>
      <c r="D168"/>
      <c r="E168"/>
      <c r="F168"/>
      <c r="G168"/>
      <c r="H168"/>
      <c r="I168"/>
      <c r="J168"/>
      <c r="K168"/>
      <c r="L168"/>
      <c r="M168"/>
      <c r="N168"/>
      <c r="O168"/>
      <c r="P168"/>
      <c r="Q168"/>
      <c r="R168"/>
      <c r="S168"/>
      <c r="T168"/>
      <c r="U168"/>
      <c r="V168"/>
      <c r="W168"/>
      <c r="X168"/>
      <c r="Y168"/>
      <c r="Z168"/>
      <c r="AA168"/>
      <c r="AB168"/>
    </row>
    <row r="169" spans="1:28" ht="12.75">
      <c r="A169"/>
      <c r="B169"/>
      <c r="C169"/>
      <c r="D169"/>
      <c r="E169"/>
      <c r="F169"/>
      <c r="G169"/>
      <c r="H169"/>
      <c r="I169"/>
      <c r="J169"/>
      <c r="K169"/>
      <c r="L169"/>
      <c r="M169"/>
      <c r="N169"/>
      <c r="O169"/>
      <c r="P169"/>
      <c r="Q169"/>
      <c r="R169"/>
      <c r="S169"/>
      <c r="T169"/>
      <c r="U169"/>
      <c r="V169"/>
      <c r="W169"/>
      <c r="X169"/>
      <c r="Y169"/>
      <c r="Z169"/>
      <c r="AA169"/>
      <c r="AB169"/>
    </row>
    <row r="170" spans="1:28" ht="12.75">
      <c r="A170"/>
      <c r="B170"/>
      <c r="C170"/>
      <c r="D170"/>
      <c r="E170"/>
      <c r="F170"/>
      <c r="G170"/>
      <c r="H170"/>
      <c r="I170"/>
      <c r="J170"/>
      <c r="K170"/>
      <c r="L170"/>
      <c r="M170"/>
      <c r="N170"/>
      <c r="O170"/>
      <c r="P170"/>
      <c r="Q170"/>
      <c r="R170"/>
      <c r="S170"/>
      <c r="T170"/>
      <c r="U170"/>
      <c r="V170"/>
      <c r="W170"/>
      <c r="X170"/>
      <c r="Y170"/>
      <c r="Z170"/>
      <c r="AA170"/>
      <c r="AB170"/>
    </row>
    <row r="171" spans="1:28" ht="12.75">
      <c r="A171"/>
      <c r="B171"/>
      <c r="C171"/>
      <c r="D171"/>
      <c r="E171"/>
      <c r="F171"/>
      <c r="G171"/>
      <c r="H171"/>
      <c r="I171"/>
      <c r="J171"/>
      <c r="K171"/>
      <c r="L171"/>
      <c r="M171"/>
      <c r="N171"/>
      <c r="O171"/>
      <c r="P171"/>
      <c r="Q171"/>
      <c r="R171"/>
      <c r="S171"/>
      <c r="T171"/>
      <c r="U171"/>
      <c r="V171"/>
      <c r="W171"/>
      <c r="X171"/>
      <c r="Y171"/>
      <c r="Z171"/>
      <c r="AA171"/>
      <c r="AB171"/>
    </row>
    <row r="172" spans="1:28" ht="12.75">
      <c r="A172"/>
      <c r="B172"/>
      <c r="C172"/>
      <c r="D172"/>
      <c r="E172"/>
      <c r="F172"/>
      <c r="G172"/>
      <c r="H172"/>
      <c r="I172"/>
      <c r="J172"/>
      <c r="K172"/>
      <c r="L172"/>
      <c r="M172"/>
      <c r="N172"/>
      <c r="O172"/>
      <c r="P172"/>
      <c r="Q172"/>
      <c r="R172"/>
      <c r="S172"/>
      <c r="T172"/>
      <c r="U172"/>
      <c r="V172"/>
      <c r="W172"/>
      <c r="X172"/>
      <c r="Y172"/>
      <c r="Z172"/>
      <c r="AA172"/>
      <c r="AB172"/>
    </row>
    <row r="173" spans="1:28" ht="12.75">
      <c r="A173"/>
      <c r="B173"/>
      <c r="C173"/>
      <c r="D173"/>
      <c r="E173"/>
      <c r="F173"/>
      <c r="G173"/>
      <c r="H173"/>
      <c r="I173"/>
      <c r="J173"/>
      <c r="K173"/>
      <c r="L173"/>
      <c r="M173"/>
      <c r="N173"/>
      <c r="O173"/>
      <c r="P173"/>
      <c r="Q173"/>
      <c r="R173"/>
      <c r="S173"/>
      <c r="T173"/>
      <c r="U173"/>
      <c r="V173"/>
      <c r="W173"/>
      <c r="X173"/>
      <c r="Y173"/>
      <c r="Z173"/>
      <c r="AA173"/>
      <c r="AB173"/>
    </row>
    <row r="174" spans="1:28" ht="12.75">
      <c r="A174"/>
      <c r="B174"/>
      <c r="C174"/>
      <c r="D174"/>
      <c r="E174"/>
      <c r="F174"/>
      <c r="G174"/>
      <c r="H174"/>
      <c r="I174"/>
      <c r="J174"/>
      <c r="K174"/>
      <c r="L174"/>
      <c r="M174"/>
      <c r="N174"/>
      <c r="O174"/>
      <c r="P174"/>
      <c r="Q174"/>
      <c r="R174"/>
      <c r="S174"/>
      <c r="T174"/>
      <c r="U174"/>
      <c r="V174"/>
      <c r="W174"/>
      <c r="X174"/>
      <c r="Y174"/>
      <c r="Z174"/>
      <c r="AA174"/>
      <c r="AB174"/>
    </row>
    <row r="175" spans="1:28" ht="12.75">
      <c r="A175"/>
      <c r="B175"/>
      <c r="C175"/>
      <c r="D175"/>
      <c r="E175"/>
      <c r="F175"/>
      <c r="G175"/>
      <c r="H175"/>
      <c r="I175"/>
      <c r="J175"/>
      <c r="K175"/>
      <c r="L175"/>
      <c r="M175"/>
      <c r="N175"/>
      <c r="O175"/>
      <c r="P175"/>
      <c r="Q175"/>
      <c r="R175"/>
      <c r="S175"/>
      <c r="T175"/>
      <c r="U175"/>
      <c r="V175"/>
      <c r="W175"/>
      <c r="X175"/>
      <c r="Y175"/>
      <c r="Z175"/>
      <c r="AA175"/>
      <c r="AB175"/>
    </row>
  </sheetData>
  <sheetProtection/>
  <mergeCells count="7">
    <mergeCell ref="C117:H140"/>
    <mergeCell ref="F67:I67"/>
    <mergeCell ref="F68:I68"/>
    <mergeCell ref="F69:I69"/>
    <mergeCell ref="F2:I2"/>
    <mergeCell ref="F3:I3"/>
    <mergeCell ref="F4:I4"/>
  </mergeCell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64" r:id="rId1"/>
  <headerFooter>
    <oddHeader>&amp;C&amp;"Arial"&amp;10 Commerce Commission Information Disclosure Template</oddHeader>
    <oddFooter>&amp;L&amp;"Arial"&amp;10 &amp;F&amp;C&amp;"Arial"&amp;10 &amp;A&amp;R&amp;"Arial"&amp;10 &amp;P</oddFooter>
  </headerFooter>
</worksheet>
</file>

<file path=xl/worksheets/sheet25.xml><?xml version="1.0" encoding="utf-8"?>
<worksheet xmlns="http://schemas.openxmlformats.org/spreadsheetml/2006/main" xmlns:r="http://schemas.openxmlformats.org/officeDocument/2006/relationships">
  <sheetPr>
    <tabColor rgb="FFC00000"/>
    <pageSetUpPr fitToPage="1"/>
  </sheetPr>
  <dimension ref="A1:AD98"/>
  <sheetViews>
    <sheetView view="pageBreakPreview" zoomScaleSheetLayoutView="100" workbookViewId="0" topLeftCell="A1">
      <selection activeCell="A1" sqref="A1"/>
    </sheetView>
  </sheetViews>
  <sheetFormatPr defaultColWidth="9.140625" defaultRowHeight="12.75"/>
  <cols>
    <col min="1" max="1" width="4.140625" style="41" customWidth="1"/>
    <col min="2" max="2" width="3.28125" style="117" customWidth="1"/>
    <col min="3" max="3" width="11.8515625" style="41" customWidth="1"/>
    <col min="4" max="4" width="0.5625" style="59" customWidth="1"/>
    <col min="5" max="5" width="47.421875" style="41" customWidth="1"/>
    <col min="6" max="6" width="0.5625" style="59" customWidth="1"/>
    <col min="7" max="7" width="18.8515625" style="59" customWidth="1"/>
    <col min="8" max="8" width="0.5625" style="41" customWidth="1"/>
    <col min="9" max="9" width="18.8515625" style="41" customWidth="1"/>
    <col min="10" max="10" width="0.5625" style="41" customWidth="1"/>
    <col min="11" max="11" width="18.8515625" style="41" customWidth="1"/>
    <col min="12" max="12" width="0.5625" style="41" customWidth="1"/>
    <col min="13" max="13" width="18.8515625" style="41" customWidth="1"/>
    <col min="14" max="14" width="0.5625" style="41" customWidth="1"/>
    <col min="15" max="15" width="18.8515625" style="41" customWidth="1"/>
    <col min="16" max="16" width="0.5625" style="41" customWidth="1"/>
    <col min="17" max="17" width="18.8515625" style="41" customWidth="1"/>
    <col min="18" max="18" width="0.5625" style="41" customWidth="1"/>
    <col min="19" max="19" width="14.7109375" style="41" customWidth="1"/>
    <col min="20" max="20" width="2.7109375" style="41" customWidth="1"/>
    <col min="21" max="24" width="10.28125" style="41" customWidth="1"/>
    <col min="25" max="25" width="26.00390625" style="41" customWidth="1"/>
    <col min="26" max="26" width="10.28125" style="41" customWidth="1"/>
    <col min="27" max="16384" width="9.140625" style="41" customWidth="1"/>
  </cols>
  <sheetData>
    <row r="1" spans="1:30" ht="12.75">
      <c r="A1" s="145"/>
      <c r="B1" s="146"/>
      <c r="C1" s="147"/>
      <c r="D1" s="146"/>
      <c r="E1" s="147"/>
      <c r="F1" s="146"/>
      <c r="G1" s="147"/>
      <c r="H1" s="147"/>
      <c r="I1" s="146"/>
      <c r="J1" s="146"/>
      <c r="K1" s="146"/>
      <c r="L1" s="146"/>
      <c r="M1" s="146"/>
      <c r="N1" s="146"/>
      <c r="O1" s="146"/>
      <c r="P1" s="146"/>
      <c r="Q1" s="146"/>
      <c r="R1" s="146"/>
      <c r="S1" s="146"/>
      <c r="T1" s="118"/>
      <c r="U1"/>
      <c r="V1"/>
      <c r="W1"/>
      <c r="X1"/>
      <c r="Y1"/>
      <c r="Z1"/>
      <c r="AA1"/>
      <c r="AB1"/>
      <c r="AC1"/>
      <c r="AD1"/>
    </row>
    <row r="2" spans="1:30" ht="18">
      <c r="A2" s="149"/>
      <c r="B2" s="119"/>
      <c r="C2" s="54"/>
      <c r="D2" s="119"/>
      <c r="E2" s="54"/>
      <c r="F2" s="119"/>
      <c r="G2" s="54"/>
      <c r="H2" s="54"/>
      <c r="I2" s="119"/>
      <c r="J2" s="119"/>
      <c r="K2" s="119"/>
      <c r="L2" s="119"/>
      <c r="M2" s="119"/>
      <c r="N2" s="55" t="s">
        <v>10</v>
      </c>
      <c r="O2" s="704">
        <f>IF(NOT(ISBLANK(CoverSheet!$C$8)),CoverSheet!$C$8,"")</f>
      </c>
      <c r="P2" s="704"/>
      <c r="Q2" s="704"/>
      <c r="R2" s="704"/>
      <c r="S2" s="704"/>
      <c r="T2" s="120"/>
      <c r="U2"/>
      <c r="V2"/>
      <c r="W2"/>
      <c r="X2"/>
      <c r="Y2"/>
      <c r="Z2"/>
      <c r="AA2"/>
      <c r="AB2"/>
      <c r="AC2"/>
      <c r="AD2"/>
    </row>
    <row r="3" spans="1:30" ht="18">
      <c r="A3" s="149"/>
      <c r="B3" s="119"/>
      <c r="C3" s="54"/>
      <c r="D3" s="119"/>
      <c r="E3" s="54"/>
      <c r="F3" s="119"/>
      <c r="G3" s="54"/>
      <c r="H3" s="54"/>
      <c r="I3" s="119"/>
      <c r="J3" s="119"/>
      <c r="K3" s="119"/>
      <c r="L3" s="119"/>
      <c r="M3" s="119"/>
      <c r="N3" s="55" t="s">
        <v>427</v>
      </c>
      <c r="O3" s="705">
        <f>IF(ISNUMBER(CoverSheet!$C$12),CoverSheet!$C$12,"")</f>
      </c>
      <c r="P3" s="705"/>
      <c r="Q3" s="705"/>
      <c r="R3" s="705"/>
      <c r="S3" s="705"/>
      <c r="T3" s="120"/>
      <c r="U3"/>
      <c r="V3"/>
      <c r="W3"/>
      <c r="X3"/>
      <c r="Y3"/>
      <c r="Z3"/>
      <c r="AA3"/>
      <c r="AB3"/>
      <c r="AC3"/>
      <c r="AD3"/>
    </row>
    <row r="4" spans="1:30" ht="18">
      <c r="A4" s="150" t="s">
        <v>301</v>
      </c>
      <c r="B4" s="119"/>
      <c r="C4" s="54"/>
      <c r="D4" s="119"/>
      <c r="E4" s="54"/>
      <c r="F4" s="119"/>
      <c r="G4" s="54"/>
      <c r="H4" s="54"/>
      <c r="I4" s="119"/>
      <c r="J4" s="119"/>
      <c r="K4" s="119"/>
      <c r="L4" s="119"/>
      <c r="M4" s="119"/>
      <c r="N4" s="55" t="s">
        <v>337</v>
      </c>
      <c r="O4" s="782"/>
      <c r="P4" s="782"/>
      <c r="Q4" s="782"/>
      <c r="R4" s="782"/>
      <c r="S4" s="782"/>
      <c r="T4" s="120"/>
      <c r="U4"/>
      <c r="V4"/>
      <c r="W4"/>
      <c r="X4"/>
      <c r="Y4"/>
      <c r="Z4"/>
      <c r="AA4"/>
      <c r="AB4"/>
      <c r="AC4"/>
      <c r="AD4"/>
    </row>
    <row r="5" spans="1:30" ht="12.75">
      <c r="A5" s="57" t="s">
        <v>11</v>
      </c>
      <c r="B5" s="637" t="s">
        <v>1282</v>
      </c>
      <c r="C5" s="58"/>
      <c r="D5" s="119"/>
      <c r="E5" s="54"/>
      <c r="F5" s="119"/>
      <c r="G5" s="54"/>
      <c r="H5" s="54"/>
      <c r="I5" s="119"/>
      <c r="J5" s="119"/>
      <c r="K5" s="119"/>
      <c r="L5" s="119"/>
      <c r="M5" s="119"/>
      <c r="N5" s="119"/>
      <c r="O5" s="119"/>
      <c r="P5" s="119"/>
      <c r="Q5" s="119"/>
      <c r="R5" s="119"/>
      <c r="S5" s="119"/>
      <c r="T5" s="120"/>
      <c r="U5"/>
      <c r="W5"/>
      <c r="X5"/>
      <c r="Y5"/>
      <c r="Z5"/>
      <c r="AA5"/>
      <c r="AB5"/>
      <c r="AC5"/>
      <c r="AD5"/>
    </row>
    <row r="6" spans="1:30" ht="30" customHeight="1">
      <c r="A6" s="24">
        <f>ROW()</f>
        <v>6</v>
      </c>
      <c r="B6" s="136" t="s">
        <v>302</v>
      </c>
      <c r="C6" s="23"/>
      <c r="D6" s="23"/>
      <c r="E6" s="23"/>
      <c r="F6" s="23"/>
      <c r="G6" s="23"/>
      <c r="H6" s="23"/>
      <c r="I6" s="23"/>
      <c r="J6" s="23"/>
      <c r="K6" s="23"/>
      <c r="L6" s="23"/>
      <c r="M6" s="23"/>
      <c r="N6" s="23"/>
      <c r="O6" s="23"/>
      <c r="P6" s="23"/>
      <c r="Q6" s="23"/>
      <c r="R6" s="23"/>
      <c r="S6" s="23"/>
      <c r="T6" s="43"/>
      <c r="U6"/>
      <c r="W6"/>
      <c r="X6"/>
      <c r="Y6"/>
      <c r="Z6"/>
      <c r="AA6"/>
      <c r="AB6"/>
      <c r="AC6"/>
      <c r="AD6"/>
    </row>
    <row r="7" spans="1:30" ht="38.25">
      <c r="A7" s="24">
        <f>ROW()</f>
        <v>7</v>
      </c>
      <c r="B7" s="23"/>
      <c r="C7" s="23"/>
      <c r="D7" s="23"/>
      <c r="E7" s="12"/>
      <c r="F7" s="23"/>
      <c r="G7" s="12"/>
      <c r="H7" s="12"/>
      <c r="I7" s="50" t="s">
        <v>323</v>
      </c>
      <c r="J7" s="12"/>
      <c r="K7" s="50" t="s">
        <v>324</v>
      </c>
      <c r="L7" s="12"/>
      <c r="M7" s="23"/>
      <c r="N7" s="12"/>
      <c r="O7" s="23"/>
      <c r="P7" s="23"/>
      <c r="Q7" s="23"/>
      <c r="R7" s="23"/>
      <c r="S7" s="23"/>
      <c r="T7" s="43"/>
      <c r="U7"/>
      <c r="V7" s="59" t="s">
        <v>231</v>
      </c>
      <c r="W7"/>
      <c r="X7"/>
      <c r="Y7"/>
      <c r="Z7"/>
      <c r="AA7"/>
      <c r="AB7"/>
      <c r="AC7"/>
      <c r="AD7"/>
    </row>
    <row r="8" spans="1:30" ht="12.75">
      <c r="A8" s="24">
        <f>ROW()</f>
        <v>8</v>
      </c>
      <c r="B8" s="23"/>
      <c r="C8" s="93" t="s">
        <v>19</v>
      </c>
      <c r="D8" s="23"/>
      <c r="E8" s="12"/>
      <c r="F8" s="23"/>
      <c r="G8" s="12"/>
      <c r="H8" s="12"/>
      <c r="I8" s="45">
        <f>IF(ISNUMBER(CoverSheet!$C$12),YEAR(CoverSheet!$C$12),"")</f>
      </c>
      <c r="J8" s="12"/>
      <c r="K8" s="50">
        <f>IF(ISNUMBER(CoverSheet!$C$12),YEAR(CoverSheet!$C$12),"")</f>
      </c>
      <c r="L8" s="12"/>
      <c r="M8" s="23"/>
      <c r="N8" s="12"/>
      <c r="O8" s="23"/>
      <c r="P8" s="23"/>
      <c r="Q8" s="23"/>
      <c r="R8" s="23"/>
      <c r="S8" s="23"/>
      <c r="T8" s="43"/>
      <c r="U8"/>
      <c r="V8" s="59" t="s">
        <v>232</v>
      </c>
      <c r="W8"/>
      <c r="X8"/>
      <c r="Y8"/>
      <c r="Z8"/>
      <c r="AA8"/>
      <c r="AB8"/>
      <c r="AC8"/>
      <c r="AD8"/>
    </row>
    <row r="9" spans="1:30" ht="15" customHeight="1">
      <c r="A9" s="24">
        <f>ROW()</f>
        <v>9</v>
      </c>
      <c r="B9" s="23"/>
      <c r="C9" s="46" t="s">
        <v>20</v>
      </c>
      <c r="D9" s="23"/>
      <c r="E9" s="23"/>
      <c r="F9" s="23"/>
      <c r="G9" s="23"/>
      <c r="H9" s="23"/>
      <c r="I9" s="23"/>
      <c r="J9" s="23"/>
      <c r="K9" s="1"/>
      <c r="L9" s="23"/>
      <c r="M9" s="23"/>
      <c r="N9" s="23"/>
      <c r="O9" s="23"/>
      <c r="P9" s="23"/>
      <c r="Q9" s="23"/>
      <c r="R9" s="23"/>
      <c r="S9" s="23"/>
      <c r="T9" s="43"/>
      <c r="U9"/>
      <c r="V9" s="59" t="s">
        <v>46</v>
      </c>
      <c r="W9"/>
      <c r="X9"/>
      <c r="Y9"/>
      <c r="Z9"/>
      <c r="AA9"/>
      <c r="AB9"/>
      <c r="AC9"/>
      <c r="AD9"/>
    </row>
    <row r="10" spans="1:30" ht="15" customHeight="1">
      <c r="A10" s="24">
        <f>ROW()</f>
        <v>10</v>
      </c>
      <c r="B10" s="23"/>
      <c r="C10" s="46" t="s">
        <v>21</v>
      </c>
      <c r="D10" s="23"/>
      <c r="E10" s="23"/>
      <c r="F10" s="23"/>
      <c r="G10" s="23"/>
      <c r="H10" s="23"/>
      <c r="I10" s="1"/>
      <c r="J10" s="23"/>
      <c r="K10" s="1"/>
      <c r="L10" s="23"/>
      <c r="M10" s="23"/>
      <c r="N10" s="23"/>
      <c r="O10" s="23"/>
      <c r="P10" s="23"/>
      <c r="Q10" s="23"/>
      <c r="R10" s="23"/>
      <c r="S10" s="23"/>
      <c r="T10" s="43"/>
      <c r="U10"/>
      <c r="V10"/>
      <c r="W10"/>
      <c r="X10"/>
      <c r="Y10"/>
      <c r="Z10"/>
      <c r="AA10"/>
      <c r="AB10"/>
      <c r="AC10"/>
      <c r="AD10"/>
    </row>
    <row r="11" spans="1:30" ht="15" customHeight="1">
      <c r="A11" s="24">
        <f>ROW()</f>
        <v>11</v>
      </c>
      <c r="B11" s="23"/>
      <c r="C11" s="46" t="s">
        <v>22</v>
      </c>
      <c r="D11" s="23"/>
      <c r="E11" s="23"/>
      <c r="F11" s="23"/>
      <c r="G11" s="23"/>
      <c r="H11" s="23"/>
      <c r="I11" s="1"/>
      <c r="J11" s="23"/>
      <c r="K11" s="1"/>
      <c r="L11" s="23"/>
      <c r="M11" s="23"/>
      <c r="N11" s="23"/>
      <c r="O11" s="23"/>
      <c r="P11" s="23"/>
      <c r="Q11" s="23"/>
      <c r="R11" s="23"/>
      <c r="S11" s="23"/>
      <c r="T11" s="43"/>
      <c r="U11"/>
      <c r="V11"/>
      <c r="W11"/>
      <c r="X11"/>
      <c r="Y11"/>
      <c r="Z11"/>
      <c r="AA11"/>
      <c r="AB11"/>
      <c r="AC11"/>
      <c r="AD11"/>
    </row>
    <row r="12" spans="1:30" ht="15" customHeight="1">
      <c r="A12" s="24">
        <f>ROW()</f>
        <v>12</v>
      </c>
      <c r="B12" s="23"/>
      <c r="C12" s="46" t="s">
        <v>23</v>
      </c>
      <c r="D12" s="23"/>
      <c r="E12" s="23"/>
      <c r="F12" s="23"/>
      <c r="G12" s="23"/>
      <c r="H12" s="23"/>
      <c r="I12" s="23"/>
      <c r="J12" s="23"/>
      <c r="K12" s="1"/>
      <c r="L12" s="23"/>
      <c r="M12" s="23"/>
      <c r="N12" s="23"/>
      <c r="O12" s="23"/>
      <c r="P12" s="23"/>
      <c r="Q12" s="23"/>
      <c r="R12" s="23"/>
      <c r="S12" s="23"/>
      <c r="T12" s="43"/>
      <c r="U12"/>
      <c r="V12" s="92" t="s">
        <v>198</v>
      </c>
      <c r="W12"/>
      <c r="X12"/>
      <c r="Y12"/>
      <c r="Z12"/>
      <c r="AA12"/>
      <c r="AB12"/>
      <c r="AC12"/>
      <c r="AD12"/>
    </row>
    <row r="13" spans="1:30" ht="15" customHeight="1">
      <c r="A13" s="24">
        <f>ROW()</f>
        <v>13</v>
      </c>
      <c r="B13" s="23"/>
      <c r="C13" s="124" t="s">
        <v>252</v>
      </c>
      <c r="D13" s="23"/>
      <c r="E13" s="23"/>
      <c r="F13" s="23"/>
      <c r="G13" s="23"/>
      <c r="H13" s="23"/>
      <c r="I13" s="23"/>
      <c r="J13" s="23"/>
      <c r="K13" s="1"/>
      <c r="L13" s="23"/>
      <c r="M13" s="23"/>
      <c r="N13" s="23"/>
      <c r="O13" s="23"/>
      <c r="P13" s="23"/>
      <c r="Q13" s="23"/>
      <c r="R13" s="23"/>
      <c r="S13" s="23"/>
      <c r="T13" s="43"/>
      <c r="U13"/>
      <c r="V13" s="89" t="s">
        <v>135</v>
      </c>
      <c r="W13"/>
      <c r="X13"/>
      <c r="Y13"/>
      <c r="Z13"/>
      <c r="AA13"/>
      <c r="AB13"/>
      <c r="AC13"/>
      <c r="AD13"/>
    </row>
    <row r="14" spans="1:30" ht="15" customHeight="1">
      <c r="A14" s="24">
        <f>ROW()</f>
        <v>14</v>
      </c>
      <c r="B14" s="23"/>
      <c r="C14" s="124" t="s">
        <v>253</v>
      </c>
      <c r="D14" s="23"/>
      <c r="E14" s="23"/>
      <c r="F14" s="23"/>
      <c r="G14" s="23"/>
      <c r="H14" s="23"/>
      <c r="I14" s="23"/>
      <c r="J14" s="23"/>
      <c r="K14" s="1"/>
      <c r="L14" s="23"/>
      <c r="M14" s="23"/>
      <c r="N14" s="23"/>
      <c r="O14" s="23"/>
      <c r="P14" s="23"/>
      <c r="Q14" s="23"/>
      <c r="R14" s="23"/>
      <c r="S14" s="23"/>
      <c r="T14" s="43"/>
      <c r="U14"/>
      <c r="V14" s="90" t="s">
        <v>136</v>
      </c>
      <c r="W14"/>
      <c r="X14"/>
      <c r="Y14"/>
      <c r="Z14"/>
      <c r="AA14"/>
      <c r="AB14"/>
      <c r="AC14"/>
      <c r="AD14"/>
    </row>
    <row r="15" spans="1:30" ht="15" customHeight="1">
      <c r="A15" s="24">
        <f>ROW()</f>
        <v>15</v>
      </c>
      <c r="B15" s="23"/>
      <c r="C15" s="124" t="s">
        <v>250</v>
      </c>
      <c r="D15" s="23"/>
      <c r="E15" s="23"/>
      <c r="F15" s="23"/>
      <c r="G15" s="23"/>
      <c r="H15" s="23"/>
      <c r="I15" s="23"/>
      <c r="J15" s="23"/>
      <c r="K15" s="1"/>
      <c r="L15" s="23"/>
      <c r="M15" s="23"/>
      <c r="N15" s="23"/>
      <c r="O15" s="23"/>
      <c r="P15" s="23"/>
      <c r="Q15" s="23"/>
      <c r="R15" s="23"/>
      <c r="S15" s="23"/>
      <c r="T15" s="43"/>
      <c r="U15"/>
      <c r="V15" s="90" t="s">
        <v>137</v>
      </c>
      <c r="W15"/>
      <c r="X15"/>
      <c r="Y15"/>
      <c r="Z15"/>
      <c r="AA15"/>
      <c r="AB15"/>
      <c r="AC15"/>
      <c r="AD15"/>
    </row>
    <row r="16" spans="1:30" ht="15" customHeight="1">
      <c r="A16" s="24">
        <f>ROW()</f>
        <v>16</v>
      </c>
      <c r="B16" s="23"/>
      <c r="C16" s="124" t="s">
        <v>251</v>
      </c>
      <c r="D16" s="23"/>
      <c r="E16" s="23"/>
      <c r="F16" s="23"/>
      <c r="G16" s="23"/>
      <c r="H16" s="23"/>
      <c r="I16" s="23"/>
      <c r="J16" s="23"/>
      <c r="K16" s="1"/>
      <c r="L16" s="23"/>
      <c r="M16" s="23"/>
      <c r="N16" s="23"/>
      <c r="O16" s="23"/>
      <c r="P16" s="23"/>
      <c r="Q16" s="23"/>
      <c r="R16" s="23"/>
      <c r="S16" s="23"/>
      <c r="T16" s="43"/>
      <c r="U16"/>
      <c r="V16" s="90" t="s">
        <v>138</v>
      </c>
      <c r="W16"/>
      <c r="X16"/>
      <c r="Y16"/>
      <c r="Z16"/>
      <c r="AA16"/>
      <c r="AB16"/>
      <c r="AC16"/>
      <c r="AD16"/>
    </row>
    <row r="17" spans="1:30" s="117" customFormat="1" ht="15" customHeight="1" thickBot="1">
      <c r="A17" s="24">
        <f>ROW()</f>
        <v>17</v>
      </c>
      <c r="B17" s="23"/>
      <c r="C17" s="124" t="s">
        <v>249</v>
      </c>
      <c r="D17" s="23"/>
      <c r="E17" s="23"/>
      <c r="F17" s="23"/>
      <c r="G17" s="23"/>
      <c r="H17" s="23"/>
      <c r="I17" s="23"/>
      <c r="J17" s="23"/>
      <c r="K17" s="123"/>
      <c r="L17" s="23"/>
      <c r="M17" s="23"/>
      <c r="N17" s="23"/>
      <c r="O17" s="23"/>
      <c r="P17" s="23"/>
      <c r="Q17" s="23"/>
      <c r="R17" s="23"/>
      <c r="S17" s="23"/>
      <c r="T17" s="43"/>
      <c r="V17" s="90" t="s">
        <v>139</v>
      </c>
      <c r="W17"/>
      <c r="X17"/>
      <c r="Y17"/>
      <c r="Z17"/>
      <c r="AA17"/>
      <c r="AB17"/>
      <c r="AC17"/>
      <c r="AD17"/>
    </row>
    <row r="18" spans="1:30" ht="15" customHeight="1" thickBot="1">
      <c r="A18" s="24">
        <f>ROW()</f>
        <v>18</v>
      </c>
      <c r="B18" s="23"/>
      <c r="C18" s="46" t="s">
        <v>319</v>
      </c>
      <c r="D18" s="23"/>
      <c r="E18" s="23"/>
      <c r="F18" s="23"/>
      <c r="G18" s="23"/>
      <c r="H18" s="23"/>
      <c r="I18" s="23"/>
      <c r="J18" s="23"/>
      <c r="K18" s="47">
        <f>SUM(K9:K17)</f>
        <v>0</v>
      </c>
      <c r="L18" s="23"/>
      <c r="M18" s="23"/>
      <c r="N18" s="23"/>
      <c r="O18" s="23"/>
      <c r="P18" s="23"/>
      <c r="Q18" s="23"/>
      <c r="R18" s="23"/>
      <c r="S18" s="23"/>
      <c r="T18" s="43"/>
      <c r="U18"/>
      <c r="V18" s="90" t="s">
        <v>140</v>
      </c>
      <c r="W18"/>
      <c r="X18"/>
      <c r="Y18"/>
      <c r="Z18"/>
      <c r="AA18"/>
      <c r="AB18"/>
      <c r="AC18"/>
      <c r="AD18"/>
    </row>
    <row r="19" spans="1:30" ht="12.75">
      <c r="A19" s="24">
        <f>ROW()</f>
        <v>19</v>
      </c>
      <c r="B19" s="23"/>
      <c r="C19" s="23"/>
      <c r="D19" s="23"/>
      <c r="E19" s="23"/>
      <c r="F19" s="23"/>
      <c r="G19" s="23"/>
      <c r="H19" s="23"/>
      <c r="I19" s="12" t="s">
        <v>325</v>
      </c>
      <c r="J19" s="23"/>
      <c r="K19" s="23"/>
      <c r="L19" s="23"/>
      <c r="M19" s="23"/>
      <c r="N19" s="23"/>
      <c r="O19" s="23"/>
      <c r="P19" s="23"/>
      <c r="Q19" s="23"/>
      <c r="R19" s="23"/>
      <c r="S19" s="23"/>
      <c r="T19" s="43"/>
      <c r="U19"/>
      <c r="V19" s="90" t="s">
        <v>141</v>
      </c>
      <c r="W19"/>
      <c r="X19"/>
      <c r="Y19"/>
      <c r="Z19"/>
      <c r="AA19"/>
      <c r="AB19"/>
      <c r="AC19"/>
      <c r="AD19"/>
    </row>
    <row r="20" spans="1:30" ht="12.75">
      <c r="A20" s="24">
        <f>ROW()</f>
        <v>20</v>
      </c>
      <c r="B20" s="23"/>
      <c r="C20" s="48" t="s">
        <v>318</v>
      </c>
      <c r="D20" s="23"/>
      <c r="E20" s="23"/>
      <c r="F20" s="23"/>
      <c r="G20" s="23"/>
      <c r="H20" s="23"/>
      <c r="I20" s="45">
        <f>IF(ISNUMBER(CoverSheet!$C$12),YEAR(CoverSheet!$C$12)+1,"")</f>
      </c>
      <c r="J20" s="23"/>
      <c r="K20" s="23"/>
      <c r="L20" s="23"/>
      <c r="M20" s="23"/>
      <c r="N20" s="23"/>
      <c r="O20" s="23"/>
      <c r="P20" s="23"/>
      <c r="Q20" s="23"/>
      <c r="R20" s="23"/>
      <c r="S20" s="23"/>
      <c r="T20" s="43"/>
      <c r="U20"/>
      <c r="V20" s="90" t="s">
        <v>142</v>
      </c>
      <c r="W20"/>
      <c r="X20"/>
      <c r="Y20"/>
      <c r="Z20"/>
      <c r="AA20"/>
      <c r="AB20"/>
      <c r="AC20"/>
      <c r="AD20"/>
    </row>
    <row r="21" spans="1:30" ht="15" customHeight="1">
      <c r="A21" s="24">
        <f>ROW()</f>
        <v>21</v>
      </c>
      <c r="B21" s="23"/>
      <c r="C21" s="46" t="s">
        <v>21</v>
      </c>
      <c r="D21" s="23"/>
      <c r="E21" s="23"/>
      <c r="F21" s="23"/>
      <c r="G21" s="23"/>
      <c r="H21" s="23"/>
      <c r="I21" s="1"/>
      <c r="J21" s="23"/>
      <c r="K21" s="23"/>
      <c r="L21" s="23"/>
      <c r="M21" s="23"/>
      <c r="N21" s="23"/>
      <c r="O21" s="23"/>
      <c r="P21" s="23"/>
      <c r="Q21" s="23"/>
      <c r="R21" s="23"/>
      <c r="S21" s="23"/>
      <c r="T21" s="43"/>
      <c r="U21"/>
      <c r="V21" s="90" t="s">
        <v>174</v>
      </c>
      <c r="W21"/>
      <c r="X21"/>
      <c r="Y21"/>
      <c r="Z21"/>
      <c r="AA21"/>
      <c r="AB21"/>
      <c r="AC21"/>
      <c r="AD21"/>
    </row>
    <row r="22" spans="1:30" ht="15" customHeight="1">
      <c r="A22" s="24">
        <f>ROW()</f>
        <v>22</v>
      </c>
      <c r="B22" s="23"/>
      <c r="C22" s="46" t="s">
        <v>22</v>
      </c>
      <c r="D22" s="23"/>
      <c r="E22" s="23"/>
      <c r="F22" s="23"/>
      <c r="G22" s="23"/>
      <c r="H22" s="23"/>
      <c r="I22" s="1"/>
      <c r="J22" s="23"/>
      <c r="K22" s="23"/>
      <c r="L22" s="23"/>
      <c r="M22" s="23"/>
      <c r="N22" s="23"/>
      <c r="O22" s="23"/>
      <c r="P22" s="23"/>
      <c r="Q22" s="23"/>
      <c r="R22" s="23"/>
      <c r="S22" s="23"/>
      <c r="T22" s="43"/>
      <c r="U22"/>
      <c r="V22" s="90" t="s">
        <v>143</v>
      </c>
      <c r="W22"/>
      <c r="X22"/>
      <c r="Y22"/>
      <c r="Z22"/>
      <c r="AA22"/>
      <c r="AB22"/>
      <c r="AC22"/>
      <c r="AD22"/>
    </row>
    <row r="23" spans="1:30" ht="20.25" customHeight="1">
      <c r="A23" s="24">
        <f>ROW()</f>
        <v>23</v>
      </c>
      <c r="B23" s="23"/>
      <c r="C23" s="23"/>
      <c r="D23" s="23"/>
      <c r="E23" s="23"/>
      <c r="F23" s="23"/>
      <c r="G23" s="23"/>
      <c r="H23" s="23"/>
      <c r="I23" s="12" t="s">
        <v>326</v>
      </c>
      <c r="J23" s="23"/>
      <c r="K23" s="23"/>
      <c r="L23" s="23"/>
      <c r="M23" s="23"/>
      <c r="N23" s="23"/>
      <c r="O23" s="23"/>
      <c r="P23" s="23"/>
      <c r="Q23" s="23"/>
      <c r="R23" s="23"/>
      <c r="S23" s="23"/>
      <c r="T23" s="43"/>
      <c r="U23"/>
      <c r="V23" s="90" t="s">
        <v>101</v>
      </c>
      <c r="W23"/>
      <c r="X23"/>
      <c r="Y23"/>
      <c r="Z23"/>
      <c r="AA23"/>
      <c r="AB23"/>
      <c r="AC23"/>
      <c r="AD23"/>
    </row>
    <row r="24" spans="1:30" ht="12.75">
      <c r="A24" s="24">
        <f>ROW()</f>
        <v>24</v>
      </c>
      <c r="B24" s="23"/>
      <c r="C24" s="48" t="s">
        <v>320</v>
      </c>
      <c r="D24" s="23"/>
      <c r="E24" s="23"/>
      <c r="F24" s="23"/>
      <c r="G24" s="23"/>
      <c r="H24" s="23"/>
      <c r="I24" s="12">
        <f>IF(ISNUMBER(CoverSheet!$C$12),YEAR(CoverSheet!$C$12)+1&amp;"–"&amp;YEAR(CoverSheet!$C$12)+5,"")</f>
      </c>
      <c r="J24" s="23"/>
      <c r="K24" s="23"/>
      <c r="L24" s="23"/>
      <c r="M24" s="23"/>
      <c r="N24" s="23"/>
      <c r="O24" s="23"/>
      <c r="P24" s="23"/>
      <c r="Q24" s="23"/>
      <c r="R24" s="23"/>
      <c r="S24" s="23"/>
      <c r="T24" s="43"/>
      <c r="U24"/>
      <c r="V24" s="91" t="s">
        <v>131</v>
      </c>
      <c r="W24"/>
      <c r="X24"/>
      <c r="Y24"/>
      <c r="Z24"/>
      <c r="AA24"/>
      <c r="AB24"/>
      <c r="AC24"/>
      <c r="AD24"/>
    </row>
    <row r="25" spans="1:30" ht="15" customHeight="1">
      <c r="A25" s="24">
        <f>ROW()</f>
        <v>25</v>
      </c>
      <c r="B25" s="23"/>
      <c r="C25" s="46" t="s">
        <v>21</v>
      </c>
      <c r="D25" s="23"/>
      <c r="E25" s="23"/>
      <c r="F25" s="23"/>
      <c r="G25" s="23"/>
      <c r="H25" s="23"/>
      <c r="I25" s="1"/>
      <c r="J25" s="23"/>
      <c r="K25" s="23"/>
      <c r="L25" s="23"/>
      <c r="M25" s="23"/>
      <c r="N25" s="23"/>
      <c r="O25" s="23"/>
      <c r="P25" s="23"/>
      <c r="Q25" s="23"/>
      <c r="R25" s="23"/>
      <c r="S25" s="23"/>
      <c r="T25" s="43"/>
      <c r="U25"/>
      <c r="V25"/>
      <c r="W25"/>
      <c r="X25"/>
      <c r="Y25"/>
      <c r="Z25"/>
      <c r="AA25"/>
      <c r="AB25"/>
      <c r="AC25"/>
      <c r="AD25"/>
    </row>
    <row r="26" spans="1:30" ht="15" customHeight="1">
      <c r="A26" s="24">
        <f>ROW()</f>
        <v>26</v>
      </c>
      <c r="B26" s="23"/>
      <c r="C26" s="46" t="s">
        <v>22</v>
      </c>
      <c r="D26" s="23"/>
      <c r="E26" s="23"/>
      <c r="F26" s="23"/>
      <c r="G26" s="23"/>
      <c r="H26" s="23"/>
      <c r="I26" s="1"/>
      <c r="J26" s="23"/>
      <c r="K26" s="23"/>
      <c r="L26" s="23"/>
      <c r="M26" s="23"/>
      <c r="N26" s="23"/>
      <c r="O26" s="23"/>
      <c r="P26" s="23"/>
      <c r="Q26" s="23"/>
      <c r="R26" s="23"/>
      <c r="S26" s="23"/>
      <c r="T26" s="43"/>
      <c r="U26"/>
      <c r="V26"/>
      <c r="W26"/>
      <c r="X26"/>
      <c r="Y26"/>
      <c r="Z26"/>
      <c r="AA26"/>
      <c r="AB26"/>
      <c r="AC26"/>
      <c r="AD26"/>
    </row>
    <row r="27" spans="1:30" ht="21" customHeight="1">
      <c r="A27" s="24">
        <f>ROW()</f>
        <v>27</v>
      </c>
      <c r="B27" s="23"/>
      <c r="C27" s="48" t="s">
        <v>24</v>
      </c>
      <c r="D27" s="23"/>
      <c r="E27" s="23"/>
      <c r="F27" s="23"/>
      <c r="G27" s="23"/>
      <c r="H27" s="23"/>
      <c r="I27" s="12" t="s">
        <v>25</v>
      </c>
      <c r="J27" s="23"/>
      <c r="K27" s="12" t="s">
        <v>26</v>
      </c>
      <c r="L27" s="23"/>
      <c r="M27" s="23"/>
      <c r="N27" s="23"/>
      <c r="O27" s="23"/>
      <c r="P27" s="23"/>
      <c r="Q27" s="23"/>
      <c r="R27" s="23"/>
      <c r="S27" s="23"/>
      <c r="T27" s="43"/>
      <c r="U27"/>
      <c r="V27"/>
      <c r="W27"/>
      <c r="X27"/>
      <c r="Y27"/>
      <c r="Z27"/>
      <c r="AA27"/>
      <c r="AB27"/>
      <c r="AC27"/>
      <c r="AD27"/>
    </row>
    <row r="28" spans="1:30" ht="15" customHeight="1">
      <c r="A28" s="24">
        <f>ROW()</f>
        <v>28</v>
      </c>
      <c r="B28" s="23"/>
      <c r="C28" s="23"/>
      <c r="D28" s="23"/>
      <c r="E28" s="23"/>
      <c r="F28" s="23"/>
      <c r="G28" s="23"/>
      <c r="H28" s="23"/>
      <c r="I28" s="1"/>
      <c r="J28" s="23"/>
      <c r="K28" s="1"/>
      <c r="L28" s="23"/>
      <c r="M28" s="23"/>
      <c r="N28" s="23"/>
      <c r="O28" s="23"/>
      <c r="P28" s="23"/>
      <c r="Q28" s="23"/>
      <c r="R28" s="23"/>
      <c r="S28" s="23"/>
      <c r="T28" s="43"/>
      <c r="U28"/>
      <c r="V28"/>
      <c r="W28"/>
      <c r="X28"/>
      <c r="Y28"/>
      <c r="Z28"/>
      <c r="AA28"/>
      <c r="AB28"/>
      <c r="AC28"/>
      <c r="AD28"/>
    </row>
    <row r="29" spans="1:30" ht="15.75">
      <c r="A29" s="24">
        <f>ROW()</f>
        <v>29</v>
      </c>
      <c r="B29" s="136" t="s">
        <v>303</v>
      </c>
      <c r="C29" s="23"/>
      <c r="D29" s="23"/>
      <c r="E29" s="23"/>
      <c r="F29" s="23"/>
      <c r="G29" s="23"/>
      <c r="H29" s="23"/>
      <c r="I29" s="23"/>
      <c r="J29" s="23"/>
      <c r="K29" s="23"/>
      <c r="L29" s="23"/>
      <c r="M29" s="23"/>
      <c r="N29" s="23"/>
      <c r="O29" s="23"/>
      <c r="P29" s="23"/>
      <c r="Q29" s="23"/>
      <c r="R29" s="23"/>
      <c r="S29" s="23"/>
      <c r="T29" s="43"/>
      <c r="U29"/>
      <c r="V29"/>
      <c r="W29"/>
      <c r="X29"/>
      <c r="Y29"/>
      <c r="Z29"/>
      <c r="AA29"/>
      <c r="AB29"/>
      <c r="AC29"/>
      <c r="AD29"/>
    </row>
    <row r="30" spans="1:30" ht="30" customHeight="1">
      <c r="A30" s="24">
        <f>ROW()</f>
        <v>30</v>
      </c>
      <c r="B30" s="23"/>
      <c r="C30" s="48" t="s">
        <v>27</v>
      </c>
      <c r="D30" s="23"/>
      <c r="E30" s="23"/>
      <c r="F30" s="23"/>
      <c r="G30" s="23"/>
      <c r="H30" s="23"/>
      <c r="I30" s="12" t="s">
        <v>28</v>
      </c>
      <c r="J30" s="23"/>
      <c r="K30" s="12" t="s">
        <v>29</v>
      </c>
      <c r="L30" s="23"/>
      <c r="M30" s="12" t="s">
        <v>30</v>
      </c>
      <c r="N30" s="23"/>
      <c r="O30" s="23"/>
      <c r="P30" s="23"/>
      <c r="Q30" s="23"/>
      <c r="R30" s="23"/>
      <c r="S30" s="23"/>
      <c r="T30" s="43"/>
      <c r="U30"/>
      <c r="V30"/>
      <c r="W30"/>
      <c r="X30"/>
      <c r="Y30"/>
      <c r="Z30"/>
      <c r="AA30"/>
      <c r="AB30"/>
      <c r="AC30"/>
      <c r="AD30"/>
    </row>
    <row r="31" spans="1:30" ht="15" customHeight="1">
      <c r="A31" s="24">
        <f>ROW()</f>
        <v>31</v>
      </c>
      <c r="B31" s="23"/>
      <c r="C31" s="46" t="s">
        <v>31</v>
      </c>
      <c r="D31" s="23"/>
      <c r="E31" s="23"/>
      <c r="F31" s="23"/>
      <c r="G31" s="23"/>
      <c r="H31" s="23"/>
      <c r="I31" s="49"/>
      <c r="J31" s="23"/>
      <c r="K31" s="49"/>
      <c r="L31" s="23"/>
      <c r="M31" s="49"/>
      <c r="N31" s="23"/>
      <c r="O31" s="23"/>
      <c r="P31" s="23"/>
      <c r="Q31" s="23"/>
      <c r="R31" s="23"/>
      <c r="S31" s="23"/>
      <c r="T31" s="43"/>
      <c r="U31"/>
      <c r="V31"/>
      <c r="W31"/>
      <c r="X31"/>
      <c r="Y31"/>
      <c r="Z31"/>
      <c r="AA31"/>
      <c r="AB31"/>
      <c r="AC31"/>
      <c r="AD31"/>
    </row>
    <row r="32" spans="1:30" ht="30" customHeight="1">
      <c r="A32" s="24">
        <f>ROW()</f>
        <v>32</v>
      </c>
      <c r="B32" s="23"/>
      <c r="C32" s="93" t="s">
        <v>32</v>
      </c>
      <c r="D32" s="23"/>
      <c r="E32" s="23"/>
      <c r="F32" s="23"/>
      <c r="G32" s="23"/>
      <c r="H32" s="23"/>
      <c r="I32" s="12" t="s">
        <v>28</v>
      </c>
      <c r="J32" s="23"/>
      <c r="K32" s="12" t="s">
        <v>29</v>
      </c>
      <c r="L32" s="23"/>
      <c r="M32" s="12" t="s">
        <v>30</v>
      </c>
      <c r="N32" s="23"/>
      <c r="O32" s="23"/>
      <c r="P32" s="23"/>
      <c r="Q32" s="23"/>
      <c r="R32" s="23"/>
      <c r="S32" s="23"/>
      <c r="T32" s="43"/>
      <c r="U32"/>
      <c r="V32"/>
      <c r="W32"/>
      <c r="X32"/>
      <c r="Y32"/>
      <c r="Z32"/>
      <c r="AA32"/>
      <c r="AB32"/>
      <c r="AC32"/>
      <c r="AD32"/>
    </row>
    <row r="33" spans="1:30" ht="15" customHeight="1">
      <c r="A33" s="24">
        <f>ROW()</f>
        <v>33</v>
      </c>
      <c r="B33" s="23"/>
      <c r="C33" s="46" t="s">
        <v>33</v>
      </c>
      <c r="D33" s="23"/>
      <c r="E33" s="23"/>
      <c r="F33" s="23"/>
      <c r="G33" s="23"/>
      <c r="H33" s="23"/>
      <c r="I33" s="49"/>
      <c r="J33" s="23"/>
      <c r="K33" s="49"/>
      <c r="L33" s="23"/>
      <c r="M33" s="49"/>
      <c r="N33" s="23"/>
      <c r="O33" s="23"/>
      <c r="P33" s="23"/>
      <c r="Q33" s="23"/>
      <c r="R33" s="23"/>
      <c r="S33" s="23"/>
      <c r="T33" s="43"/>
      <c r="U33"/>
      <c r="V33"/>
      <c r="W33"/>
      <c r="X33"/>
      <c r="Y33"/>
      <c r="Z33"/>
      <c r="AA33"/>
      <c r="AB33"/>
      <c r="AC33"/>
      <c r="AD33"/>
    </row>
    <row r="34" spans="1:30" ht="15" customHeight="1">
      <c r="A34" s="24">
        <f>ROW()</f>
        <v>34</v>
      </c>
      <c r="B34" s="23"/>
      <c r="C34" s="46" t="s">
        <v>34</v>
      </c>
      <c r="D34" s="23"/>
      <c r="E34" s="23"/>
      <c r="F34" s="23"/>
      <c r="G34" s="23"/>
      <c r="H34" s="23"/>
      <c r="I34" s="49"/>
      <c r="J34" s="23"/>
      <c r="K34" s="49"/>
      <c r="L34" s="23"/>
      <c r="M34" s="49"/>
      <c r="N34" s="23"/>
      <c r="O34" s="23"/>
      <c r="P34" s="23"/>
      <c r="Q34" s="23"/>
      <c r="R34" s="23"/>
      <c r="S34" s="23"/>
      <c r="T34" s="43"/>
      <c r="U34"/>
      <c r="V34" s="117"/>
      <c r="W34"/>
      <c r="X34"/>
      <c r="Y34"/>
      <c r="Z34"/>
      <c r="AA34"/>
      <c r="AB34"/>
      <c r="AC34"/>
      <c r="AD34"/>
    </row>
    <row r="35" spans="1:20" s="117" customFormat="1" ht="30" customHeight="1">
      <c r="A35" s="24">
        <f>ROW()</f>
        <v>35</v>
      </c>
      <c r="B35" s="23"/>
      <c r="C35" s="93" t="s">
        <v>328</v>
      </c>
      <c r="D35" s="23"/>
      <c r="E35" s="23"/>
      <c r="F35" s="23"/>
      <c r="G35" s="23"/>
      <c r="H35" s="23"/>
      <c r="I35" s="12" t="s">
        <v>28</v>
      </c>
      <c r="J35" s="23"/>
      <c r="K35" s="12" t="s">
        <v>29</v>
      </c>
      <c r="L35" s="23"/>
      <c r="M35" s="23"/>
      <c r="N35" s="23"/>
      <c r="O35" s="23"/>
      <c r="P35" s="23"/>
      <c r="Q35" s="23"/>
      <c r="R35" s="23"/>
      <c r="S35" s="23"/>
      <c r="T35" s="43"/>
    </row>
    <row r="36" spans="1:20" s="117" customFormat="1" ht="15" customHeight="1">
      <c r="A36" s="24">
        <f>ROW()</f>
        <v>36</v>
      </c>
      <c r="B36" s="23"/>
      <c r="C36" s="46" t="s">
        <v>429</v>
      </c>
      <c r="D36" s="23"/>
      <c r="E36" s="23"/>
      <c r="F36" s="23"/>
      <c r="G36" s="23"/>
      <c r="H36" s="23"/>
      <c r="I36" s="49"/>
      <c r="J36" s="23"/>
      <c r="K36" s="49"/>
      <c r="L36" s="23"/>
      <c r="M36" s="23"/>
      <c r="N36" s="23"/>
      <c r="O36" s="23"/>
      <c r="P36" s="23"/>
      <c r="Q36" s="23"/>
      <c r="R36" s="23"/>
      <c r="S36" s="23"/>
      <c r="T36" s="43"/>
    </row>
    <row r="37" spans="1:22" s="117" customFormat="1" ht="15" customHeight="1">
      <c r="A37" s="24"/>
      <c r="B37" s="23"/>
      <c r="C37" s="132" t="s">
        <v>327</v>
      </c>
      <c r="D37" s="23"/>
      <c r="E37" s="23"/>
      <c r="F37" s="23"/>
      <c r="G37" s="23"/>
      <c r="H37" s="23"/>
      <c r="I37" s="23"/>
      <c r="J37" s="23"/>
      <c r="K37" s="23"/>
      <c r="L37" s="23"/>
      <c r="M37" s="23"/>
      <c r="N37" s="23"/>
      <c r="O37" s="23"/>
      <c r="P37" s="23"/>
      <c r="Q37" s="23"/>
      <c r="R37" s="23"/>
      <c r="S37" s="23"/>
      <c r="T37" s="43"/>
      <c r="V37"/>
    </row>
    <row r="38" spans="1:30" ht="30" customHeight="1">
      <c r="A38" s="24">
        <f>ROW()</f>
        <v>38</v>
      </c>
      <c r="B38" s="23"/>
      <c r="C38" s="93" t="s">
        <v>321</v>
      </c>
      <c r="D38" s="23"/>
      <c r="E38" s="23"/>
      <c r="F38" s="23"/>
      <c r="G38" s="23"/>
      <c r="H38" s="23"/>
      <c r="I38" s="12" t="s">
        <v>28</v>
      </c>
      <c r="J38" s="23"/>
      <c r="K38" s="12" t="s">
        <v>29</v>
      </c>
      <c r="L38" s="23"/>
      <c r="M38" s="12" t="s">
        <v>30</v>
      </c>
      <c r="N38" s="23"/>
      <c r="O38" s="23"/>
      <c r="P38" s="23"/>
      <c r="Q38" s="23"/>
      <c r="R38" s="23"/>
      <c r="S38" s="23"/>
      <c r="T38" s="43"/>
      <c r="U38"/>
      <c r="V38"/>
      <c r="W38"/>
      <c r="X38"/>
      <c r="Y38"/>
      <c r="Z38"/>
      <c r="AA38"/>
      <c r="AB38"/>
      <c r="AC38"/>
      <c r="AD38"/>
    </row>
    <row r="39" spans="1:30" ht="15" customHeight="1">
      <c r="A39" s="24">
        <f>ROW()</f>
        <v>39</v>
      </c>
      <c r="B39" s="23"/>
      <c r="C39" s="46" t="s">
        <v>33</v>
      </c>
      <c r="D39" s="23"/>
      <c r="E39" s="23"/>
      <c r="F39" s="23"/>
      <c r="G39" s="23"/>
      <c r="H39" s="23"/>
      <c r="I39" s="49"/>
      <c r="J39" s="23"/>
      <c r="K39" s="49"/>
      <c r="L39" s="23"/>
      <c r="M39" s="49"/>
      <c r="N39" s="23"/>
      <c r="O39" s="23"/>
      <c r="P39" s="23"/>
      <c r="Q39" s="23"/>
      <c r="R39" s="23"/>
      <c r="S39" s="23"/>
      <c r="T39" s="43"/>
      <c r="U39"/>
      <c r="V39"/>
      <c r="W39"/>
      <c r="X39"/>
      <c r="Y39"/>
      <c r="Z39"/>
      <c r="AA39"/>
      <c r="AB39"/>
      <c r="AC39"/>
      <c r="AD39"/>
    </row>
    <row r="40" spans="1:30" ht="15" customHeight="1">
      <c r="A40" s="24">
        <f>ROW()</f>
        <v>40</v>
      </c>
      <c r="B40" s="23"/>
      <c r="C40" s="46" t="s">
        <v>34</v>
      </c>
      <c r="D40" s="23"/>
      <c r="E40" s="23"/>
      <c r="F40" s="23"/>
      <c r="G40" s="23"/>
      <c r="H40" s="23"/>
      <c r="I40" s="49"/>
      <c r="J40" s="23"/>
      <c r="K40" s="49"/>
      <c r="L40" s="23"/>
      <c r="M40" s="49"/>
      <c r="N40" s="23"/>
      <c r="O40" s="23"/>
      <c r="P40" s="23"/>
      <c r="Q40" s="23"/>
      <c r="R40" s="23"/>
      <c r="S40" s="23"/>
      <c r="T40" s="43"/>
      <c r="U40"/>
      <c r="V40"/>
      <c r="W40"/>
      <c r="X40"/>
      <c r="Y40"/>
      <c r="Z40"/>
      <c r="AA40"/>
      <c r="AB40"/>
      <c r="AC40"/>
      <c r="AD40"/>
    </row>
    <row r="41" spans="1:30" ht="30" customHeight="1">
      <c r="A41" s="24">
        <f>ROW()</f>
        <v>41</v>
      </c>
      <c r="B41" s="23"/>
      <c r="C41" s="93" t="s">
        <v>322</v>
      </c>
      <c r="D41" s="23"/>
      <c r="E41" s="23"/>
      <c r="F41" s="23"/>
      <c r="G41" s="23"/>
      <c r="H41" s="23"/>
      <c r="I41" s="12" t="s">
        <v>28</v>
      </c>
      <c r="J41" s="23"/>
      <c r="K41" s="12" t="s">
        <v>29</v>
      </c>
      <c r="L41" s="23"/>
      <c r="M41" s="12" t="s">
        <v>30</v>
      </c>
      <c r="N41" s="23"/>
      <c r="O41" s="23"/>
      <c r="P41" s="23"/>
      <c r="Q41" s="23"/>
      <c r="R41" s="23"/>
      <c r="S41" s="23"/>
      <c r="T41" s="43"/>
      <c r="U41"/>
      <c r="V41"/>
      <c r="W41"/>
      <c r="X41"/>
      <c r="Y41"/>
      <c r="Z41"/>
      <c r="AA41"/>
      <c r="AB41"/>
      <c r="AC41"/>
      <c r="AD41"/>
    </row>
    <row r="42" spans="1:30" ht="12.75">
      <c r="A42" s="24">
        <f>ROW()</f>
        <v>42</v>
      </c>
      <c r="B42" s="23"/>
      <c r="C42" s="46" t="s">
        <v>33</v>
      </c>
      <c r="D42" s="23"/>
      <c r="E42" s="23"/>
      <c r="F42" s="23"/>
      <c r="G42" s="23"/>
      <c r="H42" s="23"/>
      <c r="I42" s="49"/>
      <c r="J42" s="23"/>
      <c r="K42" s="49"/>
      <c r="L42" s="23"/>
      <c r="M42" s="49"/>
      <c r="N42" s="23"/>
      <c r="O42" s="23"/>
      <c r="P42" s="23"/>
      <c r="Q42" s="23"/>
      <c r="R42" s="23"/>
      <c r="S42" s="23"/>
      <c r="T42" s="43"/>
      <c r="U42"/>
      <c r="V42"/>
      <c r="W42"/>
      <c r="X42"/>
      <c r="Y42"/>
      <c r="Z42"/>
      <c r="AA42"/>
      <c r="AB42"/>
      <c r="AC42"/>
      <c r="AD42"/>
    </row>
    <row r="43" spans="1:30" ht="15" customHeight="1">
      <c r="A43" s="24">
        <f>ROW()</f>
        <v>43</v>
      </c>
      <c r="B43" s="23"/>
      <c r="C43" s="46" t="s">
        <v>34</v>
      </c>
      <c r="D43" s="23"/>
      <c r="E43" s="23"/>
      <c r="F43" s="23"/>
      <c r="G43" s="23"/>
      <c r="H43" s="23"/>
      <c r="I43" s="49"/>
      <c r="J43" s="23"/>
      <c r="K43" s="49"/>
      <c r="L43" s="23"/>
      <c r="M43" s="49"/>
      <c r="N43" s="23"/>
      <c r="O43" s="23"/>
      <c r="P43" s="23"/>
      <c r="Q43" s="23"/>
      <c r="R43" s="23"/>
      <c r="S43" s="23"/>
      <c r="T43" s="43"/>
      <c r="U43"/>
      <c r="V43"/>
      <c r="W43"/>
      <c r="X43"/>
      <c r="Y43"/>
      <c r="Z43"/>
      <c r="AA43"/>
      <c r="AB43"/>
      <c r="AC43"/>
      <c r="AD43"/>
    </row>
    <row r="44" spans="1:30" ht="39.75" customHeight="1">
      <c r="A44" s="24">
        <f>ROW()</f>
        <v>44</v>
      </c>
      <c r="B44" s="136" t="s">
        <v>430</v>
      </c>
      <c r="C44" s="23"/>
      <c r="D44" s="23"/>
      <c r="E44" s="97"/>
      <c r="F44" s="23"/>
      <c r="G44" s="97"/>
      <c r="H44" s="23"/>
      <c r="I44" s="23"/>
      <c r="J44" s="23"/>
      <c r="K44" s="97"/>
      <c r="L44" s="97"/>
      <c r="M44" s="97"/>
      <c r="N44" s="23"/>
      <c r="O44" s="23"/>
      <c r="P44" s="23"/>
      <c r="Q44" s="23"/>
      <c r="R44" s="23"/>
      <c r="S44" s="23"/>
      <c r="T44" s="43"/>
      <c r="U44"/>
      <c r="V44"/>
      <c r="W44"/>
      <c r="X44"/>
      <c r="Y44"/>
      <c r="Z44"/>
      <c r="AA44"/>
      <c r="AB44"/>
      <c r="AC44"/>
      <c r="AD44"/>
    </row>
    <row r="45" spans="1:30" ht="38.25">
      <c r="A45" s="24">
        <f>ROW()</f>
        <v>45</v>
      </c>
      <c r="B45" s="45"/>
      <c r="C45" s="45" t="s">
        <v>236</v>
      </c>
      <c r="D45" s="45"/>
      <c r="E45" s="45" t="s">
        <v>39</v>
      </c>
      <c r="F45" s="45"/>
      <c r="G45" s="45" t="s">
        <v>217</v>
      </c>
      <c r="H45" s="45"/>
      <c r="I45" s="45" t="s">
        <v>132</v>
      </c>
      <c r="J45" s="45"/>
      <c r="K45" s="50" t="s">
        <v>133</v>
      </c>
      <c r="L45" s="50"/>
      <c r="M45" s="50"/>
      <c r="N45" s="45"/>
      <c r="O45" s="45" t="s">
        <v>230</v>
      </c>
      <c r="P45" s="45"/>
      <c r="Q45" s="45" t="s">
        <v>134</v>
      </c>
      <c r="R45" s="45"/>
      <c r="S45" s="45" t="s">
        <v>237</v>
      </c>
      <c r="T45" s="43"/>
      <c r="U45"/>
      <c r="V45"/>
      <c r="W45"/>
      <c r="X45"/>
      <c r="Y45"/>
      <c r="Z45"/>
      <c r="AA45"/>
      <c r="AB45"/>
      <c r="AC45"/>
      <c r="AD45"/>
    </row>
    <row r="46" spans="1:30" ht="15" customHeight="1">
      <c r="A46" s="24">
        <f>ROW()</f>
        <v>46</v>
      </c>
      <c r="B46" s="23"/>
      <c r="C46" s="67"/>
      <c r="D46" s="23"/>
      <c r="E46" s="67"/>
      <c r="F46" s="23"/>
      <c r="G46" s="67"/>
      <c r="H46" s="23"/>
      <c r="I46" s="67"/>
      <c r="J46" s="23"/>
      <c r="K46" s="783"/>
      <c r="L46" s="783"/>
      <c r="M46" s="783"/>
      <c r="N46" s="23"/>
      <c r="O46" s="67"/>
      <c r="P46" s="23"/>
      <c r="Q46" s="67"/>
      <c r="R46" s="23"/>
      <c r="S46" s="67"/>
      <c r="T46" s="43"/>
      <c r="U46"/>
      <c r="V46"/>
      <c r="W46"/>
      <c r="X46"/>
      <c r="Y46"/>
      <c r="Z46"/>
      <c r="AA46"/>
      <c r="AB46"/>
      <c r="AC46"/>
      <c r="AD46"/>
    </row>
    <row r="47" spans="1:30" ht="15" customHeight="1">
      <c r="A47" s="24">
        <f>ROW()</f>
        <v>47</v>
      </c>
      <c r="B47" s="23"/>
      <c r="C47" s="67"/>
      <c r="D47" s="23"/>
      <c r="E47" s="67"/>
      <c r="F47" s="23"/>
      <c r="G47" s="67"/>
      <c r="H47" s="23"/>
      <c r="I47" s="67"/>
      <c r="J47" s="23"/>
      <c r="K47" s="783"/>
      <c r="L47" s="783"/>
      <c r="M47" s="783"/>
      <c r="N47" s="23"/>
      <c r="O47" s="67"/>
      <c r="P47" s="23"/>
      <c r="Q47" s="67"/>
      <c r="R47" s="23"/>
      <c r="S47" s="67"/>
      <c r="T47" s="43"/>
      <c r="U47"/>
      <c r="V47"/>
      <c r="W47"/>
      <c r="X47"/>
      <c r="Y47"/>
      <c r="Z47"/>
      <c r="AA47"/>
      <c r="AB47"/>
      <c r="AC47"/>
      <c r="AD47"/>
    </row>
    <row r="48" spans="1:30" ht="15" customHeight="1">
      <c r="A48" s="24">
        <f>ROW()</f>
        <v>48</v>
      </c>
      <c r="B48" s="23"/>
      <c r="C48" s="67"/>
      <c r="D48" s="23"/>
      <c r="E48" s="67"/>
      <c r="F48" s="23"/>
      <c r="G48" s="67"/>
      <c r="H48" s="23"/>
      <c r="I48" s="67"/>
      <c r="J48" s="23"/>
      <c r="K48" s="783"/>
      <c r="L48" s="783"/>
      <c r="M48" s="783"/>
      <c r="N48" s="23"/>
      <c r="O48" s="67"/>
      <c r="P48" s="23"/>
      <c r="Q48" s="67"/>
      <c r="R48" s="23"/>
      <c r="S48" s="67"/>
      <c r="T48" s="43"/>
      <c r="U48"/>
      <c r="V48"/>
      <c r="W48"/>
      <c r="X48"/>
      <c r="Y48"/>
      <c r="Z48"/>
      <c r="AA48"/>
      <c r="AB48"/>
      <c r="AC48"/>
      <c r="AD48"/>
    </row>
    <row r="49" spans="1:30" ht="15" customHeight="1">
      <c r="A49" s="24">
        <f>ROW()</f>
        <v>49</v>
      </c>
      <c r="B49" s="23"/>
      <c r="C49" s="67"/>
      <c r="D49" s="23"/>
      <c r="E49" s="67"/>
      <c r="F49" s="23"/>
      <c r="G49" s="67"/>
      <c r="H49" s="23"/>
      <c r="I49" s="67"/>
      <c r="J49" s="23"/>
      <c r="K49" s="783"/>
      <c r="L49" s="783"/>
      <c r="M49" s="783"/>
      <c r="N49" s="23"/>
      <c r="O49" s="67"/>
      <c r="P49" s="23"/>
      <c r="Q49" s="67"/>
      <c r="R49" s="23"/>
      <c r="S49" s="67"/>
      <c r="T49" s="43"/>
      <c r="U49"/>
      <c r="V49"/>
      <c r="W49"/>
      <c r="X49"/>
      <c r="Y49"/>
      <c r="Z49"/>
      <c r="AA49"/>
      <c r="AB49"/>
      <c r="AC49"/>
      <c r="AD49"/>
    </row>
    <row r="50" spans="1:30" ht="15" customHeight="1">
      <c r="A50" s="24">
        <f>ROW()</f>
        <v>50</v>
      </c>
      <c r="B50" s="23"/>
      <c r="C50" s="67"/>
      <c r="D50" s="23"/>
      <c r="E50" s="67"/>
      <c r="F50" s="23"/>
      <c r="G50" s="67"/>
      <c r="H50" s="23"/>
      <c r="I50" s="67"/>
      <c r="J50" s="23"/>
      <c r="K50" s="783"/>
      <c r="L50" s="783"/>
      <c r="M50" s="783"/>
      <c r="N50" s="23"/>
      <c r="O50" s="67"/>
      <c r="P50" s="23"/>
      <c r="Q50" s="67"/>
      <c r="R50" s="23"/>
      <c r="S50" s="67"/>
      <c r="T50" s="43"/>
      <c r="U50"/>
      <c r="V50"/>
      <c r="W50"/>
      <c r="X50"/>
      <c r="Y50"/>
      <c r="Z50"/>
      <c r="AA50"/>
      <c r="AB50"/>
      <c r="AC50"/>
      <c r="AD50"/>
    </row>
    <row r="51" spans="1:30" ht="15" customHeight="1">
      <c r="A51" s="24">
        <f>ROW()</f>
        <v>51</v>
      </c>
      <c r="B51" s="23"/>
      <c r="C51" s="67"/>
      <c r="D51" s="23"/>
      <c r="E51" s="67"/>
      <c r="F51" s="23"/>
      <c r="G51" s="67"/>
      <c r="H51" s="23"/>
      <c r="I51" s="67"/>
      <c r="J51" s="23"/>
      <c r="K51" s="783"/>
      <c r="L51" s="783"/>
      <c r="M51" s="783"/>
      <c r="N51" s="23"/>
      <c r="O51" s="67"/>
      <c r="P51" s="23"/>
      <c r="Q51" s="67"/>
      <c r="R51" s="23"/>
      <c r="S51" s="67"/>
      <c r="T51" s="43"/>
      <c r="U51"/>
      <c r="V51"/>
      <c r="W51"/>
      <c r="X51"/>
      <c r="Y51"/>
      <c r="Z51"/>
      <c r="AA51"/>
      <c r="AB51"/>
      <c r="AC51"/>
      <c r="AD51"/>
    </row>
    <row r="52" spans="1:30" ht="15" customHeight="1">
      <c r="A52" s="24">
        <f>ROW()</f>
        <v>52</v>
      </c>
      <c r="B52" s="23"/>
      <c r="C52" s="67"/>
      <c r="D52" s="23"/>
      <c r="E52" s="67"/>
      <c r="F52" s="23"/>
      <c r="G52" s="67"/>
      <c r="H52" s="23"/>
      <c r="I52" s="67"/>
      <c r="J52" s="23"/>
      <c r="K52" s="783"/>
      <c r="L52" s="783"/>
      <c r="M52" s="783"/>
      <c r="N52" s="23"/>
      <c r="O52" s="67"/>
      <c r="P52" s="23"/>
      <c r="Q52" s="67"/>
      <c r="R52" s="23"/>
      <c r="S52" s="67"/>
      <c r="T52" s="43"/>
      <c r="U52"/>
      <c r="V52" s="59"/>
      <c r="W52"/>
      <c r="X52"/>
      <c r="Y52"/>
      <c r="Z52"/>
      <c r="AA52"/>
      <c r="AB52"/>
      <c r="AC52"/>
      <c r="AD52"/>
    </row>
    <row r="53" spans="1:30" s="59" customFormat="1" ht="12.75">
      <c r="A53" s="24">
        <f>ROW()</f>
        <v>53</v>
      </c>
      <c r="B53" s="23"/>
      <c r="C53" s="67"/>
      <c r="D53" s="23"/>
      <c r="E53" s="67"/>
      <c r="F53" s="23"/>
      <c r="G53" s="67"/>
      <c r="H53" s="23"/>
      <c r="I53" s="67"/>
      <c r="J53" s="23"/>
      <c r="K53" s="783"/>
      <c r="L53" s="783"/>
      <c r="M53" s="783"/>
      <c r="N53" s="23"/>
      <c r="O53" s="67"/>
      <c r="P53" s="23"/>
      <c r="Q53" s="67"/>
      <c r="R53" s="23"/>
      <c r="S53" s="67"/>
      <c r="T53" s="43"/>
      <c r="W53"/>
      <c r="X53"/>
      <c r="Y53"/>
      <c r="Z53"/>
      <c r="AA53"/>
      <c r="AB53"/>
      <c r="AC53"/>
      <c r="AD53"/>
    </row>
    <row r="54" spans="1:30" s="59" customFormat="1" ht="12.75">
      <c r="A54" s="24">
        <f>ROW()</f>
        <v>54</v>
      </c>
      <c r="B54" s="23"/>
      <c r="C54" s="67"/>
      <c r="D54" s="23"/>
      <c r="E54" s="67"/>
      <c r="F54" s="23"/>
      <c r="G54" s="67"/>
      <c r="H54" s="23"/>
      <c r="I54" s="67"/>
      <c r="J54" s="23"/>
      <c r="K54" s="783"/>
      <c r="L54" s="783"/>
      <c r="M54" s="783"/>
      <c r="N54" s="23"/>
      <c r="O54" s="67"/>
      <c r="P54" s="23"/>
      <c r="Q54" s="67"/>
      <c r="R54" s="23"/>
      <c r="S54" s="67"/>
      <c r="T54" s="43"/>
      <c r="W54"/>
      <c r="X54"/>
      <c r="Y54"/>
      <c r="Z54"/>
      <c r="AA54"/>
      <c r="AB54"/>
      <c r="AC54"/>
      <c r="AD54"/>
    </row>
    <row r="55" spans="1:30" s="59" customFormat="1" ht="12.75">
      <c r="A55" s="24">
        <f>ROW()</f>
        <v>55</v>
      </c>
      <c r="B55" s="23"/>
      <c r="C55" s="67"/>
      <c r="D55" s="23"/>
      <c r="E55" s="67"/>
      <c r="F55" s="23"/>
      <c r="G55" s="67"/>
      <c r="H55" s="23"/>
      <c r="I55" s="67"/>
      <c r="J55" s="23"/>
      <c r="K55" s="783"/>
      <c r="L55" s="783"/>
      <c r="M55" s="783"/>
      <c r="N55" s="23"/>
      <c r="O55" s="67"/>
      <c r="P55" s="23"/>
      <c r="Q55" s="67"/>
      <c r="R55" s="23"/>
      <c r="S55" s="67"/>
      <c r="T55" s="43"/>
      <c r="V55"/>
      <c r="W55"/>
      <c r="X55"/>
      <c r="Y55"/>
      <c r="Z55"/>
      <c r="AA55"/>
      <c r="AB55"/>
      <c r="AC55"/>
      <c r="AD55"/>
    </row>
    <row r="56" spans="1:30" ht="12.75">
      <c r="A56" s="24">
        <f>ROW()</f>
        <v>56</v>
      </c>
      <c r="B56" s="23"/>
      <c r="C56" s="65" t="s">
        <v>233</v>
      </c>
      <c r="D56" s="23"/>
      <c r="E56" s="23"/>
      <c r="F56" s="23"/>
      <c r="G56" s="23"/>
      <c r="H56" s="23"/>
      <c r="I56" s="23"/>
      <c r="J56" s="23"/>
      <c r="K56" s="23"/>
      <c r="L56" s="23"/>
      <c r="M56" s="23"/>
      <c r="N56" s="23"/>
      <c r="O56" s="23"/>
      <c r="P56" s="23"/>
      <c r="Q56" s="23"/>
      <c r="R56" s="23"/>
      <c r="S56" s="23"/>
      <c r="T56" s="43"/>
      <c r="U56"/>
      <c r="V56"/>
      <c r="W56"/>
      <c r="X56"/>
      <c r="Y56"/>
      <c r="Z56"/>
      <c r="AA56"/>
      <c r="AB56"/>
      <c r="AC56"/>
      <c r="AD56"/>
    </row>
    <row r="57" spans="1:30" ht="12.75">
      <c r="A57" s="24">
        <f>ROW()</f>
        <v>57</v>
      </c>
      <c r="B57" s="23"/>
      <c r="C57" s="65" t="s">
        <v>234</v>
      </c>
      <c r="D57" s="23"/>
      <c r="E57" s="23"/>
      <c r="F57" s="23"/>
      <c r="G57" s="23"/>
      <c r="H57" s="23"/>
      <c r="I57" s="23"/>
      <c r="J57" s="23"/>
      <c r="K57" s="23"/>
      <c r="L57" s="23"/>
      <c r="M57" s="23"/>
      <c r="N57" s="23"/>
      <c r="O57" s="23"/>
      <c r="P57" s="23"/>
      <c r="Q57" s="23"/>
      <c r="R57" s="23"/>
      <c r="S57" s="23"/>
      <c r="T57" s="43"/>
      <c r="U57"/>
      <c r="V57"/>
      <c r="W57"/>
      <c r="X57"/>
      <c r="Y57"/>
      <c r="Z57"/>
      <c r="AA57"/>
      <c r="AB57"/>
      <c r="AC57"/>
      <c r="AD57"/>
    </row>
    <row r="58" spans="1:30" ht="12.75">
      <c r="A58" s="24">
        <f>ROW()</f>
        <v>58</v>
      </c>
      <c r="B58" s="23"/>
      <c r="C58" s="65" t="s">
        <v>235</v>
      </c>
      <c r="D58" s="23"/>
      <c r="E58" s="23"/>
      <c r="F58" s="23"/>
      <c r="G58" s="23"/>
      <c r="H58" s="23"/>
      <c r="I58" s="23"/>
      <c r="J58" s="23"/>
      <c r="K58" s="23"/>
      <c r="L58" s="23"/>
      <c r="M58" s="23"/>
      <c r="N58" s="23"/>
      <c r="O58" s="23"/>
      <c r="P58" s="23"/>
      <c r="Q58" s="23"/>
      <c r="R58" s="23"/>
      <c r="S58" s="23"/>
      <c r="T58" s="43"/>
      <c r="U58"/>
      <c r="V58"/>
      <c r="W58"/>
      <c r="X58"/>
      <c r="Y58"/>
      <c r="Z58"/>
      <c r="AA58"/>
      <c r="AB58"/>
      <c r="AC58"/>
      <c r="AD58"/>
    </row>
    <row r="59" spans="1:30" ht="12.75">
      <c r="A59" s="40">
        <f>ROW()</f>
        <v>59</v>
      </c>
      <c r="B59" s="78"/>
      <c r="C59" s="78"/>
      <c r="D59" s="78"/>
      <c r="E59" s="78"/>
      <c r="F59" s="78"/>
      <c r="G59" s="78"/>
      <c r="H59" s="78"/>
      <c r="I59" s="78"/>
      <c r="J59" s="78"/>
      <c r="K59" s="78"/>
      <c r="L59" s="78"/>
      <c r="M59" s="78"/>
      <c r="N59" s="78"/>
      <c r="O59" s="78"/>
      <c r="P59" s="78"/>
      <c r="Q59" s="78"/>
      <c r="R59" s="78"/>
      <c r="S59" s="78"/>
      <c r="T59" s="72"/>
      <c r="U59"/>
      <c r="V59"/>
      <c r="W59"/>
      <c r="X59"/>
      <c r="Y59"/>
      <c r="Z59"/>
      <c r="AA59"/>
      <c r="AB59"/>
      <c r="AC59"/>
      <c r="AD59"/>
    </row>
    <row r="60" spans="1:30" ht="12.75">
      <c r="A60"/>
      <c r="B60"/>
      <c r="C60"/>
      <c r="D60"/>
      <c r="E60"/>
      <c r="F60"/>
      <c r="G60"/>
      <c r="H60"/>
      <c r="I60"/>
      <c r="J60"/>
      <c r="K60"/>
      <c r="L60"/>
      <c r="M60"/>
      <c r="N60"/>
      <c r="O60"/>
      <c r="P60"/>
      <c r="Q60"/>
      <c r="R60"/>
      <c r="S60"/>
      <c r="T60"/>
      <c r="U60"/>
      <c r="V60"/>
      <c r="W60"/>
      <c r="X60"/>
      <c r="Y60"/>
      <c r="Z60"/>
      <c r="AA60"/>
      <c r="AB60"/>
      <c r="AC60"/>
      <c r="AD60"/>
    </row>
    <row r="61" spans="1:30" ht="12.75">
      <c r="A61" s="145"/>
      <c r="B61" s="146"/>
      <c r="C61" s="147"/>
      <c r="D61" s="146"/>
      <c r="E61" s="147"/>
      <c r="F61" s="146"/>
      <c r="G61" s="147"/>
      <c r="H61" s="147"/>
      <c r="I61" s="146"/>
      <c r="J61" s="146"/>
      <c r="K61" s="146"/>
      <c r="L61" s="146"/>
      <c r="M61" s="146"/>
      <c r="N61" s="146"/>
      <c r="O61" s="146"/>
      <c r="P61" s="146"/>
      <c r="Q61" s="146"/>
      <c r="R61" s="146"/>
      <c r="S61" s="146"/>
      <c r="T61" s="118"/>
      <c r="U61"/>
      <c r="V61"/>
      <c r="W61"/>
      <c r="X61"/>
      <c r="Y61"/>
      <c r="Z61"/>
      <c r="AA61"/>
      <c r="AB61"/>
      <c r="AC61"/>
      <c r="AD61"/>
    </row>
    <row r="62" spans="1:30" ht="18">
      <c r="A62" s="149"/>
      <c r="B62" s="119"/>
      <c r="C62" s="54"/>
      <c r="D62" s="119"/>
      <c r="E62" s="54"/>
      <c r="F62" s="119"/>
      <c r="G62" s="54"/>
      <c r="H62" s="54"/>
      <c r="I62" s="119"/>
      <c r="J62" s="119"/>
      <c r="K62" s="119"/>
      <c r="L62" s="119"/>
      <c r="M62" s="119"/>
      <c r="N62" s="55" t="s">
        <v>10</v>
      </c>
      <c r="O62" s="704">
        <f>IF(NOT(ISBLANK(CoverSheet!$C$8)),CoverSheet!$C$8,"")</f>
      </c>
      <c r="P62" s="704"/>
      <c r="Q62" s="704"/>
      <c r="R62" s="704"/>
      <c r="S62" s="704"/>
      <c r="T62" s="120"/>
      <c r="U62"/>
      <c r="V62"/>
      <c r="W62"/>
      <c r="X62"/>
      <c r="Y62"/>
      <c r="Z62"/>
      <c r="AA62"/>
      <c r="AB62"/>
      <c r="AC62"/>
      <c r="AD62"/>
    </row>
    <row r="63" spans="1:30" ht="18">
      <c r="A63" s="149"/>
      <c r="B63" s="119"/>
      <c r="C63" s="54"/>
      <c r="D63" s="119"/>
      <c r="E63" s="54"/>
      <c r="F63" s="119"/>
      <c r="G63" s="54"/>
      <c r="H63" s="54"/>
      <c r="I63" s="119"/>
      <c r="J63" s="119"/>
      <c r="K63" s="119"/>
      <c r="L63" s="119"/>
      <c r="M63" s="119"/>
      <c r="N63" s="55" t="s">
        <v>427</v>
      </c>
      <c r="O63" s="705">
        <f>IF(ISNUMBER(CoverSheet!$C$12),CoverSheet!$C$12,"")</f>
      </c>
      <c r="P63" s="705"/>
      <c r="Q63" s="705"/>
      <c r="R63" s="705"/>
      <c r="S63" s="705"/>
      <c r="T63" s="120"/>
      <c r="U63"/>
      <c r="V63"/>
      <c r="W63"/>
      <c r="X63"/>
      <c r="Y63"/>
      <c r="Z63"/>
      <c r="AA63"/>
      <c r="AB63"/>
      <c r="AC63"/>
      <c r="AD63"/>
    </row>
    <row r="64" spans="1:30" ht="18">
      <c r="A64" s="150" t="s">
        <v>435</v>
      </c>
      <c r="B64" s="119"/>
      <c r="C64" s="54"/>
      <c r="D64" s="119"/>
      <c r="E64" s="54"/>
      <c r="F64" s="119"/>
      <c r="G64" s="54"/>
      <c r="H64" s="54"/>
      <c r="I64" s="119"/>
      <c r="J64" s="119"/>
      <c r="K64" s="119"/>
      <c r="L64" s="119"/>
      <c r="M64" s="119"/>
      <c r="N64" s="55" t="s">
        <v>337</v>
      </c>
      <c r="O64" s="782">
        <f>IF(O4&lt;&gt;"",O4,"")</f>
      </c>
      <c r="P64" s="782"/>
      <c r="Q64" s="782"/>
      <c r="R64" s="782"/>
      <c r="S64" s="782"/>
      <c r="T64" s="120"/>
      <c r="U64"/>
      <c r="V64"/>
      <c r="W64"/>
      <c r="X64"/>
      <c r="Y64"/>
      <c r="Z64"/>
      <c r="AA64"/>
      <c r="AB64"/>
      <c r="AC64"/>
      <c r="AD64"/>
    </row>
    <row r="65" spans="1:30" ht="12.75">
      <c r="A65" s="57" t="s">
        <v>11</v>
      </c>
      <c r="B65" s="637" t="s">
        <v>1282</v>
      </c>
      <c r="C65" s="58"/>
      <c r="D65" s="119"/>
      <c r="E65" s="54"/>
      <c r="F65" s="119"/>
      <c r="G65" s="54"/>
      <c r="H65" s="54"/>
      <c r="I65" s="119"/>
      <c r="J65" s="119"/>
      <c r="K65" s="119"/>
      <c r="L65" s="119"/>
      <c r="M65" s="119"/>
      <c r="N65" s="119"/>
      <c r="O65" s="119"/>
      <c r="P65" s="119"/>
      <c r="Q65" s="119"/>
      <c r="R65" s="119"/>
      <c r="S65" s="119"/>
      <c r="T65" s="120"/>
      <c r="U65"/>
      <c r="V65"/>
      <c r="W65"/>
      <c r="X65"/>
      <c r="Y65"/>
      <c r="Z65"/>
      <c r="AA65"/>
      <c r="AB65"/>
      <c r="AC65"/>
      <c r="AD65"/>
    </row>
    <row r="66" spans="1:30" ht="39.75" customHeight="1">
      <c r="A66" s="24">
        <f>ROW()</f>
        <v>66</v>
      </c>
      <c r="B66" s="142" t="s">
        <v>434</v>
      </c>
      <c r="C66" s="23"/>
      <c r="D66" s="23"/>
      <c r="E66" s="23"/>
      <c r="F66" s="23"/>
      <c r="G66" s="23"/>
      <c r="H66" s="23"/>
      <c r="I66" s="23"/>
      <c r="J66" s="23"/>
      <c r="K66" s="23"/>
      <c r="L66" s="23"/>
      <c r="M66" s="23"/>
      <c r="N66" s="23"/>
      <c r="O66" s="23"/>
      <c r="P66" s="23"/>
      <c r="Q66" s="23"/>
      <c r="R66" s="23"/>
      <c r="S66" s="23"/>
      <c r="T66" s="43"/>
      <c r="U66"/>
      <c r="V66"/>
      <c r="W66"/>
      <c r="X66"/>
      <c r="Y66"/>
      <c r="Z66"/>
      <c r="AA66"/>
      <c r="AB66"/>
      <c r="AC66"/>
      <c r="AD66"/>
    </row>
    <row r="67" spans="1:30" ht="12.75">
      <c r="A67" s="24">
        <f>ROW()</f>
        <v>67</v>
      </c>
      <c r="B67" s="23"/>
      <c r="C67" s="780"/>
      <c r="D67" s="780"/>
      <c r="E67" s="780"/>
      <c r="F67" s="780"/>
      <c r="G67" s="780"/>
      <c r="H67" s="780"/>
      <c r="I67" s="780"/>
      <c r="J67" s="780"/>
      <c r="K67" s="780"/>
      <c r="L67" s="780"/>
      <c r="M67" s="780"/>
      <c r="N67" s="780"/>
      <c r="O67" s="780"/>
      <c r="P67" s="780"/>
      <c r="Q67" s="780"/>
      <c r="R67" s="780"/>
      <c r="S67" s="780"/>
      <c r="T67" s="43"/>
      <c r="U67"/>
      <c r="V67"/>
      <c r="W67"/>
      <c r="X67"/>
      <c r="Y67"/>
      <c r="Z67"/>
      <c r="AA67"/>
      <c r="AB67"/>
      <c r="AC67"/>
      <c r="AD67"/>
    </row>
    <row r="68" spans="1:30" ht="12.75">
      <c r="A68" s="24">
        <f>ROW()</f>
        <v>68</v>
      </c>
      <c r="B68" s="23"/>
      <c r="C68" s="780"/>
      <c r="D68" s="780"/>
      <c r="E68" s="780"/>
      <c r="F68" s="780"/>
      <c r="G68" s="780"/>
      <c r="H68" s="780"/>
      <c r="I68" s="780"/>
      <c r="J68" s="780"/>
      <c r="K68" s="780"/>
      <c r="L68" s="780"/>
      <c r="M68" s="780"/>
      <c r="N68" s="780"/>
      <c r="O68" s="780"/>
      <c r="P68" s="780"/>
      <c r="Q68" s="780"/>
      <c r="R68" s="780"/>
      <c r="S68" s="780"/>
      <c r="T68" s="43"/>
      <c r="U68"/>
      <c r="V68"/>
      <c r="W68"/>
      <c r="X68"/>
      <c r="Y68"/>
      <c r="Z68"/>
      <c r="AA68"/>
      <c r="AB68"/>
      <c r="AC68"/>
      <c r="AD68"/>
    </row>
    <row r="69" spans="1:30" s="59" customFormat="1" ht="12.75">
      <c r="A69" s="24">
        <f>ROW()</f>
        <v>69</v>
      </c>
      <c r="B69" s="23"/>
      <c r="C69" s="780"/>
      <c r="D69" s="780"/>
      <c r="E69" s="780"/>
      <c r="F69" s="780"/>
      <c r="G69" s="780"/>
      <c r="H69" s="780"/>
      <c r="I69" s="780"/>
      <c r="J69" s="780"/>
      <c r="K69" s="780"/>
      <c r="L69" s="780"/>
      <c r="M69" s="780"/>
      <c r="N69" s="780"/>
      <c r="O69" s="780"/>
      <c r="P69" s="780"/>
      <c r="Q69" s="780"/>
      <c r="R69" s="780"/>
      <c r="S69" s="780"/>
      <c r="T69" s="43"/>
      <c r="U69"/>
      <c r="V69"/>
      <c r="W69"/>
      <c r="X69"/>
      <c r="Y69"/>
      <c r="Z69"/>
      <c r="AA69"/>
      <c r="AB69"/>
      <c r="AC69"/>
      <c r="AD69"/>
    </row>
    <row r="70" spans="1:30" s="59" customFormat="1" ht="12" customHeight="1">
      <c r="A70" s="24">
        <f>ROW()</f>
        <v>70</v>
      </c>
      <c r="B70" s="23"/>
      <c r="C70" s="780"/>
      <c r="D70" s="780"/>
      <c r="E70" s="780"/>
      <c r="F70" s="780"/>
      <c r="G70" s="780"/>
      <c r="H70" s="780"/>
      <c r="I70" s="780"/>
      <c r="J70" s="780"/>
      <c r="K70" s="780"/>
      <c r="L70" s="780"/>
      <c r="M70" s="780"/>
      <c r="N70" s="780"/>
      <c r="O70" s="780"/>
      <c r="P70" s="780"/>
      <c r="Q70" s="780"/>
      <c r="R70" s="780"/>
      <c r="S70" s="780"/>
      <c r="T70" s="43"/>
      <c r="U70"/>
      <c r="V70"/>
      <c r="W70"/>
      <c r="X70"/>
      <c r="Y70"/>
      <c r="Z70"/>
      <c r="AA70"/>
      <c r="AB70"/>
      <c r="AC70"/>
      <c r="AD70"/>
    </row>
    <row r="71" spans="1:30" s="59" customFormat="1" ht="12.75">
      <c r="A71" s="24">
        <f>ROW()</f>
        <v>71</v>
      </c>
      <c r="B71" s="23"/>
      <c r="C71" s="780"/>
      <c r="D71" s="780"/>
      <c r="E71" s="780"/>
      <c r="F71" s="780"/>
      <c r="G71" s="780"/>
      <c r="H71" s="780"/>
      <c r="I71" s="780"/>
      <c r="J71" s="780"/>
      <c r="K71" s="780"/>
      <c r="L71" s="780"/>
      <c r="M71" s="780"/>
      <c r="N71" s="780"/>
      <c r="O71" s="780"/>
      <c r="P71" s="780"/>
      <c r="Q71" s="780"/>
      <c r="R71" s="780"/>
      <c r="S71" s="780"/>
      <c r="T71" s="43"/>
      <c r="U71"/>
      <c r="V71"/>
      <c r="W71"/>
      <c r="X71"/>
      <c r="Y71"/>
      <c r="Z71"/>
      <c r="AA71"/>
      <c r="AB71"/>
      <c r="AC71"/>
      <c r="AD71"/>
    </row>
    <row r="72" spans="1:30" s="59" customFormat="1" ht="12.75">
      <c r="A72" s="24">
        <f>ROW()</f>
        <v>72</v>
      </c>
      <c r="B72" s="23"/>
      <c r="C72" s="780"/>
      <c r="D72" s="780"/>
      <c r="E72" s="780"/>
      <c r="F72" s="780"/>
      <c r="G72" s="780"/>
      <c r="H72" s="780"/>
      <c r="I72" s="780"/>
      <c r="J72" s="780"/>
      <c r="K72" s="780"/>
      <c r="L72" s="780"/>
      <c r="M72" s="780"/>
      <c r="N72" s="780"/>
      <c r="O72" s="780"/>
      <c r="P72" s="780"/>
      <c r="Q72" s="780"/>
      <c r="R72" s="780"/>
      <c r="S72" s="780"/>
      <c r="T72" s="43"/>
      <c r="U72"/>
      <c r="V72"/>
      <c r="W72"/>
      <c r="X72"/>
      <c r="Y72"/>
      <c r="Z72"/>
      <c r="AA72"/>
      <c r="AB72"/>
      <c r="AC72"/>
      <c r="AD72"/>
    </row>
    <row r="73" spans="1:30" s="59" customFormat="1" ht="12.75">
      <c r="A73" s="24">
        <f>ROW()</f>
        <v>73</v>
      </c>
      <c r="B73" s="23"/>
      <c r="C73" s="780"/>
      <c r="D73" s="780"/>
      <c r="E73" s="780"/>
      <c r="F73" s="780"/>
      <c r="G73" s="780"/>
      <c r="H73" s="780"/>
      <c r="I73" s="780"/>
      <c r="J73" s="780"/>
      <c r="K73" s="780"/>
      <c r="L73" s="780"/>
      <c r="M73" s="780"/>
      <c r="N73" s="780"/>
      <c r="O73" s="780"/>
      <c r="P73" s="780"/>
      <c r="Q73" s="780"/>
      <c r="R73" s="780"/>
      <c r="S73" s="780"/>
      <c r="T73" s="43"/>
      <c r="U73"/>
      <c r="V73"/>
      <c r="W73"/>
      <c r="X73"/>
      <c r="Y73"/>
      <c r="Z73"/>
      <c r="AA73"/>
      <c r="AB73"/>
      <c r="AC73"/>
      <c r="AD73"/>
    </row>
    <row r="74" spans="1:30" s="59" customFormat="1" ht="12.75">
      <c r="A74" s="24">
        <f>ROW()</f>
        <v>74</v>
      </c>
      <c r="B74" s="23"/>
      <c r="C74" s="780"/>
      <c r="D74" s="780"/>
      <c r="E74" s="780"/>
      <c r="F74" s="780"/>
      <c r="G74" s="780"/>
      <c r="H74" s="780"/>
      <c r="I74" s="780"/>
      <c r="J74" s="780"/>
      <c r="K74" s="780"/>
      <c r="L74" s="780"/>
      <c r="M74" s="780"/>
      <c r="N74" s="780"/>
      <c r="O74" s="780"/>
      <c r="P74" s="780"/>
      <c r="Q74" s="780"/>
      <c r="R74" s="780"/>
      <c r="S74" s="780"/>
      <c r="T74" s="43"/>
      <c r="U74"/>
      <c r="V74"/>
      <c r="W74"/>
      <c r="X74"/>
      <c r="Y74"/>
      <c r="Z74"/>
      <c r="AA74"/>
      <c r="AB74"/>
      <c r="AC74"/>
      <c r="AD74"/>
    </row>
    <row r="75" spans="1:30" s="59" customFormat="1" ht="12.75">
      <c r="A75" s="24">
        <f>ROW()</f>
        <v>75</v>
      </c>
      <c r="B75" s="23"/>
      <c r="C75" s="780"/>
      <c r="D75" s="780"/>
      <c r="E75" s="780"/>
      <c r="F75" s="780"/>
      <c r="G75" s="780"/>
      <c r="H75" s="780"/>
      <c r="I75" s="780"/>
      <c r="J75" s="780"/>
      <c r="K75" s="780"/>
      <c r="L75" s="780"/>
      <c r="M75" s="780"/>
      <c r="N75" s="780"/>
      <c r="O75" s="780"/>
      <c r="P75" s="780"/>
      <c r="Q75" s="780"/>
      <c r="R75" s="780"/>
      <c r="S75" s="780"/>
      <c r="T75" s="43"/>
      <c r="U75"/>
      <c r="V75"/>
      <c r="W75"/>
      <c r="X75"/>
      <c r="Y75"/>
      <c r="Z75"/>
      <c r="AA75"/>
      <c r="AB75"/>
      <c r="AC75"/>
      <c r="AD75"/>
    </row>
    <row r="76" spans="1:30" s="59" customFormat="1" ht="12.75">
      <c r="A76" s="24">
        <f>ROW()</f>
        <v>76</v>
      </c>
      <c r="B76" s="23"/>
      <c r="C76" s="780"/>
      <c r="D76" s="780"/>
      <c r="E76" s="780"/>
      <c r="F76" s="780"/>
      <c r="G76" s="780"/>
      <c r="H76" s="780"/>
      <c r="I76" s="780"/>
      <c r="J76" s="780"/>
      <c r="K76" s="780"/>
      <c r="L76" s="780"/>
      <c r="M76" s="780"/>
      <c r="N76" s="780"/>
      <c r="O76" s="780"/>
      <c r="P76" s="780"/>
      <c r="Q76" s="780"/>
      <c r="R76" s="780"/>
      <c r="S76" s="780"/>
      <c r="T76" s="43"/>
      <c r="U76"/>
      <c r="V76"/>
      <c r="W76"/>
      <c r="X76"/>
      <c r="Y76"/>
      <c r="Z76"/>
      <c r="AA76"/>
      <c r="AB76"/>
      <c r="AC76"/>
      <c r="AD76"/>
    </row>
    <row r="77" spans="1:30" s="59" customFormat="1" ht="12.75">
      <c r="A77" s="24">
        <f>ROW()</f>
        <v>77</v>
      </c>
      <c r="B77" s="23"/>
      <c r="C77" s="780"/>
      <c r="D77" s="780"/>
      <c r="E77" s="780"/>
      <c r="F77" s="780"/>
      <c r="G77" s="780"/>
      <c r="H77" s="780"/>
      <c r="I77" s="780"/>
      <c r="J77" s="780"/>
      <c r="K77" s="780"/>
      <c r="L77" s="780"/>
      <c r="M77" s="780"/>
      <c r="N77" s="780"/>
      <c r="O77" s="780"/>
      <c r="P77" s="780"/>
      <c r="Q77" s="780"/>
      <c r="R77" s="780"/>
      <c r="S77" s="780"/>
      <c r="T77" s="43"/>
      <c r="U77"/>
      <c r="V77"/>
      <c r="W77"/>
      <c r="X77"/>
      <c r="Y77"/>
      <c r="Z77"/>
      <c r="AA77"/>
      <c r="AB77"/>
      <c r="AC77"/>
      <c r="AD77"/>
    </row>
    <row r="78" spans="1:30" s="59" customFormat="1" ht="12.75">
      <c r="A78" s="24">
        <f>ROW()</f>
        <v>78</v>
      </c>
      <c r="B78" s="23"/>
      <c r="C78" s="780"/>
      <c r="D78" s="780"/>
      <c r="E78" s="780"/>
      <c r="F78" s="780"/>
      <c r="G78" s="780"/>
      <c r="H78" s="780"/>
      <c r="I78" s="780"/>
      <c r="J78" s="780"/>
      <c r="K78" s="780"/>
      <c r="L78" s="780"/>
      <c r="M78" s="780"/>
      <c r="N78" s="780"/>
      <c r="O78" s="780"/>
      <c r="P78" s="780"/>
      <c r="Q78" s="780"/>
      <c r="R78" s="780"/>
      <c r="S78" s="780"/>
      <c r="T78" s="43"/>
      <c r="U78"/>
      <c r="V78"/>
      <c r="W78"/>
      <c r="X78"/>
      <c r="Y78"/>
      <c r="Z78"/>
      <c r="AA78"/>
      <c r="AB78"/>
      <c r="AC78"/>
      <c r="AD78"/>
    </row>
    <row r="79" spans="1:30" s="59" customFormat="1" ht="12.75">
      <c r="A79" s="24">
        <f>ROW()</f>
        <v>79</v>
      </c>
      <c r="B79" s="23"/>
      <c r="C79" s="780"/>
      <c r="D79" s="780"/>
      <c r="E79" s="780"/>
      <c r="F79" s="780"/>
      <c r="G79" s="780"/>
      <c r="H79" s="780"/>
      <c r="I79" s="780"/>
      <c r="J79" s="780"/>
      <c r="K79" s="780"/>
      <c r="L79" s="780"/>
      <c r="M79" s="780"/>
      <c r="N79" s="780"/>
      <c r="O79" s="780"/>
      <c r="P79" s="780"/>
      <c r="Q79" s="780"/>
      <c r="R79" s="780"/>
      <c r="S79" s="780"/>
      <c r="T79" s="43"/>
      <c r="U79"/>
      <c r="V79"/>
      <c r="W79"/>
      <c r="X79"/>
      <c r="Y79"/>
      <c r="Z79"/>
      <c r="AA79"/>
      <c r="AB79"/>
      <c r="AC79"/>
      <c r="AD79"/>
    </row>
    <row r="80" spans="1:30" s="59" customFormat="1" ht="12.75">
      <c r="A80" s="24">
        <f>ROW()</f>
        <v>80</v>
      </c>
      <c r="B80" s="23"/>
      <c r="C80" s="780"/>
      <c r="D80" s="780"/>
      <c r="E80" s="780"/>
      <c r="F80" s="780"/>
      <c r="G80" s="780"/>
      <c r="H80" s="780"/>
      <c r="I80" s="780"/>
      <c r="J80" s="780"/>
      <c r="K80" s="780"/>
      <c r="L80" s="780"/>
      <c r="M80" s="780"/>
      <c r="N80" s="780"/>
      <c r="O80" s="780"/>
      <c r="P80" s="780"/>
      <c r="Q80" s="780"/>
      <c r="R80" s="780"/>
      <c r="S80" s="780"/>
      <c r="T80" s="43"/>
      <c r="U80"/>
      <c r="V80" s="41"/>
      <c r="W80"/>
      <c r="X80"/>
      <c r="Y80"/>
      <c r="Z80"/>
      <c r="AA80"/>
      <c r="AB80"/>
      <c r="AC80"/>
      <c r="AD80"/>
    </row>
    <row r="81" spans="1:20" ht="12.75">
      <c r="A81" s="24">
        <f>ROW()</f>
        <v>81</v>
      </c>
      <c r="B81" s="23"/>
      <c r="C81" s="780"/>
      <c r="D81" s="780"/>
      <c r="E81" s="780"/>
      <c r="F81" s="780"/>
      <c r="G81" s="780"/>
      <c r="H81" s="780"/>
      <c r="I81" s="780"/>
      <c r="J81" s="780"/>
      <c r="K81" s="780"/>
      <c r="L81" s="780"/>
      <c r="M81" s="780"/>
      <c r="N81" s="780"/>
      <c r="O81" s="780"/>
      <c r="P81" s="780"/>
      <c r="Q81" s="780"/>
      <c r="R81" s="780"/>
      <c r="S81" s="780"/>
      <c r="T81" s="43"/>
    </row>
    <row r="82" spans="1:20" ht="12.75">
      <c r="A82" s="24">
        <f>ROW()</f>
        <v>82</v>
      </c>
      <c r="B82" s="23"/>
      <c r="C82" s="780"/>
      <c r="D82" s="780"/>
      <c r="E82" s="780"/>
      <c r="F82" s="780"/>
      <c r="G82" s="780"/>
      <c r="H82" s="780"/>
      <c r="I82" s="780"/>
      <c r="J82" s="780"/>
      <c r="K82" s="780"/>
      <c r="L82" s="780"/>
      <c r="M82" s="780"/>
      <c r="N82" s="780"/>
      <c r="O82" s="780"/>
      <c r="P82" s="780"/>
      <c r="Q82" s="780"/>
      <c r="R82" s="780"/>
      <c r="S82" s="780"/>
      <c r="T82" s="43"/>
    </row>
    <row r="83" spans="1:20" ht="12.75">
      <c r="A83" s="24">
        <f>ROW()</f>
        <v>83</v>
      </c>
      <c r="B83" s="23"/>
      <c r="C83" s="780"/>
      <c r="D83" s="780"/>
      <c r="E83" s="780"/>
      <c r="F83" s="780"/>
      <c r="G83" s="780"/>
      <c r="H83" s="780"/>
      <c r="I83" s="780"/>
      <c r="J83" s="780"/>
      <c r="K83" s="780"/>
      <c r="L83" s="780"/>
      <c r="M83" s="780"/>
      <c r="N83" s="780"/>
      <c r="O83" s="780"/>
      <c r="P83" s="780"/>
      <c r="Q83" s="780"/>
      <c r="R83" s="780"/>
      <c r="S83" s="780"/>
      <c r="T83" s="43"/>
    </row>
    <row r="84" spans="1:20" ht="12.75">
      <c r="A84" s="24">
        <f>ROW()</f>
        <v>84</v>
      </c>
      <c r="B84" s="23"/>
      <c r="C84" s="780"/>
      <c r="D84" s="780"/>
      <c r="E84" s="780"/>
      <c r="F84" s="780"/>
      <c r="G84" s="780"/>
      <c r="H84" s="780"/>
      <c r="I84" s="780"/>
      <c r="J84" s="780"/>
      <c r="K84" s="780"/>
      <c r="L84" s="780"/>
      <c r="M84" s="780"/>
      <c r="N84" s="780"/>
      <c r="O84" s="780"/>
      <c r="P84" s="780"/>
      <c r="Q84" s="780"/>
      <c r="R84" s="780"/>
      <c r="S84" s="780"/>
      <c r="T84" s="43"/>
    </row>
    <row r="85" spans="1:20" ht="12.75">
      <c r="A85" s="24">
        <f>ROW()</f>
        <v>85</v>
      </c>
      <c r="B85" s="23"/>
      <c r="C85" s="780"/>
      <c r="D85" s="780"/>
      <c r="E85" s="780"/>
      <c r="F85" s="780"/>
      <c r="G85" s="780"/>
      <c r="H85" s="780"/>
      <c r="I85" s="780"/>
      <c r="J85" s="780"/>
      <c r="K85" s="780"/>
      <c r="L85" s="780"/>
      <c r="M85" s="780"/>
      <c r="N85" s="780"/>
      <c r="O85" s="780"/>
      <c r="P85" s="780"/>
      <c r="Q85" s="780"/>
      <c r="R85" s="780"/>
      <c r="S85" s="780"/>
      <c r="T85" s="43"/>
    </row>
    <row r="86" spans="1:20" ht="12.75">
      <c r="A86" s="24">
        <f>ROW()</f>
        <v>86</v>
      </c>
      <c r="B86" s="23"/>
      <c r="C86" s="780"/>
      <c r="D86" s="780"/>
      <c r="E86" s="780"/>
      <c r="F86" s="780"/>
      <c r="G86" s="780"/>
      <c r="H86" s="780"/>
      <c r="I86" s="780"/>
      <c r="J86" s="780"/>
      <c r="K86" s="780"/>
      <c r="L86" s="780"/>
      <c r="M86" s="780"/>
      <c r="N86" s="780"/>
      <c r="O86" s="780"/>
      <c r="P86" s="780"/>
      <c r="Q86" s="780"/>
      <c r="R86" s="780"/>
      <c r="S86" s="780"/>
      <c r="T86" s="43"/>
    </row>
    <row r="87" spans="1:20" ht="12.75">
      <c r="A87" s="24">
        <f>ROW()</f>
        <v>87</v>
      </c>
      <c r="B87" s="23"/>
      <c r="C87" s="780"/>
      <c r="D87" s="780"/>
      <c r="E87" s="780"/>
      <c r="F87" s="780"/>
      <c r="G87" s="780"/>
      <c r="H87" s="780"/>
      <c r="I87" s="780"/>
      <c r="J87" s="780"/>
      <c r="K87" s="780"/>
      <c r="L87" s="780"/>
      <c r="M87" s="780"/>
      <c r="N87" s="780"/>
      <c r="O87" s="780"/>
      <c r="P87" s="780"/>
      <c r="Q87" s="780"/>
      <c r="R87" s="780"/>
      <c r="S87" s="780"/>
      <c r="T87" s="43"/>
    </row>
    <row r="88" spans="1:20" ht="12.75">
      <c r="A88" s="24">
        <f>ROW()</f>
        <v>88</v>
      </c>
      <c r="B88" s="23"/>
      <c r="C88" s="780"/>
      <c r="D88" s="780"/>
      <c r="E88" s="780"/>
      <c r="F88" s="780"/>
      <c r="G88" s="780"/>
      <c r="H88" s="780"/>
      <c r="I88" s="780"/>
      <c r="J88" s="780"/>
      <c r="K88" s="780"/>
      <c r="L88" s="780"/>
      <c r="M88" s="780"/>
      <c r="N88" s="780"/>
      <c r="O88" s="780"/>
      <c r="P88" s="780"/>
      <c r="Q88" s="780"/>
      <c r="R88" s="780"/>
      <c r="S88" s="780"/>
      <c r="T88" s="43"/>
    </row>
    <row r="89" spans="1:20" ht="12.75">
      <c r="A89" s="24">
        <f>ROW()</f>
        <v>89</v>
      </c>
      <c r="B89" s="23"/>
      <c r="C89" s="780"/>
      <c r="D89" s="780"/>
      <c r="E89" s="780"/>
      <c r="F89" s="780"/>
      <c r="G89" s="780"/>
      <c r="H89" s="780"/>
      <c r="I89" s="780"/>
      <c r="J89" s="780"/>
      <c r="K89" s="780"/>
      <c r="L89" s="780"/>
      <c r="M89" s="780"/>
      <c r="N89" s="780"/>
      <c r="O89" s="780"/>
      <c r="P89" s="780"/>
      <c r="Q89" s="780"/>
      <c r="R89" s="780"/>
      <c r="S89" s="780"/>
      <c r="T89" s="43"/>
    </row>
    <row r="90" spans="1:20" ht="12.75">
      <c r="A90" s="24">
        <f>ROW()</f>
        <v>90</v>
      </c>
      <c r="B90" s="23"/>
      <c r="C90" s="780"/>
      <c r="D90" s="780"/>
      <c r="E90" s="780"/>
      <c r="F90" s="780"/>
      <c r="G90" s="780"/>
      <c r="H90" s="780"/>
      <c r="I90" s="780"/>
      <c r="J90" s="780"/>
      <c r="K90" s="780"/>
      <c r="L90" s="780"/>
      <c r="M90" s="780"/>
      <c r="N90" s="780"/>
      <c r="O90" s="780"/>
      <c r="P90" s="780"/>
      <c r="Q90" s="780"/>
      <c r="R90" s="780"/>
      <c r="S90" s="780"/>
      <c r="T90" s="43"/>
    </row>
    <row r="91" spans="1:20" ht="12.75">
      <c r="A91" s="24">
        <f>ROW()</f>
        <v>91</v>
      </c>
      <c r="B91" s="23"/>
      <c r="C91" s="780"/>
      <c r="D91" s="780"/>
      <c r="E91" s="780"/>
      <c r="F91" s="780"/>
      <c r="G91" s="780"/>
      <c r="H91" s="780"/>
      <c r="I91" s="780"/>
      <c r="J91" s="780"/>
      <c r="K91" s="780"/>
      <c r="L91" s="780"/>
      <c r="M91" s="780"/>
      <c r="N91" s="780"/>
      <c r="O91" s="780"/>
      <c r="P91" s="780"/>
      <c r="Q91" s="780"/>
      <c r="R91" s="780"/>
      <c r="S91" s="780"/>
      <c r="T91" s="43"/>
    </row>
    <row r="92" spans="1:20" ht="12.75">
      <c r="A92" s="24">
        <f>ROW()</f>
        <v>92</v>
      </c>
      <c r="B92" s="23"/>
      <c r="C92" s="780"/>
      <c r="D92" s="780"/>
      <c r="E92" s="780"/>
      <c r="F92" s="780"/>
      <c r="G92" s="780"/>
      <c r="H92" s="780"/>
      <c r="I92" s="780"/>
      <c r="J92" s="780"/>
      <c r="K92" s="780"/>
      <c r="L92" s="780"/>
      <c r="M92" s="780"/>
      <c r="N92" s="780"/>
      <c r="O92" s="780"/>
      <c r="P92" s="780"/>
      <c r="Q92" s="780"/>
      <c r="R92" s="780"/>
      <c r="S92" s="780"/>
      <c r="T92" s="43"/>
    </row>
    <row r="93" spans="1:20" ht="12.75">
      <c r="A93" s="24">
        <f>ROW()</f>
        <v>93</v>
      </c>
      <c r="B93" s="23"/>
      <c r="C93" s="780"/>
      <c r="D93" s="780"/>
      <c r="E93" s="780"/>
      <c r="F93" s="780"/>
      <c r="G93" s="780"/>
      <c r="H93" s="780"/>
      <c r="I93" s="780"/>
      <c r="J93" s="780"/>
      <c r="K93" s="780"/>
      <c r="L93" s="780"/>
      <c r="M93" s="780"/>
      <c r="N93" s="780"/>
      <c r="O93" s="780"/>
      <c r="P93" s="780"/>
      <c r="Q93" s="780"/>
      <c r="R93" s="780"/>
      <c r="S93" s="780"/>
      <c r="T93" s="43"/>
    </row>
    <row r="94" spans="1:20" ht="12.75">
      <c r="A94" s="24">
        <f>ROW()</f>
        <v>94</v>
      </c>
      <c r="B94" s="23"/>
      <c r="C94" s="780"/>
      <c r="D94" s="780"/>
      <c r="E94" s="780"/>
      <c r="F94" s="780"/>
      <c r="G94" s="780"/>
      <c r="H94" s="780"/>
      <c r="I94" s="780"/>
      <c r="J94" s="780"/>
      <c r="K94" s="780"/>
      <c r="L94" s="780"/>
      <c r="M94" s="780"/>
      <c r="N94" s="780"/>
      <c r="O94" s="780"/>
      <c r="P94" s="780"/>
      <c r="Q94" s="780"/>
      <c r="R94" s="780"/>
      <c r="S94" s="780"/>
      <c r="T94" s="43"/>
    </row>
    <row r="95" spans="1:20" ht="12.75">
      <c r="A95" s="24">
        <f>ROW()</f>
        <v>95</v>
      </c>
      <c r="B95" s="23"/>
      <c r="C95" s="780"/>
      <c r="D95" s="780"/>
      <c r="E95" s="780"/>
      <c r="F95" s="780"/>
      <c r="G95" s="780"/>
      <c r="H95" s="780"/>
      <c r="I95" s="780"/>
      <c r="J95" s="780"/>
      <c r="K95" s="780"/>
      <c r="L95" s="780"/>
      <c r="M95" s="780"/>
      <c r="N95" s="780"/>
      <c r="O95" s="780"/>
      <c r="P95" s="780"/>
      <c r="Q95" s="780"/>
      <c r="R95" s="780"/>
      <c r="S95" s="780"/>
      <c r="T95" s="43"/>
    </row>
    <row r="96" spans="1:20" ht="12.75">
      <c r="A96" s="24">
        <f>ROW()</f>
        <v>96</v>
      </c>
      <c r="B96" s="23"/>
      <c r="C96" s="780"/>
      <c r="D96" s="780"/>
      <c r="E96" s="780"/>
      <c r="F96" s="780"/>
      <c r="G96" s="780"/>
      <c r="H96" s="780"/>
      <c r="I96" s="780"/>
      <c r="J96" s="780"/>
      <c r="K96" s="780"/>
      <c r="L96" s="780"/>
      <c r="M96" s="780"/>
      <c r="N96" s="780"/>
      <c r="O96" s="780"/>
      <c r="P96" s="780"/>
      <c r="Q96" s="780"/>
      <c r="R96" s="780"/>
      <c r="S96" s="780"/>
      <c r="T96" s="43"/>
    </row>
    <row r="97" spans="1:20" ht="12.75">
      <c r="A97" s="24"/>
      <c r="B97" s="23"/>
      <c r="C97" s="780"/>
      <c r="D97" s="780"/>
      <c r="E97" s="780"/>
      <c r="F97" s="780"/>
      <c r="G97" s="780"/>
      <c r="H97" s="780"/>
      <c r="I97" s="780"/>
      <c r="J97" s="780"/>
      <c r="K97" s="780"/>
      <c r="L97" s="780"/>
      <c r="M97" s="780"/>
      <c r="N97" s="780"/>
      <c r="O97" s="780"/>
      <c r="P97" s="780"/>
      <c r="Q97" s="780"/>
      <c r="R97" s="780"/>
      <c r="S97" s="780"/>
      <c r="T97" s="43"/>
    </row>
    <row r="98" spans="1:20" ht="12.75">
      <c r="A98" s="40">
        <f>ROW()</f>
        <v>98</v>
      </c>
      <c r="B98" s="78"/>
      <c r="C98" s="78"/>
      <c r="D98" s="78"/>
      <c r="E98" s="78"/>
      <c r="F98" s="78"/>
      <c r="G98" s="78"/>
      <c r="H98" s="78"/>
      <c r="I98" s="78"/>
      <c r="J98" s="78"/>
      <c r="K98" s="78"/>
      <c r="L98" s="78"/>
      <c r="M98" s="78"/>
      <c r="N98" s="78"/>
      <c r="O98" s="78"/>
      <c r="P98" s="78"/>
      <c r="Q98" s="78"/>
      <c r="R98" s="78"/>
      <c r="S98" s="78"/>
      <c r="T98" s="72"/>
    </row>
  </sheetData>
  <sheetProtection/>
  <mergeCells count="17">
    <mergeCell ref="K55:M55"/>
    <mergeCell ref="K49:M49"/>
    <mergeCell ref="K50:M50"/>
    <mergeCell ref="K51:M51"/>
    <mergeCell ref="K52:M52"/>
    <mergeCell ref="K53:M53"/>
    <mergeCell ref="K54:M54"/>
    <mergeCell ref="O62:S62"/>
    <mergeCell ref="O63:S63"/>
    <mergeCell ref="O64:S64"/>
    <mergeCell ref="C67:S97"/>
    <mergeCell ref="O2:S2"/>
    <mergeCell ref="O3:S3"/>
    <mergeCell ref="O4:S4"/>
    <mergeCell ref="K46:M46"/>
    <mergeCell ref="K47:M47"/>
    <mergeCell ref="K48:M48"/>
  </mergeCells>
  <dataValidations count="4">
    <dataValidation type="list" allowBlank="1" showInputMessage="1" showErrorMessage="1" sqref="S46:S55">
      <formula1>dd_YesNo</formula1>
    </dataValidation>
    <dataValidation type="list" allowBlank="1" showInputMessage="1" showErrorMessage="1" sqref="I46:I55">
      <formula1>dd_Cause</formula1>
    </dataValidation>
    <dataValidation type="list" allowBlank="1" showInputMessage="1" showErrorMessage="1" sqref="O65460:S65460">
      <formula1>"Annual Disclosure—Requirement 6(1), Merger or Asset Transfer—Requirement 6(4)"</formula1>
    </dataValidation>
    <dataValidation type="list" allowBlank="1" showInputMessage="1" showErrorMessage="1" sqref="E46:E55">
      <formula1>dd_AssetCategory</formula1>
    </dataValidation>
  </dataValidation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44" r:id="rId1"/>
  <headerFooter>
    <oddHeader>&amp;C&amp;"Arial"&amp;10 Commerce Commission Information Disclosure Template</oddHeader>
    <oddFooter>&amp;L&amp;"Arial"&amp;10 &amp;F&amp;C&amp;"Arial"&amp;10 &amp;A&amp;R&amp;"Arial"&amp;10 &amp;P</oddFooter>
  </headerFooter>
</worksheet>
</file>

<file path=xl/worksheets/sheet26.xml><?xml version="1.0" encoding="utf-8"?>
<worksheet xmlns="http://schemas.openxmlformats.org/spreadsheetml/2006/main" xmlns:r="http://schemas.openxmlformats.org/officeDocument/2006/relationships">
  <sheetPr>
    <tabColor indexed="45"/>
    <pageSetUpPr fitToPage="1"/>
  </sheetPr>
  <dimension ref="A1:AF132"/>
  <sheetViews>
    <sheetView showGridLines="0" view="pageBreakPreview" zoomScaleSheetLayoutView="100" zoomScalePageLayoutView="0" workbookViewId="0" topLeftCell="A1">
      <selection activeCell="A1" sqref="A1"/>
    </sheetView>
  </sheetViews>
  <sheetFormatPr defaultColWidth="3.7109375" defaultRowHeight="12.75"/>
  <cols>
    <col min="1" max="1" width="3.7109375" style="117" customWidth="1"/>
    <col min="2" max="2" width="3.28125" style="117" customWidth="1"/>
    <col min="3" max="3" width="3.7109375" style="117" customWidth="1"/>
    <col min="4" max="4" width="42.8515625" style="117" customWidth="1"/>
    <col min="5" max="5" width="0.5625" style="117" customWidth="1"/>
    <col min="6" max="6" width="15.57421875" style="117" customWidth="1"/>
    <col min="7" max="7" width="0.5625" style="117" customWidth="1"/>
    <col min="8" max="8" width="16.28125" style="117" customWidth="1"/>
    <col min="9" max="9" width="0.5625" style="117" customWidth="1"/>
    <col min="10" max="10" width="16.421875" style="117" customWidth="1"/>
    <col min="11" max="11" width="0.5625" style="117" customWidth="1"/>
    <col min="12" max="12" width="16.421875" style="117" customWidth="1"/>
    <col min="13" max="13" width="0.5625" style="117" customWidth="1"/>
    <col min="14" max="14" width="16.28125" style="117" customWidth="1"/>
    <col min="15" max="15" width="0.5625" style="117" customWidth="1"/>
    <col min="16" max="16" width="14.8515625" style="117" customWidth="1"/>
    <col min="17" max="17" width="2.00390625" style="117" customWidth="1"/>
    <col min="18" max="255" width="9.140625" style="117" customWidth="1"/>
    <col min="256" max="16384" width="3.7109375" style="117" customWidth="1"/>
  </cols>
  <sheetData>
    <row r="1" spans="1:32" s="51" customFormat="1" ht="12.75" customHeight="1">
      <c r="A1" s="157"/>
      <c r="B1" s="158"/>
      <c r="C1" s="158"/>
      <c r="D1" s="158"/>
      <c r="E1" s="158"/>
      <c r="F1" s="158"/>
      <c r="G1" s="158"/>
      <c r="H1" s="158"/>
      <c r="I1" s="158"/>
      <c r="J1" s="158"/>
      <c r="K1" s="158"/>
      <c r="L1" s="158"/>
      <c r="M1" s="158"/>
      <c r="N1" s="158"/>
      <c r="O1" s="158"/>
      <c r="P1" s="158"/>
      <c r="Q1" s="159"/>
      <c r="R1" s="117"/>
      <c r="S1" s="117"/>
      <c r="T1" s="117"/>
      <c r="U1" s="117"/>
      <c r="V1" s="117"/>
      <c r="W1" s="117"/>
      <c r="X1" s="117"/>
      <c r="Y1" s="117"/>
      <c r="Z1" s="117"/>
      <c r="AA1" s="117"/>
      <c r="AB1" s="117"/>
      <c r="AC1" s="117"/>
      <c r="AD1" s="117"/>
      <c r="AE1" s="117"/>
      <c r="AF1" s="117"/>
    </row>
    <row r="2" spans="1:32" s="51" customFormat="1" ht="16.5" customHeight="1">
      <c r="A2" s="160"/>
      <c r="B2" s="161"/>
      <c r="C2" s="161"/>
      <c r="D2" s="161"/>
      <c r="E2" s="522"/>
      <c r="F2" s="161"/>
      <c r="G2" s="161"/>
      <c r="H2" s="417"/>
      <c r="I2" s="523"/>
      <c r="J2" s="523"/>
      <c r="K2" s="55" t="s">
        <v>1135</v>
      </c>
      <c r="L2" s="733">
        <f>IF(NOT(ISBLANK(CoverSheet!$C$8)),CoverSheet!$C$8,"")</f>
      </c>
      <c r="M2" s="733"/>
      <c r="N2" s="733"/>
      <c r="O2" s="733"/>
      <c r="P2" s="733"/>
      <c r="Q2" s="162"/>
      <c r="R2" s="117"/>
      <c r="S2" s="117"/>
      <c r="T2" s="117"/>
      <c r="U2" s="117"/>
      <c r="V2" s="117"/>
      <c r="W2" s="117"/>
      <c r="X2" s="117"/>
      <c r="Y2" s="117"/>
      <c r="Z2" s="117"/>
      <c r="AA2" s="117"/>
      <c r="AB2" s="117"/>
      <c r="AC2" s="117"/>
      <c r="AD2" s="117"/>
      <c r="AE2" s="117"/>
      <c r="AF2" s="117"/>
    </row>
    <row r="3" spans="1:32" s="51" customFormat="1" ht="16.5" customHeight="1">
      <c r="A3" s="160"/>
      <c r="B3" s="161"/>
      <c r="C3" s="161"/>
      <c r="D3" s="161"/>
      <c r="E3" s="522"/>
      <c r="F3" s="161"/>
      <c r="G3" s="161"/>
      <c r="H3" s="418"/>
      <c r="I3" s="418"/>
      <c r="J3" s="418"/>
      <c r="K3" s="55" t="s">
        <v>427</v>
      </c>
      <c r="L3" s="734">
        <f>IF(ISNUMBER(CoverSheet!$C$12),CoverSheet!$C$12,"")</f>
      </c>
      <c r="M3" s="734"/>
      <c r="N3" s="734"/>
      <c r="O3" s="734"/>
      <c r="P3" s="734"/>
      <c r="Q3" s="162"/>
      <c r="R3" s="117"/>
      <c r="S3" s="117"/>
      <c r="T3" s="117"/>
      <c r="U3" s="117"/>
      <c r="V3" s="117"/>
      <c r="W3" s="117"/>
      <c r="X3" s="117"/>
      <c r="Y3" s="117"/>
      <c r="Z3" s="117"/>
      <c r="AA3" s="117"/>
      <c r="AB3" s="117"/>
      <c r="AC3" s="117"/>
      <c r="AD3" s="117"/>
      <c r="AE3" s="117"/>
      <c r="AF3" s="117"/>
    </row>
    <row r="4" spans="1:32" s="51" customFormat="1" ht="20.25" customHeight="1">
      <c r="A4" s="323" t="s">
        <v>1136</v>
      </c>
      <c r="B4" s="161"/>
      <c r="C4" s="161"/>
      <c r="D4" s="161"/>
      <c r="E4" s="161"/>
      <c r="F4" s="161"/>
      <c r="G4" s="161"/>
      <c r="H4" s="161"/>
      <c r="I4" s="161"/>
      <c r="J4" s="161"/>
      <c r="K4" s="161"/>
      <c r="L4" s="161"/>
      <c r="M4" s="161"/>
      <c r="N4" s="161"/>
      <c r="O4" s="161"/>
      <c r="P4" s="161"/>
      <c r="Q4" s="162"/>
      <c r="R4" s="117"/>
      <c r="S4" s="117"/>
      <c r="T4" s="117"/>
      <c r="U4" s="117"/>
      <c r="V4" s="117"/>
      <c r="W4" s="117"/>
      <c r="X4" s="117"/>
      <c r="Y4" s="117"/>
      <c r="Z4" s="117"/>
      <c r="AA4" s="117"/>
      <c r="AB4" s="117"/>
      <c r="AC4" s="117"/>
      <c r="AD4" s="117"/>
      <c r="AE4" s="117"/>
      <c r="AF4" s="117"/>
    </row>
    <row r="5" spans="1:32" s="51" customFormat="1" ht="12.75">
      <c r="A5" s="524" t="s">
        <v>1137</v>
      </c>
      <c r="B5" s="618" t="s">
        <v>1282</v>
      </c>
      <c r="C5" s="164"/>
      <c r="D5" s="161"/>
      <c r="E5" s="161"/>
      <c r="F5" s="161"/>
      <c r="G5" s="161"/>
      <c r="H5" s="161"/>
      <c r="I5" s="161"/>
      <c r="J5" s="161"/>
      <c r="K5" s="161"/>
      <c r="L5" s="161"/>
      <c r="M5" s="161"/>
      <c r="N5" s="161"/>
      <c r="O5" s="161"/>
      <c r="P5" s="161"/>
      <c r="Q5" s="162"/>
      <c r="R5" s="117"/>
      <c r="S5" s="117"/>
      <c r="T5" s="117"/>
      <c r="U5" s="117"/>
      <c r="V5" s="117"/>
      <c r="W5" s="117"/>
      <c r="X5" s="117"/>
      <c r="Y5" s="117"/>
      <c r="Z5" s="117"/>
      <c r="AA5" s="117"/>
      <c r="AB5" s="117"/>
      <c r="AC5" s="117"/>
      <c r="AD5" s="117"/>
      <c r="AE5" s="117"/>
      <c r="AF5" s="117"/>
    </row>
    <row r="6" spans="1:17" ht="24.75" customHeight="1">
      <c r="A6" s="448">
        <f>ROW(A6)</f>
        <v>6</v>
      </c>
      <c r="B6" s="167"/>
      <c r="C6" s="525" t="s">
        <v>1138</v>
      </c>
      <c r="D6" s="167"/>
      <c r="E6" s="167"/>
      <c r="F6" s="526"/>
      <c r="G6" s="527"/>
      <c r="H6" s="527"/>
      <c r="I6" s="167"/>
      <c r="J6" s="526"/>
      <c r="K6" s="527"/>
      <c r="L6" s="527"/>
      <c r="M6" s="527"/>
      <c r="N6" s="527"/>
      <c r="O6" s="527"/>
      <c r="P6" s="527"/>
      <c r="Q6" s="647"/>
    </row>
    <row r="7" spans="1:17" ht="19.5" customHeight="1">
      <c r="A7" s="448">
        <f>ROW(A7)</f>
        <v>7</v>
      </c>
      <c r="B7" s="167"/>
      <c r="C7" s="167"/>
      <c r="D7" s="167"/>
      <c r="E7" s="167"/>
      <c r="F7" s="529" t="s">
        <v>1139</v>
      </c>
      <c r="G7" s="530"/>
      <c r="H7" s="172">
        <v>2005</v>
      </c>
      <c r="I7" s="9"/>
      <c r="J7" s="172">
        <v>2006</v>
      </c>
      <c r="K7" s="530"/>
      <c r="L7" s="172">
        <v>2007</v>
      </c>
      <c r="M7" s="530"/>
      <c r="N7" s="172">
        <v>2008</v>
      </c>
      <c r="O7" s="530"/>
      <c r="P7" s="172">
        <v>2009</v>
      </c>
      <c r="Q7" s="168"/>
    </row>
    <row r="8" spans="1:17" ht="12.75">
      <c r="A8" s="448">
        <f aca="true" t="shared" si="0" ref="A8:A39">ROW(A8)</f>
        <v>8</v>
      </c>
      <c r="B8" s="9"/>
      <c r="C8" s="173" t="s">
        <v>1140</v>
      </c>
      <c r="D8" s="9"/>
      <c r="E8" s="288"/>
      <c r="F8" s="233" t="s">
        <v>771</v>
      </c>
      <c r="G8" s="288"/>
      <c r="H8" s="233" t="s">
        <v>771</v>
      </c>
      <c r="I8" s="288"/>
      <c r="J8" s="233" t="s">
        <v>771</v>
      </c>
      <c r="K8" s="288"/>
      <c r="L8" s="233" t="s">
        <v>771</v>
      </c>
      <c r="M8" s="288"/>
      <c r="N8" s="233" t="s">
        <v>771</v>
      </c>
      <c r="O8" s="288"/>
      <c r="P8" s="233" t="s">
        <v>771</v>
      </c>
      <c r="Q8" s="648"/>
    </row>
    <row r="9" spans="1:17" ht="12.75">
      <c r="A9" s="448">
        <f t="shared" si="0"/>
        <v>9</v>
      </c>
      <c r="B9" s="167"/>
      <c r="C9" s="167"/>
      <c r="D9" s="167"/>
      <c r="E9" s="167"/>
      <c r="F9" s="167"/>
      <c r="G9" s="167"/>
      <c r="H9" s="167"/>
      <c r="I9" s="167"/>
      <c r="J9" s="167"/>
      <c r="K9" s="167"/>
      <c r="L9" s="167"/>
      <c r="M9" s="167"/>
      <c r="N9" s="167"/>
      <c r="O9" s="167"/>
      <c r="P9" s="167"/>
      <c r="Q9" s="168"/>
    </row>
    <row r="10" spans="1:17" ht="15" customHeight="1">
      <c r="A10" s="448">
        <f t="shared" si="0"/>
        <v>10</v>
      </c>
      <c r="B10" s="9"/>
      <c r="C10" s="262" t="s">
        <v>1141</v>
      </c>
      <c r="D10" s="262"/>
      <c r="E10" s="262"/>
      <c r="F10" s="531"/>
      <c r="G10" s="288"/>
      <c r="H10" s="531"/>
      <c r="I10" s="288"/>
      <c r="J10" s="531"/>
      <c r="K10" s="9"/>
      <c r="L10" s="531"/>
      <c r="M10" s="9"/>
      <c r="N10" s="531"/>
      <c r="O10" s="9"/>
      <c r="P10" s="333"/>
      <c r="Q10" s="649"/>
    </row>
    <row r="11" spans="1:32" s="535" customFormat="1" ht="21.75" customHeight="1">
      <c r="A11" s="483">
        <f t="shared" si="0"/>
        <v>11</v>
      </c>
      <c r="B11" s="210"/>
      <c r="C11" s="210" t="s">
        <v>1142</v>
      </c>
      <c r="D11" s="210"/>
      <c r="E11" s="210"/>
      <c r="F11" s="210"/>
      <c r="G11" s="533"/>
      <c r="H11" s="531"/>
      <c r="I11" s="533"/>
      <c r="J11" s="534"/>
      <c r="K11" s="210"/>
      <c r="L11" s="210"/>
      <c r="M11" s="210"/>
      <c r="N11" s="210"/>
      <c r="O11" s="210"/>
      <c r="P11" s="533"/>
      <c r="Q11" s="650"/>
      <c r="R11" s="117"/>
      <c r="S11" s="117"/>
      <c r="T11" s="117"/>
      <c r="U11" s="117"/>
      <c r="V11" s="117"/>
      <c r="W11" s="117"/>
      <c r="X11" s="117"/>
      <c r="Y11" s="117"/>
      <c r="Z11" s="117"/>
      <c r="AA11" s="117"/>
      <c r="AB11" s="117"/>
      <c r="AC11" s="117"/>
      <c r="AD11" s="117"/>
      <c r="AE11" s="117"/>
      <c r="AF11" s="117"/>
    </row>
    <row r="12" spans="1:17" ht="15" customHeight="1">
      <c r="A12" s="448">
        <f t="shared" si="0"/>
        <v>12</v>
      </c>
      <c r="B12" s="9"/>
      <c r="C12" s="9"/>
      <c r="D12" s="536" t="s">
        <v>1143</v>
      </c>
      <c r="E12" s="9"/>
      <c r="F12" s="333"/>
      <c r="G12" s="288"/>
      <c r="H12" s="537"/>
      <c r="I12" s="288"/>
      <c r="J12" s="528"/>
      <c r="K12" s="9"/>
      <c r="L12" s="9"/>
      <c r="M12" s="9"/>
      <c r="N12" s="9"/>
      <c r="O12" s="9"/>
      <c r="P12" s="288"/>
      <c r="Q12" s="651"/>
    </row>
    <row r="13" spans="1:17" ht="15" customHeight="1">
      <c r="A13" s="448">
        <f t="shared" si="0"/>
        <v>13</v>
      </c>
      <c r="B13" s="9"/>
      <c r="C13" s="9"/>
      <c r="D13" s="536" t="s">
        <v>1143</v>
      </c>
      <c r="E13" s="9"/>
      <c r="F13" s="333"/>
      <c r="G13" s="288"/>
      <c r="H13" s="537"/>
      <c r="I13" s="288"/>
      <c r="J13" s="528"/>
      <c r="K13" s="9"/>
      <c r="L13" s="9"/>
      <c r="M13" s="9"/>
      <c r="N13" s="9"/>
      <c r="O13" s="9"/>
      <c r="P13" s="288"/>
      <c r="Q13" s="647"/>
    </row>
    <row r="14" spans="1:17" ht="15" customHeight="1" thickBot="1">
      <c r="A14" s="448">
        <f t="shared" si="0"/>
        <v>14</v>
      </c>
      <c r="B14" s="9"/>
      <c r="C14" s="9"/>
      <c r="D14" s="536" t="s">
        <v>1143</v>
      </c>
      <c r="E14" s="9"/>
      <c r="F14" s="333"/>
      <c r="G14" s="288"/>
      <c r="H14" s="537"/>
      <c r="I14" s="288"/>
      <c r="J14" s="528"/>
      <c r="K14" s="9"/>
      <c r="L14" s="9"/>
      <c r="M14" s="9"/>
      <c r="N14" s="9"/>
      <c r="O14" s="9"/>
      <c r="P14" s="288"/>
      <c r="Q14" s="647"/>
    </row>
    <row r="15" spans="1:17" ht="15" customHeight="1" thickBot="1">
      <c r="A15" s="448">
        <f t="shared" si="0"/>
        <v>15</v>
      </c>
      <c r="B15" s="10"/>
      <c r="C15" s="9"/>
      <c r="D15" s="9"/>
      <c r="E15" s="9"/>
      <c r="F15" s="539">
        <f>SUM(F12:F14)</f>
        <v>0</v>
      </c>
      <c r="G15" s="288"/>
      <c r="H15" s="528"/>
      <c r="I15" s="288"/>
      <c r="J15" s="288"/>
      <c r="K15" s="9"/>
      <c r="L15" s="9"/>
      <c r="M15" s="9"/>
      <c r="N15" s="9"/>
      <c r="O15" s="9"/>
      <c r="P15" s="9"/>
      <c r="Q15" s="649"/>
    </row>
    <row r="16" spans="1:17" ht="15" customHeight="1">
      <c r="A16" s="448">
        <f t="shared" si="0"/>
        <v>16</v>
      </c>
      <c r="B16" s="10"/>
      <c r="C16" s="262" t="s">
        <v>1144</v>
      </c>
      <c r="D16" s="262"/>
      <c r="E16" s="262"/>
      <c r="F16" s="45"/>
      <c r="G16" s="540"/>
      <c r="H16" s="45"/>
      <c r="I16" s="540"/>
      <c r="J16" s="45"/>
      <c r="K16" s="9"/>
      <c r="L16" s="9"/>
      <c r="M16" s="9"/>
      <c r="N16" s="9"/>
      <c r="O16" s="9"/>
      <c r="P16" s="9"/>
      <c r="Q16" s="647"/>
    </row>
    <row r="17" spans="1:17" ht="15" customHeight="1">
      <c r="A17" s="448">
        <f t="shared" si="0"/>
        <v>17</v>
      </c>
      <c r="B17" s="10"/>
      <c r="C17" s="9"/>
      <c r="D17" s="536" t="s">
        <v>1143</v>
      </c>
      <c r="E17" s="9"/>
      <c r="F17" s="9"/>
      <c r="G17" s="288"/>
      <c r="H17" s="333"/>
      <c r="I17" s="288"/>
      <c r="J17" s="333"/>
      <c r="K17" s="9"/>
      <c r="L17" s="333"/>
      <c r="M17" s="9"/>
      <c r="N17" s="333"/>
      <c r="O17" s="9"/>
      <c r="P17" s="333"/>
      <c r="Q17" s="647"/>
    </row>
    <row r="18" spans="1:17" ht="14.25" customHeight="1">
      <c r="A18" s="448">
        <f t="shared" si="0"/>
        <v>18</v>
      </c>
      <c r="B18" s="10"/>
      <c r="C18" s="9"/>
      <c r="D18" s="536" t="s">
        <v>1143</v>
      </c>
      <c r="E18" s="9"/>
      <c r="F18" s="9"/>
      <c r="G18" s="288"/>
      <c r="H18" s="333"/>
      <c r="I18" s="288"/>
      <c r="J18" s="333"/>
      <c r="K18" s="9"/>
      <c r="L18" s="333"/>
      <c r="M18" s="9"/>
      <c r="N18" s="333"/>
      <c r="O18" s="9"/>
      <c r="P18" s="333"/>
      <c r="Q18" s="647"/>
    </row>
    <row r="19" spans="1:17" ht="15" customHeight="1" thickBot="1">
      <c r="A19" s="448">
        <f t="shared" si="0"/>
        <v>19</v>
      </c>
      <c r="B19" s="10"/>
      <c r="C19" s="9"/>
      <c r="D19" s="536" t="s">
        <v>1143</v>
      </c>
      <c r="E19" s="9"/>
      <c r="F19" s="9"/>
      <c r="G19" s="288"/>
      <c r="H19" s="333"/>
      <c r="I19" s="288"/>
      <c r="J19" s="333"/>
      <c r="K19" s="9"/>
      <c r="L19" s="333"/>
      <c r="M19" s="9"/>
      <c r="N19" s="333"/>
      <c r="O19" s="9"/>
      <c r="P19" s="333"/>
      <c r="Q19" s="647"/>
    </row>
    <row r="20" spans="1:17" ht="15" customHeight="1" thickBot="1">
      <c r="A20" s="448">
        <f t="shared" si="0"/>
        <v>20</v>
      </c>
      <c r="B20" s="10"/>
      <c r="C20" s="9"/>
      <c r="D20" s="9"/>
      <c r="E20" s="9"/>
      <c r="F20" s="9"/>
      <c r="G20" s="288"/>
      <c r="H20" s="539">
        <f>SUM(H17:H19)</f>
        <v>0</v>
      </c>
      <c r="I20" s="288"/>
      <c r="J20" s="539">
        <f>SUM(J17:J19)</f>
        <v>0</v>
      </c>
      <c r="K20" s="9"/>
      <c r="L20" s="539">
        <f>SUM(L17:L19)</f>
        <v>0</v>
      </c>
      <c r="M20" s="9"/>
      <c r="N20" s="539">
        <f>SUM(N17:N19)</f>
        <v>0</v>
      </c>
      <c r="O20" s="9"/>
      <c r="P20" s="539">
        <f>SUM(P17:P19)</f>
        <v>0</v>
      </c>
      <c r="Q20" s="649"/>
    </row>
    <row r="21" spans="1:17" ht="15" customHeight="1">
      <c r="A21" s="448">
        <f t="shared" si="0"/>
        <v>21</v>
      </c>
      <c r="B21" s="10"/>
      <c r="C21" s="262" t="s">
        <v>1145</v>
      </c>
      <c r="D21" s="262"/>
      <c r="E21" s="262"/>
      <c r="F21" s="9"/>
      <c r="G21" s="288"/>
      <c r="H21" s="233"/>
      <c r="I21" s="288"/>
      <c r="J21" s="528"/>
      <c r="K21" s="9"/>
      <c r="L21" s="9"/>
      <c r="M21" s="9"/>
      <c r="N21" s="9"/>
      <c r="O21" s="9"/>
      <c r="P21" s="9"/>
      <c r="Q21" s="647"/>
    </row>
    <row r="22" spans="1:17" ht="15" customHeight="1">
      <c r="A22" s="448">
        <f t="shared" si="0"/>
        <v>22</v>
      </c>
      <c r="B22" s="10"/>
      <c r="C22" s="9"/>
      <c r="D22" s="536" t="s">
        <v>1143</v>
      </c>
      <c r="E22" s="9"/>
      <c r="F22" s="333"/>
      <c r="G22" s="262"/>
      <c r="H22" s="537"/>
      <c r="I22" s="288"/>
      <c r="J22" s="537"/>
      <c r="K22" s="540"/>
      <c r="L22" s="540"/>
      <c r="M22" s="540"/>
      <c r="N22" s="540"/>
      <c r="O22" s="540"/>
      <c r="P22" s="540"/>
      <c r="Q22" s="647"/>
    </row>
    <row r="23" spans="1:17" ht="12.75">
      <c r="A23" s="448">
        <f t="shared" si="0"/>
        <v>23</v>
      </c>
      <c r="B23" s="10"/>
      <c r="C23" s="9"/>
      <c r="D23" s="536" t="s">
        <v>1143</v>
      </c>
      <c r="E23" s="9"/>
      <c r="F23" s="333"/>
      <c r="G23" s="167"/>
      <c r="H23" s="537"/>
      <c r="I23" s="288"/>
      <c r="J23" s="537"/>
      <c r="K23" s="288"/>
      <c r="L23" s="288"/>
      <c r="M23" s="288"/>
      <c r="N23" s="288"/>
      <c r="O23" s="288"/>
      <c r="P23" s="288"/>
      <c r="Q23" s="647"/>
    </row>
    <row r="24" spans="1:17" ht="13.5" thickBot="1">
      <c r="A24" s="448">
        <f t="shared" si="0"/>
        <v>24</v>
      </c>
      <c r="B24" s="10"/>
      <c r="C24" s="9"/>
      <c r="D24" s="536" t="s">
        <v>1143</v>
      </c>
      <c r="E24" s="9"/>
      <c r="F24" s="333"/>
      <c r="G24" s="167"/>
      <c r="H24" s="537"/>
      <c r="I24" s="288"/>
      <c r="J24" s="537"/>
      <c r="K24" s="288"/>
      <c r="L24" s="288"/>
      <c r="M24" s="288"/>
      <c r="N24" s="288"/>
      <c r="O24" s="288"/>
      <c r="P24" s="288"/>
      <c r="Q24" s="647"/>
    </row>
    <row r="25" spans="1:17" ht="13.5" thickBot="1">
      <c r="A25" s="448">
        <f t="shared" si="0"/>
        <v>25</v>
      </c>
      <c r="B25" s="10"/>
      <c r="C25" s="9"/>
      <c r="D25" s="9"/>
      <c r="E25" s="9"/>
      <c r="F25" s="539">
        <f>SUM(F22:F24)</f>
        <v>0</v>
      </c>
      <c r="G25" s="288"/>
      <c r="H25" s="532"/>
      <c r="I25" s="288"/>
      <c r="J25" s="537"/>
      <c r="K25" s="9"/>
      <c r="L25" s="9"/>
      <c r="M25" s="9"/>
      <c r="N25" s="9"/>
      <c r="O25" s="9"/>
      <c r="P25" s="9"/>
      <c r="Q25" s="649"/>
    </row>
    <row r="26" spans="1:17" ht="15" customHeight="1">
      <c r="A26" s="448">
        <f t="shared" si="0"/>
        <v>26</v>
      </c>
      <c r="B26" s="10"/>
      <c r="C26" s="262" t="s">
        <v>1146</v>
      </c>
      <c r="D26" s="262"/>
      <c r="E26" s="262"/>
      <c r="F26" s="9"/>
      <c r="G26" s="288"/>
      <c r="H26" s="537"/>
      <c r="I26" s="288"/>
      <c r="J26" s="537"/>
      <c r="K26" s="9"/>
      <c r="L26" s="9"/>
      <c r="M26" s="9"/>
      <c r="N26" s="9"/>
      <c r="O26" s="9"/>
      <c r="P26" s="9"/>
      <c r="Q26" s="647"/>
    </row>
    <row r="27" spans="1:17" ht="12.75">
      <c r="A27" s="448">
        <f t="shared" si="0"/>
        <v>27</v>
      </c>
      <c r="B27" s="10"/>
      <c r="C27" s="9"/>
      <c r="D27" s="536" t="s">
        <v>1143</v>
      </c>
      <c r="E27" s="9"/>
      <c r="F27" s="333"/>
      <c r="G27" s="288"/>
      <c r="H27" s="537"/>
      <c r="I27" s="288"/>
      <c r="J27" s="537"/>
      <c r="K27" s="9"/>
      <c r="L27" s="9"/>
      <c r="M27" s="9"/>
      <c r="N27" s="9"/>
      <c r="O27" s="9"/>
      <c r="P27" s="9"/>
      <c r="Q27" s="647"/>
    </row>
    <row r="28" spans="1:17" ht="12.75">
      <c r="A28" s="448">
        <f t="shared" si="0"/>
        <v>28</v>
      </c>
      <c r="B28" s="10"/>
      <c r="C28" s="9"/>
      <c r="D28" s="536" t="s">
        <v>1143</v>
      </c>
      <c r="E28" s="9"/>
      <c r="F28" s="333"/>
      <c r="G28" s="288"/>
      <c r="H28" s="537"/>
      <c r="I28" s="288"/>
      <c r="J28" s="537"/>
      <c r="K28" s="9"/>
      <c r="L28" s="9"/>
      <c r="M28" s="9"/>
      <c r="N28" s="9"/>
      <c r="O28" s="9"/>
      <c r="P28" s="9"/>
      <c r="Q28" s="647"/>
    </row>
    <row r="29" spans="1:17" ht="13.5" thickBot="1">
      <c r="A29" s="448">
        <f t="shared" si="0"/>
        <v>29</v>
      </c>
      <c r="B29" s="10"/>
      <c r="C29" s="9"/>
      <c r="D29" s="536" t="s">
        <v>1143</v>
      </c>
      <c r="E29" s="9"/>
      <c r="F29" s="333"/>
      <c r="G29" s="288"/>
      <c r="H29" s="537"/>
      <c r="I29" s="288"/>
      <c r="J29" s="537"/>
      <c r="K29" s="9"/>
      <c r="L29" s="9"/>
      <c r="M29" s="9"/>
      <c r="N29" s="9"/>
      <c r="O29" s="9"/>
      <c r="P29" s="9"/>
      <c r="Q29" s="647"/>
    </row>
    <row r="30" spans="1:17" ht="13.5" thickBot="1">
      <c r="A30" s="448">
        <f t="shared" si="0"/>
        <v>30</v>
      </c>
      <c r="B30" s="10"/>
      <c r="C30" s="9"/>
      <c r="D30" s="9"/>
      <c r="E30" s="9"/>
      <c r="F30" s="539">
        <f>SUM(F27:F29)</f>
        <v>0</v>
      </c>
      <c r="G30" s="288"/>
      <c r="H30" s="537"/>
      <c r="I30" s="288"/>
      <c r="J30" s="537"/>
      <c r="K30" s="9"/>
      <c r="L30" s="9"/>
      <c r="M30" s="9"/>
      <c r="N30" s="9"/>
      <c r="O30" s="9"/>
      <c r="P30" s="537"/>
      <c r="Q30" s="649"/>
    </row>
    <row r="31" spans="1:17" ht="15" customHeight="1">
      <c r="A31" s="448">
        <f t="shared" si="0"/>
        <v>31</v>
      </c>
      <c r="B31" s="10"/>
      <c r="C31" s="262" t="s">
        <v>1147</v>
      </c>
      <c r="D31" s="262"/>
      <c r="E31" s="262"/>
      <c r="F31" s="9"/>
      <c r="G31" s="288"/>
      <c r="H31" s="537"/>
      <c r="I31" s="288"/>
      <c r="J31" s="537"/>
      <c r="K31" s="9"/>
      <c r="L31" s="9"/>
      <c r="M31" s="9"/>
      <c r="N31" s="9"/>
      <c r="O31" s="9"/>
      <c r="P31" s="537"/>
      <c r="Q31" s="647"/>
    </row>
    <row r="32" spans="1:17" ht="12.75">
      <c r="A32" s="448">
        <f t="shared" si="0"/>
        <v>32</v>
      </c>
      <c r="B32" s="10"/>
      <c r="C32" s="9"/>
      <c r="D32" s="536" t="s">
        <v>1143</v>
      </c>
      <c r="E32" s="9"/>
      <c r="F32" s="333"/>
      <c r="G32" s="288"/>
      <c r="H32" s="537"/>
      <c r="I32" s="288"/>
      <c r="J32" s="537"/>
      <c r="K32" s="9"/>
      <c r="L32" s="9"/>
      <c r="M32" s="9"/>
      <c r="N32" s="9"/>
      <c r="O32" s="9"/>
      <c r="P32" s="537"/>
      <c r="Q32" s="647"/>
    </row>
    <row r="33" spans="1:17" ht="12.75">
      <c r="A33" s="448">
        <f t="shared" si="0"/>
        <v>33</v>
      </c>
      <c r="B33" s="10"/>
      <c r="C33" s="9"/>
      <c r="D33" s="536" t="s">
        <v>1143</v>
      </c>
      <c r="E33" s="9"/>
      <c r="F33" s="333"/>
      <c r="G33" s="288"/>
      <c r="H33" s="537"/>
      <c r="I33" s="288"/>
      <c r="J33" s="537"/>
      <c r="K33" s="9"/>
      <c r="L33" s="9"/>
      <c r="M33" s="9"/>
      <c r="N33" s="9"/>
      <c r="O33" s="9"/>
      <c r="P33" s="537"/>
      <c r="Q33" s="647"/>
    </row>
    <row r="34" spans="1:17" ht="13.5" thickBot="1">
      <c r="A34" s="448">
        <f t="shared" si="0"/>
        <v>34</v>
      </c>
      <c r="B34" s="10"/>
      <c r="C34" s="9"/>
      <c r="D34" s="536" t="s">
        <v>1143</v>
      </c>
      <c r="E34" s="9"/>
      <c r="F34" s="333"/>
      <c r="G34" s="288"/>
      <c r="H34" s="537"/>
      <c r="I34" s="288"/>
      <c r="J34" s="537"/>
      <c r="K34" s="9"/>
      <c r="L34" s="9"/>
      <c r="M34" s="9"/>
      <c r="N34" s="9"/>
      <c r="O34" s="9"/>
      <c r="P34" s="537"/>
      <c r="Q34" s="647"/>
    </row>
    <row r="35" spans="1:17" ht="13.5" thickBot="1">
      <c r="A35" s="448">
        <f t="shared" si="0"/>
        <v>35</v>
      </c>
      <c r="B35" s="10"/>
      <c r="C35" s="9"/>
      <c r="D35" s="9"/>
      <c r="E35" s="9"/>
      <c r="F35" s="539">
        <f>SUM(F32:F34)</f>
        <v>0</v>
      </c>
      <c r="G35" s="288"/>
      <c r="H35" s="537"/>
      <c r="I35" s="288"/>
      <c r="J35" s="537"/>
      <c r="K35" s="9"/>
      <c r="L35" s="9"/>
      <c r="M35" s="9"/>
      <c r="N35" s="9"/>
      <c r="O35" s="9"/>
      <c r="P35" s="537"/>
      <c r="Q35" s="649"/>
    </row>
    <row r="36" spans="1:17" ht="13.5" thickBot="1">
      <c r="A36" s="448">
        <f t="shared" si="0"/>
        <v>36</v>
      </c>
      <c r="B36" s="10"/>
      <c r="C36" s="9"/>
      <c r="D36" s="9"/>
      <c r="E36" s="9"/>
      <c r="F36" s="537"/>
      <c r="G36" s="288"/>
      <c r="H36" s="537"/>
      <c r="I36" s="288"/>
      <c r="J36" s="537"/>
      <c r="K36" s="9"/>
      <c r="L36" s="9"/>
      <c r="M36" s="9"/>
      <c r="N36" s="9"/>
      <c r="O36" s="9"/>
      <c r="P36" s="537"/>
      <c r="Q36" s="647"/>
    </row>
    <row r="37" spans="1:17" ht="13.5" thickBot="1">
      <c r="A37" s="448">
        <f t="shared" si="0"/>
        <v>37</v>
      </c>
      <c r="B37" s="10"/>
      <c r="C37" s="9" t="s">
        <v>1148</v>
      </c>
      <c r="D37" s="9"/>
      <c r="E37" s="9"/>
      <c r="F37" s="539">
        <f>F10+F15+F25+F30+F35</f>
        <v>0</v>
      </c>
      <c r="G37" s="288"/>
      <c r="H37" s="539">
        <f>H10+H20</f>
        <v>0</v>
      </c>
      <c r="I37" s="288"/>
      <c r="J37" s="539">
        <f>J10+J20</f>
        <v>0</v>
      </c>
      <c r="K37" s="9"/>
      <c r="L37" s="539">
        <f>L10+L20</f>
        <v>0</v>
      </c>
      <c r="M37" s="9"/>
      <c r="N37" s="539">
        <f>N10+N20</f>
        <v>0</v>
      </c>
      <c r="O37" s="9"/>
      <c r="P37" s="539">
        <f>P10+P20</f>
        <v>0</v>
      </c>
      <c r="Q37" s="647"/>
    </row>
    <row r="38" spans="1:17" ht="24.75" customHeight="1">
      <c r="A38" s="448">
        <f t="shared" si="0"/>
        <v>38</v>
      </c>
      <c r="B38" s="784" t="s">
        <v>1149</v>
      </c>
      <c r="C38" s="785"/>
      <c r="D38" s="785"/>
      <c r="E38" s="785"/>
      <c r="F38" s="785"/>
      <c r="G38" s="785"/>
      <c r="H38" s="785"/>
      <c r="I38" s="785"/>
      <c r="J38" s="785"/>
      <c r="K38" s="785"/>
      <c r="L38" s="785"/>
      <c r="M38" s="785"/>
      <c r="N38" s="785"/>
      <c r="O38" s="785"/>
      <c r="P38" s="785"/>
      <c r="Q38" s="647"/>
    </row>
    <row r="39" spans="1:17" ht="12.75">
      <c r="A39" s="520">
        <f t="shared" si="0"/>
        <v>39</v>
      </c>
      <c r="B39" s="183"/>
      <c r="C39" s="183"/>
      <c r="D39" s="183"/>
      <c r="E39" s="245"/>
      <c r="F39" s="183"/>
      <c r="G39" s="245"/>
      <c r="H39" s="183"/>
      <c r="I39" s="245"/>
      <c r="J39" s="183"/>
      <c r="K39" s="245"/>
      <c r="L39" s="245"/>
      <c r="M39" s="245"/>
      <c r="N39" s="245"/>
      <c r="O39" s="245"/>
      <c r="P39" s="183"/>
      <c r="Q39" s="184"/>
    </row>
    <row r="41" spans="1:32" s="51" customFormat="1" ht="12.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s="51" customFormat="1" ht="16.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s="51" customFormat="1" ht="16.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51" customFormat="1" ht="20.2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row>
    <row r="45" spans="1:32" s="51" customFormat="1" ht="12.7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ht="24.75" customHeight="1"/>
    <row r="47" ht="49.5" customHeight="1"/>
    <row r="48" ht="15" customHeight="1"/>
    <row r="49" ht="15" customHeight="1"/>
    <row r="51" ht="15" customHeight="1"/>
    <row r="54" ht="15" customHeight="1"/>
    <row r="55" ht="15" customHeight="1"/>
    <row r="56" ht="30" customHeight="1"/>
    <row r="59" ht="15" customHeight="1"/>
    <row r="60" ht="15" customHeight="1"/>
    <row r="61" ht="15" customHeight="1"/>
    <row r="62" ht="15" customHeight="1"/>
    <row r="63" ht="15" customHeight="1"/>
    <row r="64" ht="15" customHeight="1"/>
    <row r="65" ht="30" customHeight="1"/>
    <row r="66" spans="1:32" s="234" customFormat="1" ht="12.7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s="234" customFormat="1" ht="12.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s="234" customFormat="1" ht="1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s="234" customFormat="1" ht="1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s="234" customFormat="1" ht="1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s="234" customFormat="1" ht="1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s="234" customFormat="1" ht="1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s="234" customFormat="1" ht="30"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s="234" customFormat="1" ht="24.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s="234" customFormat="1" ht="24.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s="234" customFormat="1" ht="1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s="234" customFormat="1" ht="1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s="234" customFormat="1" ht="1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s="234" customFormat="1" ht="1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s="234" customFormat="1" ht="1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s="234" customFormat="1" ht="1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s="234" customFormat="1" ht="1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s="234" customFormat="1" ht="12.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s="234" customFormat="1" ht="1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s="234" customFormat="1" ht="30"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s="234" customFormat="1" ht="24.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s="234" customFormat="1" ht="1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s="234" customFormat="1" ht="1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s="234" customFormat="1" ht="1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s="234" customFormat="1" ht="1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s="234" customFormat="1" ht="1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s="234" customFormat="1" ht="1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s="234" customFormat="1" ht="1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s="234" customFormat="1" ht="1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s="234" customFormat="1" ht="1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s="234" customFormat="1" ht="12.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s="234" customFormat="1" ht="1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s="234" customFormat="1" ht="12.75">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100" spans="1:32" s="51" customFormat="1" ht="12.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s="51" customFormat="1" ht="16.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s="51" customFormat="1" ht="16.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s="51" customFormat="1" ht="20.2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s="51" customFormat="1" ht="12.75">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s="234" customFormat="1" ht="30"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s="234" customFormat="1" ht="30"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s="234" customFormat="1" ht="24.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s="234" customFormat="1" ht="1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s="234" customFormat="1" ht="1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s="234" customFormat="1" ht="1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s="234" customFormat="1" ht="1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s="234" customFormat="1" ht="1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s="234" customFormat="1" ht="1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s="234" customFormat="1" ht="1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s="234" customFormat="1" ht="12.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s="234" customFormat="1" ht="1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s="234" customFormat="1" ht="12.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ht="15" customHeight="1"/>
    <row r="119" ht="30" customHeight="1"/>
    <row r="121" ht="15" customHeight="1"/>
    <row r="122" ht="15" customHeight="1"/>
    <row r="123" ht="15" customHeight="1"/>
    <row r="124" ht="15" customHeight="1"/>
    <row r="125" ht="15" customHeight="1"/>
    <row r="126" ht="15" customHeight="1"/>
    <row r="127" ht="15" customHeight="1"/>
    <row r="129" ht="15" customHeight="1"/>
    <row r="131" ht="15" customHeight="1"/>
    <row r="132" spans="1:32" s="234" customFormat="1" ht="12.75">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sheetData>
  <sheetProtection formatColumns="0" formatRows="0"/>
  <mergeCells count="3">
    <mergeCell ref="L2:P2"/>
    <mergeCell ref="L3:P3"/>
    <mergeCell ref="B38:P38"/>
  </mergeCells>
  <printOptions gridLines="1" headings="1"/>
  <pageMargins left="0.7086614173228347" right="0.7086614173228347" top="0.7480314960629921" bottom="0.7480314960629921" header="0.3149606299212599" footer="0.3149606299212599"/>
  <pageSetup fitToHeight="10" fitToWidth="1" horizontalDpi="600" verticalDpi="600" orientation="portrait" paperSize="9" scale="56" r:id="rId1"/>
  <headerFooter alignWithMargins="0">
    <oddHeader>&amp;C&amp;"Arial"&amp;10 Commerce Commission Information Disclosure Template</oddHeader>
    <oddFooter>&amp;L&amp;"Arial"&amp;10 &amp;F&amp;C&amp;"Arial"&amp;10 &amp;A&amp;R&amp;"Arial"&amp;10 &amp;P</oddFooter>
  </headerFooter>
  <rowBreaks count="1" manualBreakCount="1">
    <brk id="40" max="13" man="1"/>
  </rowBreaks>
</worksheet>
</file>

<file path=xl/worksheets/sheet27.xml><?xml version="1.0" encoding="utf-8"?>
<worksheet xmlns="http://schemas.openxmlformats.org/spreadsheetml/2006/main" xmlns:r="http://schemas.openxmlformats.org/officeDocument/2006/relationships">
  <sheetPr>
    <tabColor indexed="45"/>
  </sheetPr>
  <dimension ref="A1:AE155"/>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6.421875" style="117" customWidth="1"/>
    <col min="4" max="4" width="37.57421875" style="117" customWidth="1"/>
    <col min="5" max="5" width="8.28125" style="117" customWidth="1"/>
    <col min="6" max="6" width="10.7109375" style="117" customWidth="1"/>
    <col min="7" max="7" width="0.5625" style="117" customWidth="1"/>
    <col min="8" max="8" width="15.57421875" style="117" customWidth="1"/>
    <col min="9" max="9" width="0.5625" style="117" customWidth="1"/>
    <col min="10" max="10" width="14.8515625" style="117" customWidth="1"/>
    <col min="11" max="11" width="0.5625" style="117" customWidth="1"/>
    <col min="12" max="12" width="14.8515625" style="117" customWidth="1"/>
    <col min="13" max="13" width="0.5625" style="117" customWidth="1"/>
    <col min="14" max="14" width="14.8515625" style="117" customWidth="1"/>
    <col min="15" max="15" width="2.7109375" style="117" customWidth="1"/>
    <col min="16" max="16384" width="9.140625" style="117" customWidth="1"/>
  </cols>
  <sheetData>
    <row r="1" spans="1:31" s="51" customFormat="1" ht="12.75" customHeight="1">
      <c r="A1" s="157"/>
      <c r="B1" s="158"/>
      <c r="C1" s="158"/>
      <c r="D1" s="158"/>
      <c r="E1" s="158"/>
      <c r="F1" s="158"/>
      <c r="G1" s="158"/>
      <c r="H1" s="158"/>
      <c r="I1" s="158"/>
      <c r="J1" s="158"/>
      <c r="K1" s="158"/>
      <c r="L1" s="158"/>
      <c r="M1" s="158"/>
      <c r="N1" s="158"/>
      <c r="O1" s="159"/>
      <c r="P1" s="109"/>
      <c r="Q1" s="117"/>
      <c r="R1" s="117"/>
      <c r="S1" s="117"/>
      <c r="T1" s="117"/>
      <c r="U1" s="117"/>
      <c r="V1" s="117"/>
      <c r="W1" s="117"/>
      <c r="X1" s="117"/>
      <c r="Y1" s="117"/>
      <c r="Z1" s="117"/>
      <c r="AA1" s="117"/>
      <c r="AB1" s="117"/>
      <c r="AC1" s="117"/>
      <c r="AD1" s="117"/>
      <c r="AE1" s="117"/>
    </row>
    <row r="2" spans="1:31" s="51" customFormat="1" ht="16.5" customHeight="1">
      <c r="A2" s="160"/>
      <c r="B2" s="161"/>
      <c r="C2" s="161"/>
      <c r="D2" s="161"/>
      <c r="E2" s="161"/>
      <c r="F2" s="161"/>
      <c r="G2" s="522"/>
      <c r="H2" s="161"/>
      <c r="I2" s="55" t="s">
        <v>10</v>
      </c>
      <c r="J2" s="704">
        <f>IF(NOT(ISBLANK(CoverSheet!$C$8)),CoverSheet!$C$8,"")</f>
      </c>
      <c r="K2" s="704"/>
      <c r="L2" s="704"/>
      <c r="M2" s="704"/>
      <c r="N2" s="704"/>
      <c r="O2" s="162"/>
      <c r="P2" s="109"/>
      <c r="Q2" s="117"/>
      <c r="R2" s="117"/>
      <c r="S2" s="117"/>
      <c r="T2" s="117"/>
      <c r="U2" s="117"/>
      <c r="V2" s="117"/>
      <c r="W2" s="117"/>
      <c r="X2" s="117"/>
      <c r="Y2" s="117"/>
      <c r="Z2" s="117"/>
      <c r="AA2" s="117"/>
      <c r="AB2" s="117"/>
      <c r="AC2" s="117"/>
      <c r="AD2" s="117"/>
      <c r="AE2" s="117"/>
    </row>
    <row r="3" spans="1:31" s="51" customFormat="1" ht="16.5" customHeight="1">
      <c r="A3" s="160"/>
      <c r="B3" s="161"/>
      <c r="C3" s="161"/>
      <c r="D3" s="161"/>
      <c r="E3" s="161"/>
      <c r="F3" s="161"/>
      <c r="G3" s="522"/>
      <c r="H3" s="161"/>
      <c r="I3" s="55" t="s">
        <v>427</v>
      </c>
      <c r="J3" s="705">
        <f>IF(ISNUMBER(CoverSheet!$C$12),CoverSheet!$C$12,"")</f>
      </c>
      <c r="K3" s="705"/>
      <c r="L3" s="705"/>
      <c r="M3" s="705"/>
      <c r="N3" s="705"/>
      <c r="O3" s="162"/>
      <c r="P3" s="109"/>
      <c r="Q3" s="117"/>
      <c r="R3" s="117"/>
      <c r="S3" s="117"/>
      <c r="T3" s="117"/>
      <c r="U3" s="117"/>
      <c r="V3" s="117"/>
      <c r="W3" s="117"/>
      <c r="X3" s="117"/>
      <c r="Y3" s="117"/>
      <c r="Z3" s="117"/>
      <c r="AA3" s="117"/>
      <c r="AB3" s="117"/>
      <c r="AC3" s="117"/>
      <c r="AD3" s="117"/>
      <c r="AE3" s="117"/>
    </row>
    <row r="4" spans="1:31" s="51" customFormat="1" ht="20.25" customHeight="1">
      <c r="A4" s="323" t="s">
        <v>1177</v>
      </c>
      <c r="B4" s="161"/>
      <c r="C4" s="161"/>
      <c r="D4" s="161"/>
      <c r="E4" s="161"/>
      <c r="F4" s="161"/>
      <c r="G4" s="161"/>
      <c r="H4" s="161"/>
      <c r="I4" s="161"/>
      <c r="J4" s="161"/>
      <c r="K4" s="161"/>
      <c r="L4" s="161"/>
      <c r="M4" s="161"/>
      <c r="N4" s="161"/>
      <c r="O4" s="162"/>
      <c r="P4" s="109"/>
      <c r="Q4" s="117"/>
      <c r="R4" s="117"/>
      <c r="S4" s="117"/>
      <c r="T4" s="117"/>
      <c r="U4" s="117"/>
      <c r="V4" s="117"/>
      <c r="W4" s="117"/>
      <c r="X4" s="117"/>
      <c r="Y4" s="117"/>
      <c r="Z4" s="117"/>
      <c r="AA4" s="117"/>
      <c r="AB4" s="117"/>
      <c r="AC4" s="117"/>
      <c r="AD4" s="117"/>
      <c r="AE4" s="117"/>
    </row>
    <row r="5" spans="1:31" s="51" customFormat="1" ht="12.75">
      <c r="A5" s="57" t="s">
        <v>11</v>
      </c>
      <c r="B5" s="634" t="s">
        <v>1282</v>
      </c>
      <c r="C5" s="164"/>
      <c r="D5" s="161"/>
      <c r="E5" s="161"/>
      <c r="F5" s="161"/>
      <c r="G5" s="161"/>
      <c r="H5" s="161"/>
      <c r="I5" s="161"/>
      <c r="J5" s="161"/>
      <c r="K5" s="161"/>
      <c r="L5" s="161"/>
      <c r="M5" s="161"/>
      <c r="N5" s="161"/>
      <c r="O5" s="162"/>
      <c r="P5" s="109"/>
      <c r="Q5" s="117"/>
      <c r="R5" s="117"/>
      <c r="S5" s="117"/>
      <c r="T5" s="117"/>
      <c r="U5" s="117"/>
      <c r="V5" s="117"/>
      <c r="W5" s="117"/>
      <c r="X5" s="117"/>
      <c r="Y5" s="117"/>
      <c r="Z5" s="117"/>
      <c r="AA5" s="117"/>
      <c r="AB5" s="117"/>
      <c r="AC5" s="117"/>
      <c r="AD5" s="117"/>
      <c r="AE5" s="117"/>
    </row>
    <row r="6" spans="1:16" ht="24.75" customHeight="1">
      <c r="A6" s="24">
        <f>ROW()</f>
        <v>6</v>
      </c>
      <c r="B6" s="166"/>
      <c r="C6" s="166" t="s">
        <v>1178</v>
      </c>
      <c r="D6" s="167"/>
      <c r="E6" s="167"/>
      <c r="F6" s="167"/>
      <c r="G6" s="167"/>
      <c r="H6" s="167"/>
      <c r="I6" s="167"/>
      <c r="J6" s="167"/>
      <c r="K6" s="167"/>
      <c r="L6" s="9"/>
      <c r="M6" s="167"/>
      <c r="N6" s="9"/>
      <c r="O6" s="168"/>
      <c r="P6" s="109"/>
    </row>
    <row r="7" spans="1:16" ht="24.75" customHeight="1">
      <c r="A7" s="24">
        <f>ROW()</f>
        <v>7</v>
      </c>
      <c r="B7" s="9"/>
      <c r="C7" s="543" t="s">
        <v>1179</v>
      </c>
      <c r="D7" s="167"/>
      <c r="E7" s="167"/>
      <c r="F7" s="167"/>
      <c r="G7" s="167"/>
      <c r="H7" s="526"/>
      <c r="I7" s="527"/>
      <c r="J7" s="527"/>
      <c r="K7" s="167"/>
      <c r="L7" s="526" t="s">
        <v>1180</v>
      </c>
      <c r="M7" s="527"/>
      <c r="N7" s="527"/>
      <c r="O7" s="204"/>
      <c r="P7" s="109"/>
    </row>
    <row r="8" spans="1:16" ht="12.75">
      <c r="A8" s="24">
        <f>ROW()</f>
        <v>8</v>
      </c>
      <c r="B8" s="9"/>
      <c r="C8" s="9"/>
      <c r="D8" s="9"/>
      <c r="E8" s="9"/>
      <c r="F8" s="9"/>
      <c r="G8" s="288"/>
      <c r="H8" s="233"/>
      <c r="I8" s="288"/>
      <c r="J8" s="233"/>
      <c r="K8" s="288"/>
      <c r="L8" s="233" t="s">
        <v>771</v>
      </c>
      <c r="M8" s="288"/>
      <c r="N8" s="233" t="s">
        <v>771</v>
      </c>
      <c r="O8" s="168"/>
      <c r="P8" s="109"/>
    </row>
    <row r="9" spans="1:16" ht="13.5" thickBot="1">
      <c r="A9" s="24">
        <f>ROW()</f>
        <v>9</v>
      </c>
      <c r="B9" s="9"/>
      <c r="C9" s="167"/>
      <c r="D9" s="167"/>
      <c r="E9" s="167"/>
      <c r="F9" s="167"/>
      <c r="G9" s="167"/>
      <c r="H9" s="167"/>
      <c r="I9" s="167"/>
      <c r="J9" s="167"/>
      <c r="K9" s="167"/>
      <c r="L9" s="167"/>
      <c r="M9" s="167"/>
      <c r="N9" s="167"/>
      <c r="O9" s="204"/>
      <c r="P9" s="109"/>
    </row>
    <row r="10" spans="1:16" ht="15" customHeight="1" thickBot="1">
      <c r="A10" s="24">
        <f>ROW()</f>
        <v>10</v>
      </c>
      <c r="B10" s="9"/>
      <c r="C10" s="9"/>
      <c r="D10" s="544" t="s">
        <v>1181</v>
      </c>
      <c r="E10" s="9"/>
      <c r="F10" s="9"/>
      <c r="G10" s="9"/>
      <c r="H10" s="9"/>
      <c r="I10" s="288"/>
      <c r="J10" s="537"/>
      <c r="K10" s="532"/>
      <c r="L10" s="537"/>
      <c r="M10" s="9"/>
      <c r="N10" s="545">
        <v>0</v>
      </c>
      <c r="O10" s="168"/>
      <c r="P10" s="109"/>
    </row>
    <row r="11" spans="1:16" ht="13.5" thickBot="1">
      <c r="A11" s="24">
        <f>ROW()</f>
        <v>11</v>
      </c>
      <c r="B11" s="9"/>
      <c r="C11" s="9"/>
      <c r="D11" s="546"/>
      <c r="E11" s="9"/>
      <c r="F11" s="9"/>
      <c r="G11" s="9"/>
      <c r="H11" s="9"/>
      <c r="I11" s="288"/>
      <c r="J11" s="537"/>
      <c r="K11" s="532"/>
      <c r="L11" s="9"/>
      <c r="M11" s="9"/>
      <c r="N11" s="9"/>
      <c r="O11" s="168"/>
      <c r="P11" s="109"/>
    </row>
    <row r="12" spans="1:16" ht="15" customHeight="1" thickBot="1">
      <c r="A12" s="24">
        <f>ROW()</f>
        <v>12</v>
      </c>
      <c r="B12" s="9"/>
      <c r="C12" s="9"/>
      <c r="D12" s="9" t="s">
        <v>1182</v>
      </c>
      <c r="E12" s="9"/>
      <c r="F12" s="9"/>
      <c r="G12" s="9"/>
      <c r="H12" s="9"/>
      <c r="I12" s="288"/>
      <c r="J12" s="537"/>
      <c r="K12" s="532"/>
      <c r="L12" s="537"/>
      <c r="M12" s="9"/>
      <c r="N12" s="545">
        <v>0</v>
      </c>
      <c r="O12" s="168"/>
      <c r="P12" s="109"/>
    </row>
    <row r="13" spans="1:16" ht="15" customHeight="1" thickBot="1">
      <c r="A13" s="24">
        <f>ROW()</f>
        <v>13</v>
      </c>
      <c r="B13" s="9"/>
      <c r="C13" s="9"/>
      <c r="D13" s="9" t="s">
        <v>1183</v>
      </c>
      <c r="E13" s="9"/>
      <c r="F13" s="9"/>
      <c r="G13" s="9"/>
      <c r="H13" s="9"/>
      <c r="I13" s="288"/>
      <c r="J13" s="537"/>
      <c r="K13" s="532"/>
      <c r="L13" s="333"/>
      <c r="M13" s="288"/>
      <c r="N13" s="167"/>
      <c r="O13" s="168"/>
      <c r="P13" s="109"/>
    </row>
    <row r="14" spans="1:16" ht="15" customHeight="1" thickBot="1">
      <c r="A14" s="24">
        <f>ROW()</f>
        <v>14</v>
      </c>
      <c r="B14" s="9"/>
      <c r="C14" s="9"/>
      <c r="D14" s="9" t="s">
        <v>1184</v>
      </c>
      <c r="E14" s="173"/>
      <c r="F14" s="9"/>
      <c r="G14" s="9"/>
      <c r="H14" s="9"/>
      <c r="I14" s="288"/>
      <c r="J14" s="537"/>
      <c r="K14" s="538"/>
      <c r="L14" s="9"/>
      <c r="M14" s="288"/>
      <c r="N14" s="539">
        <f>N12+L13</f>
        <v>0</v>
      </c>
      <c r="O14" s="168"/>
      <c r="P14" s="109"/>
    </row>
    <row r="15" spans="1:16" ht="15" customHeight="1">
      <c r="A15" s="24">
        <f>ROW()</f>
        <v>15</v>
      </c>
      <c r="B15" s="9"/>
      <c r="C15" s="9"/>
      <c r="D15" s="9"/>
      <c r="E15" s="173"/>
      <c r="F15" s="9"/>
      <c r="G15" s="9"/>
      <c r="H15" s="9"/>
      <c r="I15" s="288"/>
      <c r="J15" s="537"/>
      <c r="K15" s="538"/>
      <c r="L15" s="9"/>
      <c r="M15" s="288"/>
      <c r="N15" s="537"/>
      <c r="O15" s="168"/>
      <c r="P15" s="109"/>
    </row>
    <row r="16" spans="1:16" ht="15" customHeight="1">
      <c r="A16" s="24">
        <f>ROW()</f>
        <v>16</v>
      </c>
      <c r="B16" s="9"/>
      <c r="C16" s="10" t="s">
        <v>7</v>
      </c>
      <c r="D16" s="547" t="s">
        <v>1185</v>
      </c>
      <c r="E16" s="9"/>
      <c r="F16" s="9"/>
      <c r="G16" s="9"/>
      <c r="H16" s="9"/>
      <c r="I16" s="288"/>
      <c r="J16" s="537"/>
      <c r="K16" s="544"/>
      <c r="L16" s="233"/>
      <c r="M16" s="288"/>
      <c r="N16" s="233"/>
      <c r="O16" s="168"/>
      <c r="P16" s="109"/>
    </row>
    <row r="17" spans="1:16" ht="12.75">
      <c r="A17" s="24">
        <f>ROW()</f>
        <v>17</v>
      </c>
      <c r="B17" s="9"/>
      <c r="C17" s="10"/>
      <c r="D17" s="9" t="s">
        <v>1186</v>
      </c>
      <c r="E17" s="9"/>
      <c r="F17" s="9"/>
      <c r="G17" s="9"/>
      <c r="H17" s="9"/>
      <c r="I17" s="288"/>
      <c r="J17" s="537"/>
      <c r="K17" s="532"/>
      <c r="L17" s="333"/>
      <c r="M17" s="288"/>
      <c r="N17" s="233"/>
      <c r="O17" s="168"/>
      <c r="P17" s="109"/>
    </row>
    <row r="18" spans="1:16" ht="15" customHeight="1">
      <c r="A18" s="24">
        <f>ROW()</f>
        <v>18</v>
      </c>
      <c r="B18" s="9"/>
      <c r="C18" s="10"/>
      <c r="D18" s="9" t="s">
        <v>1187</v>
      </c>
      <c r="E18" s="9"/>
      <c r="F18" s="9"/>
      <c r="G18" s="9"/>
      <c r="H18" s="9"/>
      <c r="I18" s="288"/>
      <c r="J18" s="537"/>
      <c r="K18" s="532"/>
      <c r="L18" s="333"/>
      <c r="M18" s="288"/>
      <c r="N18" s="233"/>
      <c r="O18" s="168"/>
      <c r="P18" s="109"/>
    </row>
    <row r="19" spans="1:16" ht="12.75">
      <c r="A19" s="24">
        <f>ROW()</f>
        <v>19</v>
      </c>
      <c r="B19" s="9"/>
      <c r="C19" s="10"/>
      <c r="D19" s="9" t="s">
        <v>1188</v>
      </c>
      <c r="E19" s="9"/>
      <c r="F19" s="9"/>
      <c r="G19" s="9"/>
      <c r="H19" s="9"/>
      <c r="I19" s="288"/>
      <c r="J19" s="537"/>
      <c r="K19" s="532"/>
      <c r="L19" s="333"/>
      <c r="M19" s="288"/>
      <c r="N19" s="233"/>
      <c r="O19" s="168"/>
      <c r="P19" s="109"/>
    </row>
    <row r="20" spans="1:16" ht="15" customHeight="1" thickBot="1">
      <c r="A20" s="24">
        <f>ROW()</f>
        <v>20</v>
      </c>
      <c r="B20" s="9"/>
      <c r="C20" s="10"/>
      <c r="D20" s="9" t="s">
        <v>1189</v>
      </c>
      <c r="E20" s="9"/>
      <c r="F20" s="9"/>
      <c r="G20" s="9"/>
      <c r="H20" s="9"/>
      <c r="I20" s="288"/>
      <c r="J20" s="537"/>
      <c r="K20" s="532"/>
      <c r="L20" s="333"/>
      <c r="M20" s="288"/>
      <c r="N20" s="233"/>
      <c r="O20" s="168"/>
      <c r="P20" s="109"/>
    </row>
    <row r="21" spans="1:16" ht="13.5" thickBot="1">
      <c r="A21" s="24">
        <f>ROW()</f>
        <v>21</v>
      </c>
      <c r="B21" s="9"/>
      <c r="C21" s="10"/>
      <c r="D21" s="9" t="s">
        <v>1190</v>
      </c>
      <c r="E21" s="9"/>
      <c r="F21" s="9"/>
      <c r="G21" s="9"/>
      <c r="H21" s="9"/>
      <c r="I21" s="288"/>
      <c r="J21" s="537"/>
      <c r="K21" s="532"/>
      <c r="L21" s="9"/>
      <c r="M21" s="288"/>
      <c r="N21" s="539">
        <f>SUM(L17:L20)</f>
        <v>0</v>
      </c>
      <c r="O21" s="168"/>
      <c r="P21" s="109"/>
    </row>
    <row r="22" spans="1:16" ht="15" customHeight="1" thickBot="1">
      <c r="A22" s="24">
        <f>ROW()</f>
        <v>22</v>
      </c>
      <c r="B22" s="9"/>
      <c r="C22" s="10"/>
      <c r="D22" s="9"/>
      <c r="E22" s="9"/>
      <c r="F22" s="9"/>
      <c r="G22" s="9"/>
      <c r="H22" s="9"/>
      <c r="I22" s="288"/>
      <c r="J22" s="537"/>
      <c r="K22" s="532"/>
      <c r="L22" s="9"/>
      <c r="M22" s="288"/>
      <c r="N22" s="537"/>
      <c r="O22" s="168"/>
      <c r="P22" s="109"/>
    </row>
    <row r="23" spans="1:16" ht="15" customHeight="1" thickBot="1">
      <c r="A23" s="24">
        <f>ROW()</f>
        <v>23</v>
      </c>
      <c r="B23" s="9"/>
      <c r="C23" s="10" t="s">
        <v>8</v>
      </c>
      <c r="D23" s="9" t="s">
        <v>1191</v>
      </c>
      <c r="E23" s="173"/>
      <c r="F23" s="9"/>
      <c r="G23" s="9"/>
      <c r="H23" s="9"/>
      <c r="I23" s="288"/>
      <c r="J23" s="537"/>
      <c r="K23" s="532"/>
      <c r="L23" s="9"/>
      <c r="M23" s="167"/>
      <c r="N23" s="545">
        <v>0</v>
      </c>
      <c r="O23" s="168"/>
      <c r="P23" s="109"/>
    </row>
    <row r="24" spans="1:16" ht="15" customHeight="1" thickBot="1">
      <c r="A24" s="24">
        <f>ROW()</f>
        <v>24</v>
      </c>
      <c r="B24" s="9"/>
      <c r="C24" s="10"/>
      <c r="D24" s="173"/>
      <c r="E24" s="9"/>
      <c r="F24" s="9"/>
      <c r="G24" s="9"/>
      <c r="H24" s="9"/>
      <c r="I24" s="288"/>
      <c r="J24" s="537"/>
      <c r="K24" s="544"/>
      <c r="L24" s="9"/>
      <c r="M24" s="9"/>
      <c r="N24" s="9"/>
      <c r="O24" s="168"/>
      <c r="P24" s="109"/>
    </row>
    <row r="25" spans="1:16" ht="15" customHeight="1" thickBot="1">
      <c r="A25" s="24">
        <f>ROW()</f>
        <v>25</v>
      </c>
      <c r="B25" s="9"/>
      <c r="C25" s="9"/>
      <c r="D25" s="9" t="s">
        <v>1192</v>
      </c>
      <c r="E25" s="173"/>
      <c r="F25" s="9"/>
      <c r="G25" s="9"/>
      <c r="H25" s="9"/>
      <c r="I25" s="288"/>
      <c r="J25" s="9"/>
      <c r="K25" s="288"/>
      <c r="L25" s="537"/>
      <c r="M25" s="9"/>
      <c r="N25" s="545">
        <v>0</v>
      </c>
      <c r="O25" s="168"/>
      <c r="P25" s="109"/>
    </row>
    <row r="26" spans="1:16" ht="15" customHeight="1">
      <c r="A26" s="24">
        <f>ROW()</f>
        <v>26</v>
      </c>
      <c r="B26" s="9"/>
      <c r="C26" s="9"/>
      <c r="D26" s="173"/>
      <c r="E26" s="173"/>
      <c r="F26" s="9"/>
      <c r="G26" s="9"/>
      <c r="H26" s="9"/>
      <c r="I26" s="167"/>
      <c r="J26" s="537"/>
      <c r="K26" s="288"/>
      <c r="L26" s="167"/>
      <c r="M26" s="9"/>
      <c r="N26" s="167"/>
      <c r="O26" s="168"/>
      <c r="P26" s="109"/>
    </row>
    <row r="27" spans="1:16" ht="15" customHeight="1">
      <c r="A27" s="24">
        <f>ROW()</f>
        <v>27</v>
      </c>
      <c r="B27" s="166"/>
      <c r="C27" s="190" t="s">
        <v>1193</v>
      </c>
      <c r="D27" s="173"/>
      <c r="E27" s="173"/>
      <c r="F27" s="9"/>
      <c r="G27" s="9"/>
      <c r="H27" s="9"/>
      <c r="I27" s="167"/>
      <c r="J27" s="537"/>
      <c r="K27" s="288"/>
      <c r="L27" s="167"/>
      <c r="M27" s="9"/>
      <c r="N27" s="167"/>
      <c r="O27" s="168"/>
      <c r="P27" s="109"/>
    </row>
    <row r="28" spans="1:16" ht="15" customHeight="1">
      <c r="A28" s="24">
        <f>ROW()</f>
        <v>28</v>
      </c>
      <c r="B28" s="166"/>
      <c r="C28" s="166"/>
      <c r="D28" s="173"/>
      <c r="E28" s="173"/>
      <c r="F28" s="9"/>
      <c r="G28" s="9"/>
      <c r="H28" s="526" t="s">
        <v>1194</v>
      </c>
      <c r="I28" s="527"/>
      <c r="J28" s="527"/>
      <c r="K28" s="167"/>
      <c r="L28" s="526" t="s">
        <v>1195</v>
      </c>
      <c r="M28" s="527"/>
      <c r="N28" s="527"/>
      <c r="O28" s="168"/>
      <c r="P28" s="109"/>
    </row>
    <row r="29" spans="1:16" ht="15" customHeight="1" thickBot="1">
      <c r="A29" s="24">
        <f>ROW()</f>
        <v>29</v>
      </c>
      <c r="B29" s="166"/>
      <c r="C29" s="166"/>
      <c r="D29" s="173"/>
      <c r="E29" s="173"/>
      <c r="F29" s="9"/>
      <c r="G29" s="9"/>
      <c r="H29" s="233" t="s">
        <v>771</v>
      </c>
      <c r="I29" s="288"/>
      <c r="J29" s="233" t="s">
        <v>771</v>
      </c>
      <c r="K29" s="288"/>
      <c r="L29" s="233" t="s">
        <v>771</v>
      </c>
      <c r="M29" s="288"/>
      <c r="N29" s="233" t="s">
        <v>771</v>
      </c>
      <c r="O29" s="168"/>
      <c r="P29" s="109"/>
    </row>
    <row r="30" spans="1:16" ht="15" customHeight="1" thickBot="1">
      <c r="A30" s="24">
        <f>ROW()</f>
        <v>30</v>
      </c>
      <c r="B30" s="166"/>
      <c r="C30" s="166"/>
      <c r="D30" s="173" t="s">
        <v>772</v>
      </c>
      <c r="E30" s="173"/>
      <c r="F30" s="9"/>
      <c r="G30" s="9"/>
      <c r="H30" s="9"/>
      <c r="I30" s="9"/>
      <c r="J30" s="545">
        <f>N25</f>
        <v>0</v>
      </c>
      <c r="K30" s="288"/>
      <c r="L30" s="9"/>
      <c r="M30" s="9"/>
      <c r="N30" s="545">
        <f>J48</f>
        <v>0</v>
      </c>
      <c r="O30" s="168"/>
      <c r="P30" s="109"/>
    </row>
    <row r="31" spans="1:16" ht="12.75">
      <c r="A31" s="24">
        <f>ROW()</f>
        <v>31</v>
      </c>
      <c r="B31" s="9"/>
      <c r="C31" s="10" t="s">
        <v>7</v>
      </c>
      <c r="D31" s="9"/>
      <c r="E31" s="9"/>
      <c r="F31" s="9"/>
      <c r="G31" s="9"/>
      <c r="H31" s="9"/>
      <c r="I31" s="9"/>
      <c r="J31" s="9"/>
      <c r="K31" s="288"/>
      <c r="L31" s="9"/>
      <c r="M31" s="9"/>
      <c r="N31" s="167"/>
      <c r="O31" s="168"/>
      <c r="P31" s="109"/>
    </row>
    <row r="32" spans="1:16" ht="15" customHeight="1">
      <c r="A32" s="24">
        <f>ROW()</f>
        <v>32</v>
      </c>
      <c r="B32" s="9"/>
      <c r="C32" s="9"/>
      <c r="D32" s="173" t="s">
        <v>827</v>
      </c>
      <c r="E32" s="173"/>
      <c r="F32" s="9"/>
      <c r="G32" s="9"/>
      <c r="H32" s="9"/>
      <c r="I32" s="9"/>
      <c r="J32" s="333"/>
      <c r="K32" s="9"/>
      <c r="L32" s="9"/>
      <c r="M32" s="9"/>
      <c r="N32" s="333"/>
      <c r="O32" s="168"/>
      <c r="P32" s="109"/>
    </row>
    <row r="33" spans="1:16" ht="12.75">
      <c r="A33" s="24">
        <f>ROW()</f>
        <v>33</v>
      </c>
      <c r="B33" s="9"/>
      <c r="C33" s="10" t="s">
        <v>8</v>
      </c>
      <c r="D33" s="9"/>
      <c r="E33" s="9"/>
      <c r="F33" s="9"/>
      <c r="G33" s="9"/>
      <c r="H33" s="9"/>
      <c r="I33" s="9"/>
      <c r="J33" s="9"/>
      <c r="K33" s="288"/>
      <c r="L33" s="9"/>
      <c r="M33" s="9"/>
      <c r="N33" s="167"/>
      <c r="O33" s="168"/>
      <c r="P33" s="109"/>
    </row>
    <row r="34" spans="1:16" ht="15" customHeight="1">
      <c r="A34" s="24">
        <f>ROW()</f>
        <v>34</v>
      </c>
      <c r="B34" s="9"/>
      <c r="C34" s="9"/>
      <c r="D34" s="173" t="s">
        <v>828</v>
      </c>
      <c r="E34" s="9"/>
      <c r="F34" s="9"/>
      <c r="G34" s="9"/>
      <c r="H34" s="9"/>
      <c r="I34" s="9"/>
      <c r="J34" s="333"/>
      <c r="K34" s="288"/>
      <c r="L34" s="9"/>
      <c r="M34" s="9"/>
      <c r="N34" s="333"/>
      <c r="O34" s="168"/>
      <c r="P34" s="109"/>
    </row>
    <row r="35" spans="1:16" ht="12.75">
      <c r="A35" s="24">
        <f>ROW()</f>
        <v>35</v>
      </c>
      <c r="B35" s="9"/>
      <c r="C35" s="10" t="s">
        <v>8</v>
      </c>
      <c r="D35" s="9"/>
      <c r="E35" s="9"/>
      <c r="F35" s="9"/>
      <c r="G35" s="9"/>
      <c r="H35" s="9"/>
      <c r="I35" s="167"/>
      <c r="J35" s="9"/>
      <c r="K35" s="288"/>
      <c r="L35" s="167"/>
      <c r="M35" s="9"/>
      <c r="N35" s="9"/>
      <c r="O35" s="168"/>
      <c r="P35" s="109"/>
    </row>
    <row r="36" spans="1:31" s="234" customFormat="1" ht="15" customHeight="1">
      <c r="A36" s="24">
        <f>ROW()</f>
        <v>36</v>
      </c>
      <c r="B36" s="9"/>
      <c r="C36" s="9"/>
      <c r="D36" s="9" t="s">
        <v>941</v>
      </c>
      <c r="E36" s="9"/>
      <c r="F36" s="9"/>
      <c r="G36" s="9"/>
      <c r="H36" s="333"/>
      <c r="I36" s="167"/>
      <c r="J36" s="9"/>
      <c r="K36" s="288"/>
      <c r="L36" s="333"/>
      <c r="M36" s="167"/>
      <c r="N36" s="9"/>
      <c r="O36" s="168"/>
      <c r="P36" s="109"/>
      <c r="Q36" s="117"/>
      <c r="R36" s="117"/>
      <c r="S36" s="117"/>
      <c r="T36" s="117"/>
      <c r="U36" s="117"/>
      <c r="V36" s="117"/>
      <c r="W36" s="117"/>
      <c r="X36" s="117"/>
      <c r="Y36" s="117"/>
      <c r="Z36" s="117"/>
      <c r="AA36" s="117"/>
      <c r="AB36" s="117"/>
      <c r="AC36" s="117"/>
      <c r="AD36" s="117"/>
      <c r="AE36" s="117"/>
    </row>
    <row r="37" spans="1:31" s="234" customFormat="1" ht="15" customHeight="1">
      <c r="A37" s="24">
        <f>ROW()</f>
        <v>37</v>
      </c>
      <c r="B37" s="9"/>
      <c r="C37" s="9"/>
      <c r="D37" s="9" t="s">
        <v>942</v>
      </c>
      <c r="E37" s="9"/>
      <c r="F37" s="9"/>
      <c r="G37" s="9"/>
      <c r="H37" s="333"/>
      <c r="I37" s="167"/>
      <c r="J37" s="9"/>
      <c r="K37" s="288"/>
      <c r="L37" s="333"/>
      <c r="M37" s="167"/>
      <c r="N37" s="9"/>
      <c r="O37" s="168"/>
      <c r="P37" s="109"/>
      <c r="Q37" s="117"/>
      <c r="R37" s="117"/>
      <c r="S37" s="117"/>
      <c r="T37" s="117"/>
      <c r="U37" s="117"/>
      <c r="V37" s="117"/>
      <c r="W37" s="117"/>
      <c r="X37" s="117"/>
      <c r="Y37" s="117"/>
      <c r="Z37" s="117"/>
      <c r="AA37" s="117"/>
      <c r="AB37" s="117"/>
      <c r="AC37" s="117"/>
      <c r="AD37" s="117"/>
      <c r="AE37" s="117"/>
    </row>
    <row r="38" spans="1:31" s="234" customFormat="1" ht="15" customHeight="1">
      <c r="A38" s="24">
        <f>ROW()</f>
        <v>38</v>
      </c>
      <c r="B38" s="9"/>
      <c r="C38" s="9"/>
      <c r="D38" s="9" t="s">
        <v>943</v>
      </c>
      <c r="E38" s="9"/>
      <c r="F38" s="9"/>
      <c r="G38" s="9"/>
      <c r="H38" s="333"/>
      <c r="I38" s="167"/>
      <c r="J38" s="9"/>
      <c r="K38" s="288"/>
      <c r="L38" s="333"/>
      <c r="M38" s="167"/>
      <c r="N38" s="9"/>
      <c r="O38" s="168"/>
      <c r="P38" s="109"/>
      <c r="Q38" s="117"/>
      <c r="R38" s="117"/>
      <c r="S38" s="117"/>
      <c r="T38" s="117"/>
      <c r="U38" s="117"/>
      <c r="V38" s="117"/>
      <c r="W38" s="117"/>
      <c r="X38" s="117"/>
      <c r="Y38" s="117"/>
      <c r="Z38" s="117"/>
      <c r="AA38" s="117"/>
      <c r="AB38" s="117"/>
      <c r="AC38" s="117"/>
      <c r="AD38" s="117"/>
      <c r="AE38" s="117"/>
    </row>
    <row r="39" spans="1:31" s="234" customFormat="1" ht="15" customHeight="1">
      <c r="A39" s="24">
        <f>ROW()</f>
        <v>39</v>
      </c>
      <c r="B39" s="9"/>
      <c r="C39" s="9"/>
      <c r="D39" s="173" t="s">
        <v>937</v>
      </c>
      <c r="E39" s="173"/>
      <c r="F39" s="9"/>
      <c r="G39" s="9"/>
      <c r="H39" s="9"/>
      <c r="I39" s="167"/>
      <c r="J39" s="334">
        <f>H36+H37+H38</f>
        <v>0</v>
      </c>
      <c r="K39" s="288"/>
      <c r="L39" s="9"/>
      <c r="M39" s="167"/>
      <c r="N39" s="334">
        <f>L36+L37+L38</f>
        <v>0</v>
      </c>
      <c r="O39" s="168"/>
      <c r="P39" s="109"/>
      <c r="Q39" s="117"/>
      <c r="R39" s="117"/>
      <c r="S39" s="117"/>
      <c r="T39" s="117"/>
      <c r="U39" s="117"/>
      <c r="V39" s="117"/>
      <c r="W39" s="117"/>
      <c r="X39" s="117"/>
      <c r="Y39" s="117"/>
      <c r="Z39" s="117"/>
      <c r="AA39" s="117"/>
      <c r="AB39" s="117"/>
      <c r="AC39" s="117"/>
      <c r="AD39" s="117"/>
      <c r="AE39" s="117"/>
    </row>
    <row r="40" spans="1:31" s="234" customFormat="1" ht="12.75">
      <c r="A40" s="24">
        <f>ROW()</f>
        <v>40</v>
      </c>
      <c r="B40" s="9"/>
      <c r="C40" s="10" t="s">
        <v>944</v>
      </c>
      <c r="D40" s="9"/>
      <c r="E40" s="9"/>
      <c r="F40" s="9"/>
      <c r="G40" s="9"/>
      <c r="H40" s="9"/>
      <c r="I40" s="167"/>
      <c r="J40" s="9"/>
      <c r="K40" s="288"/>
      <c r="L40" s="9"/>
      <c r="M40" s="167"/>
      <c r="N40" s="9"/>
      <c r="O40" s="168"/>
      <c r="P40" s="109"/>
      <c r="Q40" s="117"/>
      <c r="R40" s="117"/>
      <c r="S40" s="117"/>
      <c r="T40" s="117"/>
      <c r="U40" s="117"/>
      <c r="V40" s="117"/>
      <c r="W40" s="117"/>
      <c r="X40" s="117"/>
      <c r="Y40" s="117"/>
      <c r="Z40" s="117"/>
      <c r="AA40" s="117"/>
      <c r="AB40" s="117"/>
      <c r="AC40" s="117"/>
      <c r="AD40" s="117"/>
      <c r="AE40" s="117"/>
    </row>
    <row r="41" spans="1:31" s="234" customFormat="1" ht="15" customHeight="1">
      <c r="A41" s="24">
        <f>ROW()</f>
        <v>41</v>
      </c>
      <c r="B41" s="9"/>
      <c r="C41" s="10"/>
      <c r="D41" s="9" t="s">
        <v>945</v>
      </c>
      <c r="E41" s="9"/>
      <c r="F41" s="9"/>
      <c r="G41" s="9"/>
      <c r="H41" s="333"/>
      <c r="I41" s="167"/>
      <c r="J41" s="9"/>
      <c r="K41" s="288"/>
      <c r="L41" s="333"/>
      <c r="M41" s="167"/>
      <c r="N41" s="9"/>
      <c r="O41" s="168"/>
      <c r="P41" s="109"/>
      <c r="Q41" s="117"/>
      <c r="R41" s="117"/>
      <c r="S41" s="117"/>
      <c r="T41" s="117"/>
      <c r="U41" s="117"/>
      <c r="V41" s="117"/>
      <c r="W41" s="117"/>
      <c r="X41" s="117"/>
      <c r="Y41" s="117"/>
      <c r="Z41" s="117"/>
      <c r="AA41" s="117"/>
      <c r="AB41" s="117"/>
      <c r="AC41" s="117"/>
      <c r="AD41" s="117"/>
      <c r="AE41" s="117"/>
    </row>
    <row r="42" spans="1:31" s="234" customFormat="1" ht="15" customHeight="1">
      <c r="A42" s="24">
        <f>ROW()</f>
        <v>42</v>
      </c>
      <c r="B42" s="9"/>
      <c r="C42" s="9"/>
      <c r="D42" s="9" t="s">
        <v>1196</v>
      </c>
      <c r="E42" s="9"/>
      <c r="F42" s="9"/>
      <c r="G42" s="9"/>
      <c r="H42" s="333"/>
      <c r="I42" s="167"/>
      <c r="J42" s="9"/>
      <c r="K42" s="288"/>
      <c r="L42" s="333"/>
      <c r="M42" s="167"/>
      <c r="N42" s="9"/>
      <c r="O42" s="168"/>
      <c r="P42" s="109"/>
      <c r="Q42" s="117"/>
      <c r="R42" s="117"/>
      <c r="S42" s="117"/>
      <c r="T42" s="117"/>
      <c r="U42" s="117"/>
      <c r="V42" s="117"/>
      <c r="W42" s="117"/>
      <c r="X42" s="117"/>
      <c r="Y42" s="117"/>
      <c r="Z42" s="117"/>
      <c r="AA42" s="117"/>
      <c r="AB42" s="117"/>
      <c r="AC42" s="117"/>
      <c r="AD42" s="117"/>
      <c r="AE42" s="117"/>
    </row>
    <row r="43" spans="1:31" s="234" customFormat="1" ht="15" customHeight="1">
      <c r="A43" s="24">
        <f>ROW()</f>
        <v>43</v>
      </c>
      <c r="B43" s="9"/>
      <c r="C43" s="9"/>
      <c r="D43" s="9" t="s">
        <v>1197</v>
      </c>
      <c r="E43" s="9"/>
      <c r="F43" s="9"/>
      <c r="G43" s="9"/>
      <c r="H43" s="333"/>
      <c r="I43" s="167"/>
      <c r="J43" s="9"/>
      <c r="K43" s="288"/>
      <c r="L43" s="333"/>
      <c r="M43" s="167"/>
      <c r="N43" s="9"/>
      <c r="O43" s="168"/>
      <c r="P43" s="109"/>
      <c r="Q43" s="117"/>
      <c r="R43" s="117"/>
      <c r="S43" s="117"/>
      <c r="T43" s="117"/>
      <c r="U43" s="117"/>
      <c r="V43" s="117"/>
      <c r="W43" s="117"/>
      <c r="X43" s="117"/>
      <c r="Y43" s="117"/>
      <c r="Z43" s="117"/>
      <c r="AA43" s="117"/>
      <c r="AB43" s="117"/>
      <c r="AC43" s="117"/>
      <c r="AD43" s="117"/>
      <c r="AE43" s="117"/>
    </row>
    <row r="44" spans="1:31" s="234" customFormat="1" ht="15" customHeight="1">
      <c r="A44" s="24">
        <f>ROW()</f>
        <v>44</v>
      </c>
      <c r="B44" s="9"/>
      <c r="C44" s="9"/>
      <c r="D44" s="173" t="s">
        <v>778</v>
      </c>
      <c r="E44" s="173"/>
      <c r="F44" s="9"/>
      <c r="G44" s="9"/>
      <c r="H44" s="9"/>
      <c r="I44" s="167"/>
      <c r="J44" s="334">
        <f>H41+H42+H43</f>
        <v>0</v>
      </c>
      <c r="K44" s="288"/>
      <c r="L44" s="9"/>
      <c r="M44" s="167"/>
      <c r="N44" s="334">
        <f>L41+L42+L43</f>
        <v>0</v>
      </c>
      <c r="O44" s="168"/>
      <c r="P44" s="109"/>
      <c r="Q44" s="117"/>
      <c r="R44" s="117"/>
      <c r="S44" s="117"/>
      <c r="T44" s="117"/>
      <c r="U44" s="117"/>
      <c r="V44" s="117"/>
      <c r="W44" s="117"/>
      <c r="X44" s="117"/>
      <c r="Y44" s="117"/>
      <c r="Z44" s="117"/>
      <c r="AA44" s="117"/>
      <c r="AB44" s="117"/>
      <c r="AC44" s="117"/>
      <c r="AD44" s="117"/>
      <c r="AE44" s="117"/>
    </row>
    <row r="45" spans="1:31" s="234" customFormat="1" ht="15" customHeight="1">
      <c r="A45" s="24">
        <f>ROW()</f>
        <v>45</v>
      </c>
      <c r="B45" s="9"/>
      <c r="C45" s="9"/>
      <c r="D45" s="9"/>
      <c r="E45" s="9"/>
      <c r="F45" s="9"/>
      <c r="G45" s="9"/>
      <c r="H45" s="9"/>
      <c r="I45" s="167"/>
      <c r="J45" s="9"/>
      <c r="K45" s="288"/>
      <c r="L45" s="167"/>
      <c r="M45" s="9"/>
      <c r="N45" s="9"/>
      <c r="O45" s="168"/>
      <c r="P45" s="109"/>
      <c r="Q45" s="117"/>
      <c r="R45" s="117"/>
      <c r="S45" s="117"/>
      <c r="T45" s="117"/>
      <c r="U45" s="117"/>
      <c r="V45" s="117"/>
      <c r="W45" s="117"/>
      <c r="X45" s="117"/>
      <c r="Y45" s="117"/>
      <c r="Z45" s="117"/>
      <c r="AA45" s="117"/>
      <c r="AB45" s="117"/>
      <c r="AC45" s="117"/>
      <c r="AD45" s="117"/>
      <c r="AE45" s="117"/>
    </row>
    <row r="46" spans="1:16" ht="12.75">
      <c r="A46" s="24">
        <f>ROW()</f>
        <v>46</v>
      </c>
      <c r="B46" s="9"/>
      <c r="C46" s="10" t="s">
        <v>8</v>
      </c>
      <c r="D46" s="173" t="s">
        <v>782</v>
      </c>
      <c r="E46" s="173"/>
      <c r="F46" s="9"/>
      <c r="G46" s="9"/>
      <c r="H46" s="9"/>
      <c r="I46" s="167"/>
      <c r="J46" s="230"/>
      <c r="K46" s="288"/>
      <c r="L46" s="167"/>
      <c r="M46" s="9"/>
      <c r="N46" s="230"/>
      <c r="O46" s="168"/>
      <c r="P46" s="109"/>
    </row>
    <row r="47" spans="1:16" ht="15" customHeight="1" thickBot="1">
      <c r="A47" s="24">
        <f>ROW()</f>
        <v>47</v>
      </c>
      <c r="B47" s="9"/>
      <c r="C47" s="9"/>
      <c r="D47" s="9"/>
      <c r="E47" s="9"/>
      <c r="F47" s="9"/>
      <c r="G47" s="9"/>
      <c r="H47" s="9"/>
      <c r="I47" s="167"/>
      <c r="J47" s="9"/>
      <c r="K47" s="288"/>
      <c r="L47" s="167"/>
      <c r="M47" s="9"/>
      <c r="N47" s="9"/>
      <c r="O47" s="168"/>
      <c r="P47" s="109"/>
    </row>
    <row r="48" spans="1:16" ht="15" customHeight="1" thickBot="1">
      <c r="A48" s="24">
        <f>ROW()</f>
        <v>48</v>
      </c>
      <c r="B48" s="9"/>
      <c r="C48" s="171" t="s">
        <v>780</v>
      </c>
      <c r="D48" s="9"/>
      <c r="E48" s="9"/>
      <c r="F48" s="9"/>
      <c r="G48" s="9"/>
      <c r="H48" s="9"/>
      <c r="I48" s="167"/>
      <c r="J48" s="240">
        <f>J30-J32+J34+J39-J44+J46</f>
        <v>0</v>
      </c>
      <c r="K48" s="288"/>
      <c r="L48" s="167"/>
      <c r="M48" s="9"/>
      <c r="N48" s="240">
        <f>N30-N32+N34+N39-N44+N46</f>
        <v>0</v>
      </c>
      <c r="O48" s="168"/>
      <c r="P48" s="109"/>
    </row>
    <row r="49" spans="1:16" ht="12.75">
      <c r="A49" s="24">
        <f>ROW()</f>
        <v>49</v>
      </c>
      <c r="B49" s="9"/>
      <c r="C49" s="785"/>
      <c r="D49" s="785"/>
      <c r="E49" s="785"/>
      <c r="F49" s="785"/>
      <c r="G49" s="785"/>
      <c r="H49" s="785"/>
      <c r="I49" s="785"/>
      <c r="J49" s="785"/>
      <c r="K49" s="785"/>
      <c r="L49" s="785"/>
      <c r="M49" s="785"/>
      <c r="N49" s="785"/>
      <c r="O49" s="204"/>
      <c r="P49" s="109"/>
    </row>
    <row r="50" spans="1:16" ht="12.75">
      <c r="A50" s="40">
        <f>ROW()</f>
        <v>50</v>
      </c>
      <c r="B50" s="183"/>
      <c r="C50" s="183"/>
      <c r="D50" s="183"/>
      <c r="E50" s="183"/>
      <c r="F50" s="183"/>
      <c r="G50" s="245"/>
      <c r="H50" s="183"/>
      <c r="I50" s="245"/>
      <c r="J50" s="183"/>
      <c r="K50" s="245"/>
      <c r="L50" s="183"/>
      <c r="M50" s="245"/>
      <c r="N50" s="183"/>
      <c r="O50" s="184"/>
      <c r="P50" s="109"/>
    </row>
    <row r="52" spans="1:31" s="51" customFormat="1" ht="12.75" customHeight="1">
      <c r="A52" s="157"/>
      <c r="B52" s="158"/>
      <c r="C52" s="158"/>
      <c r="D52" s="158"/>
      <c r="E52" s="158"/>
      <c r="F52" s="158"/>
      <c r="G52" s="158"/>
      <c r="H52" s="158"/>
      <c r="I52" s="158"/>
      <c r="J52" s="158"/>
      <c r="K52" s="158"/>
      <c r="L52" s="158"/>
      <c r="M52" s="158"/>
      <c r="N52" s="158"/>
      <c r="O52" s="159"/>
      <c r="P52" s="109"/>
      <c r="Q52" s="117"/>
      <c r="R52" s="117"/>
      <c r="S52" s="117"/>
      <c r="T52" s="117"/>
      <c r="U52" s="117"/>
      <c r="V52" s="117"/>
      <c r="W52" s="117"/>
      <c r="X52" s="117"/>
      <c r="Y52" s="117"/>
      <c r="Z52" s="117"/>
      <c r="AA52" s="117"/>
      <c r="AB52" s="117"/>
      <c r="AC52" s="117"/>
      <c r="AD52" s="117"/>
      <c r="AE52" s="117"/>
    </row>
    <row r="53" spans="1:31" s="51" customFormat="1" ht="16.5" customHeight="1">
      <c r="A53" s="160"/>
      <c r="B53" s="161"/>
      <c r="C53" s="161"/>
      <c r="D53" s="161"/>
      <c r="E53" s="161"/>
      <c r="F53" s="161"/>
      <c r="G53" s="522"/>
      <c r="H53" s="161"/>
      <c r="I53" s="55" t="s">
        <v>10</v>
      </c>
      <c r="J53" s="704">
        <f>J2</f>
      </c>
      <c r="K53" s="704"/>
      <c r="L53" s="704"/>
      <c r="M53" s="704"/>
      <c r="N53" s="704"/>
      <c r="O53" s="162"/>
      <c r="P53" s="109"/>
      <c r="Q53" s="117"/>
      <c r="R53" s="117"/>
      <c r="S53" s="117"/>
      <c r="T53" s="117"/>
      <c r="U53" s="117"/>
      <c r="V53" s="117"/>
      <c r="W53" s="117"/>
      <c r="X53" s="117"/>
      <c r="Y53" s="117"/>
      <c r="Z53" s="117"/>
      <c r="AA53" s="117"/>
      <c r="AB53" s="117"/>
      <c r="AC53" s="117"/>
      <c r="AD53" s="117"/>
      <c r="AE53" s="117"/>
    </row>
    <row r="54" spans="1:31" s="51" customFormat="1" ht="16.5" customHeight="1">
      <c r="A54" s="160"/>
      <c r="B54" s="161"/>
      <c r="C54" s="161"/>
      <c r="D54" s="161"/>
      <c r="E54" s="161"/>
      <c r="F54" s="161"/>
      <c r="G54" s="522"/>
      <c r="H54" s="161"/>
      <c r="I54" s="55" t="s">
        <v>427</v>
      </c>
      <c r="J54" s="705">
        <f>J3</f>
      </c>
      <c r="K54" s="705"/>
      <c r="L54" s="705"/>
      <c r="M54" s="705"/>
      <c r="N54" s="705"/>
      <c r="O54" s="162"/>
      <c r="P54" s="109"/>
      <c r="Q54" s="117"/>
      <c r="R54" s="117"/>
      <c r="S54" s="117"/>
      <c r="T54" s="117"/>
      <c r="U54" s="117"/>
      <c r="V54" s="117"/>
      <c r="W54" s="117"/>
      <c r="X54" s="117"/>
      <c r="Y54" s="117"/>
      <c r="Z54" s="117"/>
      <c r="AA54" s="117"/>
      <c r="AB54" s="117"/>
      <c r="AC54" s="117"/>
      <c r="AD54" s="117"/>
      <c r="AE54" s="117"/>
    </row>
    <row r="55" spans="1:31" s="51" customFormat="1" ht="20.25" customHeight="1">
      <c r="A55" s="163" t="s">
        <v>1198</v>
      </c>
      <c r="B55" s="161"/>
      <c r="C55" s="161"/>
      <c r="D55" s="161"/>
      <c r="E55" s="161"/>
      <c r="F55" s="161"/>
      <c r="G55" s="161"/>
      <c r="H55" s="161"/>
      <c r="I55" s="161"/>
      <c r="J55" s="161"/>
      <c r="K55" s="161"/>
      <c r="L55" s="161"/>
      <c r="M55" s="161"/>
      <c r="N55" s="161"/>
      <c r="O55" s="162"/>
      <c r="P55" s="109"/>
      <c r="Q55" s="117"/>
      <c r="R55" s="117"/>
      <c r="S55" s="117"/>
      <c r="T55" s="117"/>
      <c r="U55" s="117"/>
      <c r="V55" s="117"/>
      <c r="W55" s="117"/>
      <c r="X55" s="117"/>
      <c r="Y55" s="117"/>
      <c r="Z55" s="117"/>
      <c r="AA55" s="117"/>
      <c r="AB55" s="117"/>
      <c r="AC55" s="117"/>
      <c r="AD55" s="117"/>
      <c r="AE55" s="117"/>
    </row>
    <row r="56" spans="1:31" s="51" customFormat="1" ht="12.75">
      <c r="A56" s="57" t="s">
        <v>11</v>
      </c>
      <c r="B56" s="634" t="s">
        <v>1282</v>
      </c>
      <c r="C56" s="164"/>
      <c r="D56" s="161"/>
      <c r="E56" s="161"/>
      <c r="F56" s="161"/>
      <c r="G56" s="161"/>
      <c r="H56" s="161"/>
      <c r="I56" s="161"/>
      <c r="J56" s="161"/>
      <c r="K56" s="161"/>
      <c r="L56" s="161"/>
      <c r="M56" s="161"/>
      <c r="N56" s="161"/>
      <c r="O56" s="162"/>
      <c r="P56" s="109"/>
      <c r="Q56" s="117"/>
      <c r="R56" s="117"/>
      <c r="S56" s="117"/>
      <c r="T56" s="117"/>
      <c r="U56" s="117"/>
      <c r="V56" s="117"/>
      <c r="W56" s="117"/>
      <c r="X56" s="117"/>
      <c r="Y56" s="117"/>
      <c r="Z56" s="117"/>
      <c r="AA56" s="117"/>
      <c r="AB56" s="117"/>
      <c r="AC56" s="117"/>
      <c r="AD56" s="117"/>
      <c r="AE56" s="117"/>
    </row>
    <row r="57" spans="1:16" ht="32.25" customHeight="1">
      <c r="A57" s="24">
        <f>ROW()</f>
        <v>57</v>
      </c>
      <c r="B57" s="166"/>
      <c r="C57" s="543" t="s">
        <v>1199</v>
      </c>
      <c r="D57" s="167"/>
      <c r="E57" s="167"/>
      <c r="F57" s="167"/>
      <c r="G57" s="167"/>
      <c r="H57" s="167"/>
      <c r="I57" s="167"/>
      <c r="J57" s="548" t="s">
        <v>338</v>
      </c>
      <c r="K57" s="167"/>
      <c r="L57" s="9"/>
      <c r="M57" s="167"/>
      <c r="N57" s="9"/>
      <c r="O57" s="168"/>
      <c r="P57" s="109"/>
    </row>
    <row r="58" spans="1:16" ht="15.75">
      <c r="A58" s="24">
        <f>ROW()</f>
        <v>58</v>
      </c>
      <c r="B58" s="543"/>
      <c r="C58" s="543"/>
      <c r="D58" s="9"/>
      <c r="E58" s="9"/>
      <c r="F58" s="167"/>
      <c r="G58" s="9"/>
      <c r="H58" s="625" t="s">
        <v>1194</v>
      </c>
      <c r="I58" s="167"/>
      <c r="J58" s="167"/>
      <c r="K58" s="167"/>
      <c r="L58" s="625" t="s">
        <v>1195</v>
      </c>
      <c r="M58" s="167"/>
      <c r="N58" s="167"/>
      <c r="O58" s="168"/>
      <c r="P58" s="109"/>
    </row>
    <row r="59" spans="1:16" ht="15" customHeight="1">
      <c r="A59" s="24">
        <f>ROW()</f>
        <v>59</v>
      </c>
      <c r="B59" s="9"/>
      <c r="C59" s="9"/>
      <c r="D59" s="9" t="s">
        <v>1200</v>
      </c>
      <c r="E59" s="9"/>
      <c r="F59" s="9"/>
      <c r="G59" s="167"/>
      <c r="H59" s="367"/>
      <c r="I59" s="9"/>
      <c r="J59" s="9"/>
      <c r="K59" s="9"/>
      <c r="L59" s="367"/>
      <c r="M59" s="167"/>
      <c r="N59" s="9"/>
      <c r="O59" s="168"/>
      <c r="P59" s="109"/>
    </row>
    <row r="60" spans="1:16" ht="15" customHeight="1">
      <c r="A60" s="24">
        <f>ROW()</f>
        <v>60</v>
      </c>
      <c r="B60" s="9"/>
      <c r="C60" s="9"/>
      <c r="D60" s="9" t="s">
        <v>1201</v>
      </c>
      <c r="E60" s="9"/>
      <c r="F60" s="9"/>
      <c r="G60" s="167"/>
      <c r="H60" s="367"/>
      <c r="I60" s="9"/>
      <c r="J60" s="9"/>
      <c r="K60" s="9"/>
      <c r="L60" s="367"/>
      <c r="M60" s="167"/>
      <c r="N60" s="9"/>
      <c r="O60" s="168"/>
      <c r="P60" s="109"/>
    </row>
    <row r="61" spans="1:16" ht="12.75">
      <c r="A61" s="24">
        <f>ROW()</f>
        <v>61</v>
      </c>
      <c r="B61" s="9"/>
      <c r="C61" s="9"/>
      <c r="D61" s="9"/>
      <c r="E61" s="9"/>
      <c r="F61" s="9"/>
      <c r="G61" s="167"/>
      <c r="H61" s="167"/>
      <c r="I61" s="9"/>
      <c r="J61" s="9"/>
      <c r="K61" s="9"/>
      <c r="L61" s="9"/>
      <c r="M61" s="167"/>
      <c r="N61" s="9"/>
      <c r="O61" s="168"/>
      <c r="P61" s="109"/>
    </row>
    <row r="62" spans="1:16" ht="15" customHeight="1">
      <c r="A62" s="24">
        <f>ROW()</f>
        <v>62</v>
      </c>
      <c r="B62" s="9"/>
      <c r="C62" s="9"/>
      <c r="D62" s="9" t="s">
        <v>970</v>
      </c>
      <c r="E62" s="9"/>
      <c r="F62" s="9"/>
      <c r="G62" s="167"/>
      <c r="H62" s="368">
        <f>IF(H59&lt;&gt;0,H60/H59-1,0)</f>
        <v>0</v>
      </c>
      <c r="I62" s="9"/>
      <c r="J62" s="9"/>
      <c r="K62" s="9"/>
      <c r="L62" s="368">
        <f>IF(L59&lt;&gt;0,L60/L59-1,0)</f>
        <v>0</v>
      </c>
      <c r="M62" s="167"/>
      <c r="N62" s="9"/>
      <c r="O62" s="168"/>
      <c r="P62" s="109"/>
    </row>
    <row r="63" spans="1:16" ht="12.75">
      <c r="A63" s="24">
        <f>ROW()</f>
        <v>63</v>
      </c>
      <c r="B63" s="9"/>
      <c r="C63" s="167"/>
      <c r="D63" s="167"/>
      <c r="E63" s="167"/>
      <c r="F63" s="167"/>
      <c r="G63" s="167"/>
      <c r="H63" s="167"/>
      <c r="I63" s="167"/>
      <c r="J63" s="167"/>
      <c r="K63" s="167"/>
      <c r="L63" s="167"/>
      <c r="M63" s="167"/>
      <c r="N63" s="167"/>
      <c r="O63" s="204"/>
      <c r="P63" s="109"/>
    </row>
    <row r="64" spans="1:16" ht="12.75">
      <c r="A64" s="24">
        <f>ROW()</f>
        <v>64</v>
      </c>
      <c r="B64" s="9"/>
      <c r="C64" s="167"/>
      <c r="D64" s="167"/>
      <c r="E64" s="167"/>
      <c r="F64" s="167"/>
      <c r="G64" s="167"/>
      <c r="H64" s="12"/>
      <c r="I64" s="167"/>
      <c r="J64" s="167"/>
      <c r="K64" s="167"/>
      <c r="L64" s="167"/>
      <c r="M64" s="167"/>
      <c r="N64" s="167"/>
      <c r="O64" s="204"/>
      <c r="P64" s="109"/>
    </row>
    <row r="65" spans="1:16" ht="15" customHeight="1">
      <c r="A65" s="24">
        <f>ROW()</f>
        <v>65</v>
      </c>
      <c r="B65" s="9"/>
      <c r="C65" s="9"/>
      <c r="D65" s="9" t="s">
        <v>772</v>
      </c>
      <c r="E65" s="9"/>
      <c r="F65" s="9"/>
      <c r="G65" s="167"/>
      <c r="H65" s="241">
        <f>J30</f>
        <v>0</v>
      </c>
      <c r="I65" s="167"/>
      <c r="J65" s="9"/>
      <c r="K65" s="167"/>
      <c r="L65" s="241">
        <f>N30</f>
        <v>0</v>
      </c>
      <c r="M65" s="167"/>
      <c r="N65" s="9"/>
      <c r="O65" s="168"/>
      <c r="P65" s="109"/>
    </row>
    <row r="66" spans="1:16" ht="15" customHeight="1">
      <c r="A66" s="24">
        <f>ROW()</f>
        <v>66</v>
      </c>
      <c r="B66" s="9"/>
      <c r="C66" s="9" t="s">
        <v>7</v>
      </c>
      <c r="D66" s="9" t="s">
        <v>971</v>
      </c>
      <c r="E66" s="9"/>
      <c r="F66" s="9"/>
      <c r="G66" s="167"/>
      <c r="H66" s="367"/>
      <c r="I66" s="167"/>
      <c r="J66" s="9"/>
      <c r="K66" s="167"/>
      <c r="L66" s="367"/>
      <c r="M66" s="167"/>
      <c r="N66" s="9"/>
      <c r="O66" s="168"/>
      <c r="P66" s="109"/>
    </row>
    <row r="67" spans="1:16" ht="15" customHeight="1">
      <c r="A67" s="24">
        <f>ROW()</f>
        <v>67</v>
      </c>
      <c r="B67" s="9"/>
      <c r="C67" s="9"/>
      <c r="D67" s="9"/>
      <c r="E67" s="9"/>
      <c r="F67" s="9"/>
      <c r="G67" s="167"/>
      <c r="H67" s="9"/>
      <c r="I67" s="167"/>
      <c r="J67" s="9"/>
      <c r="K67" s="167"/>
      <c r="L67" s="9"/>
      <c r="M67" s="167"/>
      <c r="N67" s="9"/>
      <c r="O67" s="168"/>
      <c r="P67" s="109"/>
    </row>
    <row r="68" spans="1:16" ht="15" customHeight="1" thickBot="1">
      <c r="A68" s="24">
        <f>ROW()</f>
        <v>68</v>
      </c>
      <c r="B68" s="9"/>
      <c r="C68" s="9"/>
      <c r="D68" s="9" t="s">
        <v>1202</v>
      </c>
      <c r="E68" s="9"/>
      <c r="F68" s="9"/>
      <c r="G68" s="167"/>
      <c r="H68" s="549">
        <f>H65-H66</f>
        <v>0</v>
      </c>
      <c r="I68" s="167"/>
      <c r="J68" s="9"/>
      <c r="K68" s="167"/>
      <c r="L68" s="549">
        <f>L65-L66</f>
        <v>0</v>
      </c>
      <c r="M68" s="167"/>
      <c r="N68" s="9"/>
      <c r="O68" s="168"/>
      <c r="P68" s="109"/>
    </row>
    <row r="69" spans="1:16" ht="15" customHeight="1" thickBot="1">
      <c r="A69" s="24">
        <f>ROW()</f>
        <v>69</v>
      </c>
      <c r="B69" s="9"/>
      <c r="C69" s="9"/>
      <c r="D69" s="9" t="s">
        <v>828</v>
      </c>
      <c r="E69" s="9"/>
      <c r="F69" s="9"/>
      <c r="G69" s="167"/>
      <c r="H69" s="9"/>
      <c r="I69" s="167"/>
      <c r="J69" s="550">
        <f>IF(H62="Not defined","Not defined",H68*H62)</f>
        <v>0</v>
      </c>
      <c r="K69" s="167"/>
      <c r="L69" s="9"/>
      <c r="M69" s="167"/>
      <c r="N69" s="550">
        <f>IF(L62="Not defined","Not defined",L68*L62)</f>
        <v>0</v>
      </c>
      <c r="O69" s="168"/>
      <c r="P69" s="109"/>
    </row>
    <row r="70" spans="1:16" ht="30" customHeight="1">
      <c r="A70" s="24">
        <f>ROW()</f>
        <v>70</v>
      </c>
      <c r="B70" s="9"/>
      <c r="C70" s="190" t="s">
        <v>1203</v>
      </c>
      <c r="D70" s="9"/>
      <c r="E70" s="9"/>
      <c r="F70" s="167"/>
      <c r="G70" s="9"/>
      <c r="H70" s="167"/>
      <c r="I70" s="167"/>
      <c r="J70" s="9"/>
      <c r="K70" s="167"/>
      <c r="L70" s="9"/>
      <c r="M70" s="167"/>
      <c r="N70" s="12"/>
      <c r="O70" s="168"/>
      <c r="P70" s="109"/>
    </row>
    <row r="71" spans="1:16" ht="25.5">
      <c r="A71" s="24">
        <f>ROW()</f>
        <v>71</v>
      </c>
      <c r="B71" s="9"/>
      <c r="C71" s="9"/>
      <c r="D71" s="9"/>
      <c r="E71" s="9"/>
      <c r="F71" s="9"/>
      <c r="G71" s="167"/>
      <c r="H71" s="526" t="s">
        <v>974</v>
      </c>
      <c r="I71" s="551"/>
      <c r="J71" s="551"/>
      <c r="K71" s="9"/>
      <c r="L71" s="526" t="s">
        <v>975</v>
      </c>
      <c r="M71" s="551"/>
      <c r="N71" s="551"/>
      <c r="O71" s="168"/>
      <c r="P71" s="109"/>
    </row>
    <row r="72" spans="1:16" ht="12.75">
      <c r="A72" s="24">
        <f>ROW()</f>
        <v>72</v>
      </c>
      <c r="B72" s="9"/>
      <c r="C72" s="9"/>
      <c r="D72" s="9"/>
      <c r="E72" s="9"/>
      <c r="F72" s="9"/>
      <c r="G72" s="167"/>
      <c r="H72" s="233"/>
      <c r="I72" s="167"/>
      <c r="J72" s="233"/>
      <c r="K72" s="9"/>
      <c r="L72" s="9"/>
      <c r="M72" s="167"/>
      <c r="N72" s="9"/>
      <c r="O72" s="168"/>
      <c r="P72" s="109"/>
    </row>
    <row r="73" spans="1:16" ht="15" customHeight="1">
      <c r="A73" s="24">
        <f>ROW()</f>
        <v>73</v>
      </c>
      <c r="B73" s="9"/>
      <c r="C73" s="9"/>
      <c r="D73" s="198" t="s">
        <v>1204</v>
      </c>
      <c r="E73" s="198"/>
      <c r="F73" s="9"/>
      <c r="G73" s="167"/>
      <c r="H73" s="241">
        <f>H15</f>
        <v>0</v>
      </c>
      <c r="I73" s="167"/>
      <c r="J73" s="9"/>
      <c r="K73" s="9"/>
      <c r="L73" s="241">
        <f>L15</f>
        <v>0</v>
      </c>
      <c r="M73" s="167"/>
      <c r="N73" s="9"/>
      <c r="O73" s="168"/>
      <c r="P73" s="109"/>
    </row>
    <row r="74" spans="1:16" ht="15" customHeight="1">
      <c r="A74" s="24">
        <f>ROW()</f>
        <v>74</v>
      </c>
      <c r="B74" s="9"/>
      <c r="C74" s="10" t="s">
        <v>8</v>
      </c>
      <c r="D74" s="13" t="s">
        <v>1205</v>
      </c>
      <c r="E74" s="13"/>
      <c r="F74" s="9"/>
      <c r="G74" s="167"/>
      <c r="H74" s="213"/>
      <c r="I74" s="167"/>
      <c r="J74" s="9"/>
      <c r="K74" s="9"/>
      <c r="L74" s="333"/>
      <c r="M74" s="167"/>
      <c r="N74" s="9"/>
      <c r="O74" s="168"/>
      <c r="P74" s="109"/>
    </row>
    <row r="75" spans="1:16" ht="15" customHeight="1">
      <c r="A75" s="24">
        <f>ROW()</f>
        <v>75</v>
      </c>
      <c r="B75" s="9"/>
      <c r="C75" s="10" t="s">
        <v>7</v>
      </c>
      <c r="D75" s="13" t="s">
        <v>1206</v>
      </c>
      <c r="E75" s="13"/>
      <c r="F75" s="9"/>
      <c r="G75" s="167"/>
      <c r="H75" s="241">
        <f>J39</f>
        <v>0</v>
      </c>
      <c r="I75" s="167"/>
      <c r="J75" s="9"/>
      <c r="K75" s="9"/>
      <c r="L75" s="241">
        <f>N39</f>
        <v>0</v>
      </c>
      <c r="M75" s="167"/>
      <c r="N75" s="9"/>
      <c r="O75" s="168"/>
      <c r="P75" s="109"/>
    </row>
    <row r="76" spans="1:27" ht="15" customHeight="1" thickBot="1">
      <c r="A76" s="24">
        <f>ROW()</f>
        <v>76</v>
      </c>
      <c r="B76" s="9"/>
      <c r="C76" s="10" t="s">
        <v>8</v>
      </c>
      <c r="D76" s="13" t="s">
        <v>1207</v>
      </c>
      <c r="E76" s="13"/>
      <c r="F76" s="9"/>
      <c r="G76" s="9"/>
      <c r="H76" s="218"/>
      <c r="I76" s="167"/>
      <c r="J76" s="9"/>
      <c r="K76" s="167"/>
      <c r="L76" s="333"/>
      <c r="M76" s="167"/>
      <c r="N76" s="9"/>
      <c r="O76" s="168"/>
      <c r="P76" s="325"/>
      <c r="Q76" s="325"/>
      <c r="R76" s="325"/>
      <c r="S76" s="325"/>
      <c r="T76" s="325"/>
      <c r="U76" s="325"/>
      <c r="V76" s="322"/>
      <c r="W76" s="322"/>
      <c r="X76" s="322"/>
      <c r="Y76" s="354"/>
      <c r="Z76" s="354"/>
      <c r="AA76" s="354"/>
    </row>
    <row r="77" spans="1:16" ht="15" customHeight="1" thickBot="1">
      <c r="A77" s="24">
        <f>ROW()</f>
        <v>77</v>
      </c>
      <c r="B77" s="9"/>
      <c r="C77" s="9"/>
      <c r="D77" s="198" t="s">
        <v>1208</v>
      </c>
      <c r="E77" s="198"/>
      <c r="F77" s="9"/>
      <c r="G77" s="167"/>
      <c r="H77" s="9"/>
      <c r="I77" s="167"/>
      <c r="J77" s="539">
        <f>H73+H74-H75</f>
        <v>0</v>
      </c>
      <c r="K77" s="9"/>
      <c r="L77" s="9"/>
      <c r="M77" s="167"/>
      <c r="N77" s="539">
        <f>L73+L74-L75</f>
        <v>0</v>
      </c>
      <c r="O77" s="168"/>
      <c r="P77" s="109"/>
    </row>
    <row r="78" spans="1:16" ht="15" customHeight="1">
      <c r="A78" s="24">
        <f>ROW()</f>
        <v>78</v>
      </c>
      <c r="B78" s="9"/>
      <c r="C78" s="10" t="s">
        <v>8</v>
      </c>
      <c r="D78" s="13" t="s">
        <v>1209</v>
      </c>
      <c r="E78" s="198"/>
      <c r="F78" s="9"/>
      <c r="G78" s="167"/>
      <c r="H78" s="213"/>
      <c r="I78" s="167"/>
      <c r="J78" s="9"/>
      <c r="K78" s="9"/>
      <c r="L78" s="333"/>
      <c r="M78" s="167"/>
      <c r="N78" s="9"/>
      <c r="O78" s="168"/>
      <c r="P78" s="109"/>
    </row>
    <row r="79" spans="1:16" ht="15" customHeight="1">
      <c r="A79" s="24">
        <f>ROW()</f>
        <v>79</v>
      </c>
      <c r="B79" s="9"/>
      <c r="C79" s="10" t="s">
        <v>7</v>
      </c>
      <c r="D79" s="13" t="s">
        <v>1210</v>
      </c>
      <c r="E79" s="198"/>
      <c r="F79" s="9"/>
      <c r="G79" s="167"/>
      <c r="H79" s="241">
        <f>J43</f>
        <v>0</v>
      </c>
      <c r="I79" s="167"/>
      <c r="J79" s="9"/>
      <c r="K79" s="9"/>
      <c r="L79" s="241">
        <f>N43</f>
        <v>0</v>
      </c>
      <c r="M79" s="167"/>
      <c r="N79" s="9"/>
      <c r="O79" s="168"/>
      <c r="P79" s="109"/>
    </row>
    <row r="80" spans="1:27" ht="15" customHeight="1" thickBot="1">
      <c r="A80" s="24">
        <f>ROW()</f>
        <v>80</v>
      </c>
      <c r="B80" s="9"/>
      <c r="C80" s="10" t="s">
        <v>8</v>
      </c>
      <c r="D80" s="13" t="s">
        <v>1211</v>
      </c>
      <c r="E80" s="13"/>
      <c r="F80" s="9"/>
      <c r="G80" s="9"/>
      <c r="H80" s="218"/>
      <c r="I80" s="167"/>
      <c r="J80" s="9"/>
      <c r="K80" s="167"/>
      <c r="L80" s="333"/>
      <c r="M80" s="167"/>
      <c r="N80" s="9"/>
      <c r="O80" s="168"/>
      <c r="P80" s="325"/>
      <c r="Q80" s="325"/>
      <c r="R80" s="325"/>
      <c r="S80" s="325"/>
      <c r="T80" s="325"/>
      <c r="U80" s="325"/>
      <c r="V80" s="322"/>
      <c r="W80" s="322"/>
      <c r="X80" s="322"/>
      <c r="Y80" s="354"/>
      <c r="Z80" s="354"/>
      <c r="AA80" s="354"/>
    </row>
    <row r="81" spans="1:16" ht="15" customHeight="1" thickBot="1">
      <c r="A81" s="24">
        <f>ROW()</f>
        <v>81</v>
      </c>
      <c r="B81" s="9"/>
      <c r="C81" s="9"/>
      <c r="D81" s="198" t="s">
        <v>1212</v>
      </c>
      <c r="E81" s="198"/>
      <c r="F81" s="9"/>
      <c r="G81" s="167"/>
      <c r="H81" s="9"/>
      <c r="I81" s="167"/>
      <c r="J81" s="539">
        <f>J77+H78-H79</f>
        <v>0</v>
      </c>
      <c r="K81" s="9"/>
      <c r="L81" s="9"/>
      <c r="M81" s="167"/>
      <c r="N81" s="539">
        <f>N77+L78-L79</f>
        <v>0</v>
      </c>
      <c r="O81" s="168"/>
      <c r="P81" s="109"/>
    </row>
    <row r="82" spans="1:16" ht="15" customHeight="1">
      <c r="A82" s="24">
        <f>ROW()</f>
        <v>82</v>
      </c>
      <c r="B82" s="9"/>
      <c r="C82" s="9"/>
      <c r="D82" s="198"/>
      <c r="E82" s="198"/>
      <c r="F82" s="9"/>
      <c r="G82" s="167"/>
      <c r="H82" s="9"/>
      <c r="I82" s="167"/>
      <c r="J82" s="537"/>
      <c r="K82" s="9"/>
      <c r="L82" s="9"/>
      <c r="M82" s="167"/>
      <c r="N82" s="537"/>
      <c r="O82" s="168"/>
      <c r="P82" s="109"/>
    </row>
    <row r="83" spans="1:16" ht="15" customHeight="1">
      <c r="A83" s="24">
        <f>ROW()</f>
        <v>83</v>
      </c>
      <c r="B83" s="9"/>
      <c r="C83" s="166" t="s">
        <v>1213</v>
      </c>
      <c r="D83" s="198"/>
      <c r="E83" s="198"/>
      <c r="F83" s="9"/>
      <c r="G83" s="167"/>
      <c r="H83" s="9"/>
      <c r="I83" s="167"/>
      <c r="J83" s="537"/>
      <c r="K83" s="9"/>
      <c r="L83" s="9"/>
      <c r="M83" s="167"/>
      <c r="N83" s="537"/>
      <c r="O83" s="168"/>
      <c r="P83" s="109"/>
    </row>
    <row r="84" spans="1:16" ht="30" customHeight="1">
      <c r="A84" s="24">
        <f>ROW()</f>
        <v>84</v>
      </c>
      <c r="B84" s="165"/>
      <c r="C84" s="190" t="s">
        <v>1214</v>
      </c>
      <c r="D84" s="9"/>
      <c r="E84" s="9"/>
      <c r="F84" s="9"/>
      <c r="G84" s="9"/>
      <c r="H84" s="9"/>
      <c r="I84" s="9"/>
      <c r="J84" s="198"/>
      <c r="K84" s="281"/>
      <c r="L84" s="281"/>
      <c r="M84" s="282"/>
      <c r="N84" s="629"/>
      <c r="O84" s="168"/>
      <c r="P84" s="109"/>
    </row>
    <row r="85" spans="1:16" ht="12.75">
      <c r="A85" s="24">
        <f>ROW()</f>
        <v>85</v>
      </c>
      <c r="B85" s="165"/>
      <c r="C85" s="9"/>
      <c r="D85" s="9"/>
      <c r="E85" s="9"/>
      <c r="F85" s="9"/>
      <c r="G85" s="9"/>
      <c r="H85" s="9"/>
      <c r="I85" s="9"/>
      <c r="J85" s="198"/>
      <c r="K85" s="281"/>
      <c r="L85" s="198"/>
      <c r="M85" s="198"/>
      <c r="N85" s="198"/>
      <c r="O85" s="168"/>
      <c r="P85" s="109"/>
    </row>
    <row r="86" spans="1:16" ht="12.75">
      <c r="A86" s="24">
        <f>ROW()</f>
        <v>86</v>
      </c>
      <c r="B86" s="165"/>
      <c r="C86" s="9"/>
      <c r="D86" s="198" t="s">
        <v>1215</v>
      </c>
      <c r="E86" s="9"/>
      <c r="F86" s="9"/>
      <c r="G86" s="9"/>
      <c r="H86" s="9"/>
      <c r="I86" s="9"/>
      <c r="J86" s="198"/>
      <c r="K86" s="281"/>
      <c r="L86" s="333"/>
      <c r="M86" s="170"/>
      <c r="N86" s="625"/>
      <c r="O86" s="168"/>
      <c r="P86" s="109"/>
    </row>
    <row r="87" spans="1:16" ht="13.5" thickBot="1">
      <c r="A87" s="24">
        <f>ROW()</f>
        <v>87</v>
      </c>
      <c r="B87" s="165"/>
      <c r="C87" s="9"/>
      <c r="D87" s="198" t="s">
        <v>1216</v>
      </c>
      <c r="E87" s="9"/>
      <c r="F87" s="9"/>
      <c r="G87" s="9"/>
      <c r="H87" s="9"/>
      <c r="I87" s="9"/>
      <c r="J87" s="198"/>
      <c r="K87" s="281"/>
      <c r="L87" s="333"/>
      <c r="M87" s="170"/>
      <c r="N87" s="625"/>
      <c r="O87" s="168"/>
      <c r="P87" s="109"/>
    </row>
    <row r="88" spans="1:16" ht="13.5" thickBot="1">
      <c r="A88" s="24">
        <f>ROW()</f>
        <v>88</v>
      </c>
      <c r="B88" s="165"/>
      <c r="C88" s="9"/>
      <c r="D88" s="199" t="s">
        <v>1217</v>
      </c>
      <c r="E88" s="9"/>
      <c r="F88" s="9"/>
      <c r="G88" s="9"/>
      <c r="H88" s="9"/>
      <c r="I88" s="9"/>
      <c r="J88" s="198"/>
      <c r="K88" s="281"/>
      <c r="L88" s="539">
        <f>L86+L87</f>
        <v>0</v>
      </c>
      <c r="M88" s="170"/>
      <c r="N88" s="625"/>
      <c r="O88" s="168"/>
      <c r="P88" s="109"/>
    </row>
    <row r="89" spans="1:16" ht="12.75">
      <c r="A89" s="24">
        <f>ROW()</f>
        <v>89</v>
      </c>
      <c r="B89" s="165"/>
      <c r="C89" s="9"/>
      <c r="D89" s="9"/>
      <c r="E89" s="9"/>
      <c r="F89" s="9"/>
      <c r="G89" s="9"/>
      <c r="H89" s="9"/>
      <c r="I89" s="9"/>
      <c r="J89" s="198"/>
      <c r="K89" s="281"/>
      <c r="L89" s="625"/>
      <c r="M89" s="170"/>
      <c r="N89" s="625"/>
      <c r="O89" s="168"/>
      <c r="P89" s="109"/>
    </row>
    <row r="90" spans="1:16" ht="12.75">
      <c r="A90" s="24">
        <f>ROW()</f>
        <v>90</v>
      </c>
      <c r="B90" s="165"/>
      <c r="C90" s="9"/>
      <c r="D90" s="9"/>
      <c r="E90" s="9"/>
      <c r="F90" s="9"/>
      <c r="G90" s="9"/>
      <c r="H90" s="9"/>
      <c r="I90" s="9"/>
      <c r="J90" s="198"/>
      <c r="K90" s="281"/>
      <c r="L90" s="625" t="s">
        <v>1194</v>
      </c>
      <c r="M90" s="170"/>
      <c r="N90" s="625" t="s">
        <v>1195</v>
      </c>
      <c r="O90" s="168"/>
      <c r="P90" s="109"/>
    </row>
    <row r="91" spans="1:16" ht="15" customHeight="1">
      <c r="A91" s="24">
        <f>ROW()</f>
        <v>91</v>
      </c>
      <c r="B91" s="165"/>
      <c r="C91" s="9"/>
      <c r="D91" s="9" t="s">
        <v>883</v>
      </c>
      <c r="E91" s="9"/>
      <c r="F91" s="9"/>
      <c r="G91" s="9"/>
      <c r="H91" s="9"/>
      <c r="I91" s="9"/>
      <c r="J91" s="198"/>
      <c r="K91" s="281"/>
      <c r="L91" s="275">
        <f>L88</f>
        <v>0</v>
      </c>
      <c r="M91" s="167"/>
      <c r="N91" s="275">
        <f>L95</f>
        <v>0</v>
      </c>
      <c r="O91" s="168"/>
      <c r="P91" s="109"/>
    </row>
    <row r="92" spans="1:16" ht="15" customHeight="1">
      <c r="A92" s="24">
        <f>ROW()</f>
        <v>92</v>
      </c>
      <c r="B92" s="165"/>
      <c r="C92" s="10"/>
      <c r="D92" s="198" t="s">
        <v>1218</v>
      </c>
      <c r="E92" s="198"/>
      <c r="F92" s="198"/>
      <c r="G92" s="198"/>
      <c r="H92" s="198"/>
      <c r="I92" s="198"/>
      <c r="J92" s="198"/>
      <c r="K92" s="281"/>
      <c r="L92" s="275">
        <f>IF(L91=0,0,L91/L97)</f>
        <v>0</v>
      </c>
      <c r="M92" s="167"/>
      <c r="N92" s="275">
        <f>IF(N91=0,0,N91/N97)</f>
        <v>0</v>
      </c>
      <c r="O92" s="168"/>
      <c r="P92" s="109"/>
    </row>
    <row r="93" spans="1:16" ht="15" customHeight="1">
      <c r="A93" s="24">
        <f>ROW()</f>
        <v>93</v>
      </c>
      <c r="B93" s="165"/>
      <c r="C93" s="10"/>
      <c r="D93" s="198" t="s">
        <v>884</v>
      </c>
      <c r="E93" s="198"/>
      <c r="F93" s="198"/>
      <c r="G93" s="198"/>
      <c r="H93" s="198"/>
      <c r="I93" s="198"/>
      <c r="J93" s="198"/>
      <c r="K93" s="281"/>
      <c r="L93" s="230"/>
      <c r="M93" s="167"/>
      <c r="N93" s="230"/>
      <c r="O93" s="168"/>
      <c r="P93" s="109"/>
    </row>
    <row r="94" spans="1:16" ht="15" customHeight="1">
      <c r="A94" s="24">
        <f>ROW()</f>
        <v>94</v>
      </c>
      <c r="B94" s="165"/>
      <c r="C94" s="10"/>
      <c r="D94" s="198" t="s">
        <v>885</v>
      </c>
      <c r="E94" s="198"/>
      <c r="F94" s="198"/>
      <c r="G94" s="198"/>
      <c r="H94" s="198"/>
      <c r="I94" s="198"/>
      <c r="J94" s="198"/>
      <c r="K94" s="281"/>
      <c r="L94" s="230"/>
      <c r="M94" s="167"/>
      <c r="N94" s="230"/>
      <c r="O94" s="168"/>
      <c r="P94" s="109"/>
    </row>
    <row r="95" spans="1:16" ht="15" customHeight="1">
      <c r="A95" s="24">
        <f>ROW()</f>
        <v>95</v>
      </c>
      <c r="B95" s="165"/>
      <c r="C95" s="10"/>
      <c r="D95" s="198" t="s">
        <v>886</v>
      </c>
      <c r="E95" s="198"/>
      <c r="F95" s="198"/>
      <c r="G95" s="198"/>
      <c r="H95" s="198"/>
      <c r="I95" s="198"/>
      <c r="J95" s="198"/>
      <c r="K95" s="281"/>
      <c r="L95" s="275">
        <f>L91-L92+L93+L94</f>
        <v>0</v>
      </c>
      <c r="M95" s="167"/>
      <c r="N95" s="275">
        <f>N91-N92+N93+N94</f>
        <v>0</v>
      </c>
      <c r="O95" s="168"/>
      <c r="P95" s="109"/>
    </row>
    <row r="96" spans="1:16" ht="12.75" customHeight="1">
      <c r="A96" s="24">
        <f>ROW()</f>
        <v>96</v>
      </c>
      <c r="B96" s="165"/>
      <c r="C96" s="9"/>
      <c r="D96" s="9"/>
      <c r="E96" s="9"/>
      <c r="F96" s="9"/>
      <c r="G96" s="9"/>
      <c r="H96" s="9"/>
      <c r="I96" s="9"/>
      <c r="J96" s="198"/>
      <c r="K96" s="281"/>
      <c r="L96" s="9"/>
      <c r="M96" s="167"/>
      <c r="N96" s="9"/>
      <c r="O96" s="168"/>
      <c r="P96" s="109"/>
    </row>
    <row r="97" spans="1:16" ht="15" customHeight="1">
      <c r="A97" s="24">
        <f>ROW()</f>
        <v>97</v>
      </c>
      <c r="B97" s="165"/>
      <c r="C97" s="9"/>
      <c r="D97" s="9" t="s">
        <v>887</v>
      </c>
      <c r="E97" s="9"/>
      <c r="F97" s="9"/>
      <c r="G97" s="9"/>
      <c r="H97" s="9"/>
      <c r="I97" s="9"/>
      <c r="J97" s="198"/>
      <c r="K97" s="281"/>
      <c r="L97" s="230"/>
      <c r="M97" s="167"/>
      <c r="N97" s="230"/>
      <c r="O97" s="168"/>
      <c r="P97" s="109"/>
    </row>
    <row r="98" spans="1:16" ht="15" customHeight="1">
      <c r="A98" s="24">
        <f>ROW()</f>
        <v>98</v>
      </c>
      <c r="B98" s="165"/>
      <c r="C98" s="190"/>
      <c r="D98" s="9"/>
      <c r="E98" s="9"/>
      <c r="F98" s="9"/>
      <c r="G98" s="9"/>
      <c r="H98" s="9"/>
      <c r="I98" s="9"/>
      <c r="J98" s="198"/>
      <c r="K98" s="9"/>
      <c r="L98" s="9"/>
      <c r="M98" s="167"/>
      <c r="N98" s="9"/>
      <c r="O98" s="168"/>
      <c r="P98" s="109"/>
    </row>
    <row r="99" spans="1:16" ht="30" customHeight="1">
      <c r="A99" s="24">
        <f>ROW()</f>
        <v>99</v>
      </c>
      <c r="B99" s="165"/>
      <c r="C99" s="190" t="s">
        <v>1219</v>
      </c>
      <c r="D99" s="9"/>
      <c r="E99" s="9"/>
      <c r="F99" s="9"/>
      <c r="G99" s="9"/>
      <c r="H99" s="9"/>
      <c r="I99" s="9"/>
      <c r="J99" s="9"/>
      <c r="K99" s="9"/>
      <c r="L99" s="625" t="s">
        <v>1194</v>
      </c>
      <c r="M99" s="170"/>
      <c r="N99" s="625" t="s">
        <v>1195</v>
      </c>
      <c r="O99" s="168"/>
      <c r="P99" s="109"/>
    </row>
    <row r="100" spans="1:16" ht="12.75">
      <c r="A100" s="24">
        <f>ROW()</f>
        <v>100</v>
      </c>
      <c r="B100" s="165"/>
      <c r="C100" s="9"/>
      <c r="D100" s="9"/>
      <c r="E100" s="9"/>
      <c r="F100" s="9"/>
      <c r="G100" s="9"/>
      <c r="H100" s="9"/>
      <c r="I100" s="9"/>
      <c r="J100" s="9"/>
      <c r="K100" s="9"/>
      <c r="L100" s="625"/>
      <c r="M100" s="170"/>
      <c r="N100" s="625"/>
      <c r="O100" s="168"/>
      <c r="P100" s="109"/>
    </row>
    <row r="101" spans="1:16" ht="15" customHeight="1">
      <c r="A101" s="24">
        <f>ROW()</f>
        <v>101</v>
      </c>
      <c r="B101" s="165"/>
      <c r="C101" s="9"/>
      <c r="D101" s="9" t="s">
        <v>893</v>
      </c>
      <c r="E101" s="9"/>
      <c r="F101" s="9"/>
      <c r="G101" s="9"/>
      <c r="H101" s="9"/>
      <c r="I101" s="9"/>
      <c r="J101" s="9"/>
      <c r="K101" s="9"/>
      <c r="L101" s="9"/>
      <c r="M101" s="167"/>
      <c r="N101" s="275">
        <f>L104</f>
        <v>0</v>
      </c>
      <c r="O101" s="168"/>
      <c r="P101" s="109"/>
    </row>
    <row r="102" spans="1:16" ht="15" customHeight="1">
      <c r="A102" s="24">
        <f>ROW()</f>
        <v>102</v>
      </c>
      <c r="B102" s="165"/>
      <c r="C102" s="10" t="s">
        <v>8</v>
      </c>
      <c r="D102" s="13" t="s">
        <v>894</v>
      </c>
      <c r="E102" s="13"/>
      <c r="F102" s="13"/>
      <c r="G102" s="13"/>
      <c r="H102" s="13"/>
      <c r="I102" s="13"/>
      <c r="J102" s="9"/>
      <c r="K102" s="9"/>
      <c r="L102" s="230"/>
      <c r="M102" s="167"/>
      <c r="N102" s="230"/>
      <c r="O102" s="168"/>
      <c r="P102" s="109"/>
    </row>
    <row r="103" spans="1:16" ht="15" customHeight="1" thickBot="1">
      <c r="A103" s="24">
        <f>ROW()</f>
        <v>103</v>
      </c>
      <c r="B103" s="165"/>
      <c r="C103" s="10" t="s">
        <v>7</v>
      </c>
      <c r="D103" s="13" t="s">
        <v>876</v>
      </c>
      <c r="E103" s="13"/>
      <c r="F103" s="13"/>
      <c r="G103" s="13"/>
      <c r="H103" s="13"/>
      <c r="I103" s="13"/>
      <c r="J103" s="9"/>
      <c r="K103" s="9"/>
      <c r="L103" s="9"/>
      <c r="M103" s="167"/>
      <c r="N103" s="230"/>
      <c r="O103" s="168"/>
      <c r="P103" s="109"/>
    </row>
    <row r="104" spans="1:16" ht="15" customHeight="1" thickBot="1">
      <c r="A104" s="24">
        <f>ROW()</f>
        <v>104</v>
      </c>
      <c r="B104" s="165"/>
      <c r="C104" s="9"/>
      <c r="D104" s="9" t="s">
        <v>895</v>
      </c>
      <c r="E104" s="9"/>
      <c r="F104" s="9"/>
      <c r="G104" s="9"/>
      <c r="H104" s="9"/>
      <c r="I104" s="9"/>
      <c r="J104" s="9"/>
      <c r="K104" s="9"/>
      <c r="L104" s="240">
        <f>L102</f>
        <v>0</v>
      </c>
      <c r="M104" s="167"/>
      <c r="N104" s="240">
        <f>N101+N102-N103</f>
        <v>0</v>
      </c>
      <c r="O104" s="168"/>
      <c r="P104" s="109"/>
    </row>
    <row r="105" spans="1:16" ht="12.75">
      <c r="A105" s="40">
        <f>ROW()</f>
        <v>105</v>
      </c>
      <c r="B105" s="183"/>
      <c r="C105" s="183"/>
      <c r="D105" s="183"/>
      <c r="E105" s="183"/>
      <c r="F105" s="183"/>
      <c r="G105" s="245"/>
      <c r="H105" s="183"/>
      <c r="I105" s="245"/>
      <c r="J105" s="183"/>
      <c r="K105" s="245"/>
      <c r="L105" s="183"/>
      <c r="M105" s="245"/>
      <c r="N105" s="183"/>
      <c r="O105" s="184"/>
      <c r="P105" s="109"/>
    </row>
    <row r="107" spans="1:31" s="51" customFormat="1" ht="12.75" customHeight="1">
      <c r="A107" s="157"/>
      <c r="B107" s="158"/>
      <c r="C107" s="158"/>
      <c r="D107" s="158"/>
      <c r="E107" s="158"/>
      <c r="F107" s="158"/>
      <c r="G107" s="158"/>
      <c r="H107" s="158"/>
      <c r="I107" s="158"/>
      <c r="J107" s="158"/>
      <c r="K107" s="158"/>
      <c r="L107" s="158"/>
      <c r="M107" s="158"/>
      <c r="N107" s="158"/>
      <c r="O107" s="159"/>
      <c r="P107" s="109"/>
      <c r="Q107" s="117"/>
      <c r="R107" s="117"/>
      <c r="S107" s="117"/>
      <c r="T107" s="117"/>
      <c r="U107" s="117"/>
      <c r="V107" s="117"/>
      <c r="W107" s="117"/>
      <c r="X107" s="117"/>
      <c r="Y107" s="117"/>
      <c r="Z107" s="117"/>
      <c r="AA107" s="117"/>
      <c r="AB107" s="117"/>
      <c r="AC107" s="117"/>
      <c r="AD107" s="117"/>
      <c r="AE107" s="117"/>
    </row>
    <row r="108" spans="1:31" s="51" customFormat="1" ht="16.5" customHeight="1">
      <c r="A108" s="160"/>
      <c r="B108" s="161"/>
      <c r="C108" s="161"/>
      <c r="D108" s="161"/>
      <c r="E108" s="161"/>
      <c r="F108" s="161"/>
      <c r="G108" s="522"/>
      <c r="H108" s="161"/>
      <c r="I108" s="55" t="s">
        <v>10</v>
      </c>
      <c r="J108" s="704">
        <f>J53</f>
      </c>
      <c r="K108" s="704"/>
      <c r="L108" s="704"/>
      <c r="M108" s="704"/>
      <c r="N108" s="704"/>
      <c r="O108" s="162"/>
      <c r="P108" s="109"/>
      <c r="Q108" s="117"/>
      <c r="R108" s="117"/>
      <c r="S108" s="117"/>
      <c r="T108" s="117"/>
      <c r="U108" s="117"/>
      <c r="V108" s="117"/>
      <c r="W108" s="117"/>
      <c r="X108" s="117"/>
      <c r="Y108" s="117"/>
      <c r="Z108" s="117"/>
      <c r="AA108" s="117"/>
      <c r="AB108" s="117"/>
      <c r="AC108" s="117"/>
      <c r="AD108" s="117"/>
      <c r="AE108" s="117"/>
    </row>
    <row r="109" spans="1:31" s="51" customFormat="1" ht="16.5" customHeight="1">
      <c r="A109" s="160"/>
      <c r="B109" s="161"/>
      <c r="C109" s="161"/>
      <c r="D109" s="161"/>
      <c r="E109" s="161"/>
      <c r="F109" s="161"/>
      <c r="G109" s="522"/>
      <c r="H109" s="161"/>
      <c r="I109" s="55" t="s">
        <v>427</v>
      </c>
      <c r="J109" s="705">
        <f>J54</f>
      </c>
      <c r="K109" s="705"/>
      <c r="L109" s="705"/>
      <c r="M109" s="705"/>
      <c r="N109" s="705"/>
      <c r="O109" s="162"/>
      <c r="P109" s="109"/>
      <c r="Q109" s="117"/>
      <c r="R109" s="117"/>
      <c r="S109" s="117"/>
      <c r="T109" s="117"/>
      <c r="U109" s="117"/>
      <c r="V109" s="117"/>
      <c r="W109" s="117"/>
      <c r="X109" s="117"/>
      <c r="Y109" s="117"/>
      <c r="Z109" s="117"/>
      <c r="AA109" s="117"/>
      <c r="AB109" s="117"/>
      <c r="AC109" s="117"/>
      <c r="AD109" s="117"/>
      <c r="AE109" s="117"/>
    </row>
    <row r="110" spans="1:31" s="51" customFormat="1" ht="20.25" customHeight="1">
      <c r="A110" s="163" t="s">
        <v>1220</v>
      </c>
      <c r="B110" s="161"/>
      <c r="C110" s="161"/>
      <c r="D110" s="161"/>
      <c r="E110" s="161"/>
      <c r="F110" s="161"/>
      <c r="G110" s="161"/>
      <c r="H110" s="161"/>
      <c r="I110" s="161"/>
      <c r="J110" s="161"/>
      <c r="K110" s="161"/>
      <c r="L110" s="161"/>
      <c r="M110" s="161"/>
      <c r="N110" s="161"/>
      <c r="O110" s="162"/>
      <c r="P110" s="109"/>
      <c r="Q110" s="117"/>
      <c r="R110" s="117"/>
      <c r="S110" s="117"/>
      <c r="T110" s="117"/>
      <c r="U110" s="117"/>
      <c r="V110" s="117"/>
      <c r="W110" s="117"/>
      <c r="X110" s="117"/>
      <c r="Y110" s="117"/>
      <c r="Z110" s="117"/>
      <c r="AA110" s="117"/>
      <c r="AB110" s="117"/>
      <c r="AC110" s="117"/>
      <c r="AD110" s="117"/>
      <c r="AE110" s="117"/>
    </row>
    <row r="111" spans="1:31" s="51" customFormat="1" ht="12.75">
      <c r="A111" s="57" t="s">
        <v>11</v>
      </c>
      <c r="B111" s="634" t="s">
        <v>1282</v>
      </c>
      <c r="C111" s="164"/>
      <c r="D111" s="161"/>
      <c r="E111" s="161"/>
      <c r="F111" s="161"/>
      <c r="G111" s="161"/>
      <c r="H111" s="161"/>
      <c r="I111" s="161"/>
      <c r="J111" s="161"/>
      <c r="K111" s="161"/>
      <c r="L111" s="161"/>
      <c r="M111" s="161"/>
      <c r="N111" s="161"/>
      <c r="O111" s="162"/>
      <c r="P111" s="109"/>
      <c r="Q111" s="117"/>
      <c r="R111" s="117"/>
      <c r="S111" s="117"/>
      <c r="T111" s="117"/>
      <c r="U111" s="117"/>
      <c r="V111" s="117"/>
      <c r="W111" s="117"/>
      <c r="X111" s="117"/>
      <c r="Y111" s="117"/>
      <c r="Z111" s="117"/>
      <c r="AA111" s="117"/>
      <c r="AB111" s="117"/>
      <c r="AC111" s="117"/>
      <c r="AD111" s="117"/>
      <c r="AE111" s="117"/>
    </row>
    <row r="112" spans="1:16" ht="24.75" customHeight="1">
      <c r="A112" s="24">
        <f>ROW()</f>
        <v>112</v>
      </c>
      <c r="B112" s="165"/>
      <c r="C112" s="190" t="s">
        <v>1221</v>
      </c>
      <c r="D112" s="9"/>
      <c r="E112" s="9"/>
      <c r="F112" s="9"/>
      <c r="G112" s="9"/>
      <c r="H112" s="9"/>
      <c r="I112" s="9"/>
      <c r="J112" s="9"/>
      <c r="K112" s="9"/>
      <c r="L112" s="625" t="s">
        <v>1194</v>
      </c>
      <c r="M112" s="170"/>
      <c r="N112" s="625" t="s">
        <v>1195</v>
      </c>
      <c r="O112" s="168"/>
      <c r="P112" s="109"/>
    </row>
    <row r="113" spans="1:16" ht="12.75">
      <c r="A113" s="24">
        <f>ROW()</f>
        <v>113</v>
      </c>
      <c r="B113" s="165"/>
      <c r="C113" s="9"/>
      <c r="D113" s="9"/>
      <c r="E113" s="9"/>
      <c r="F113" s="9"/>
      <c r="G113" s="9"/>
      <c r="H113" s="9"/>
      <c r="I113" s="9"/>
      <c r="J113" s="9"/>
      <c r="K113" s="9"/>
      <c r="L113" s="170"/>
      <c r="M113" s="170"/>
      <c r="N113" s="170"/>
      <c r="O113" s="168"/>
      <c r="P113" s="109"/>
    </row>
    <row r="114" spans="1:16" ht="12.75">
      <c r="A114" s="24">
        <f>ROW()</f>
        <v>114</v>
      </c>
      <c r="B114" s="165"/>
      <c r="C114" s="9"/>
      <c r="D114" s="198" t="s">
        <v>773</v>
      </c>
      <c r="E114" s="198"/>
      <c r="F114" s="198"/>
      <c r="G114" s="198"/>
      <c r="H114" s="198"/>
      <c r="I114" s="198"/>
      <c r="J114" s="9"/>
      <c r="K114" s="9"/>
      <c r="L114" s="275">
        <v>0</v>
      </c>
      <c r="M114" s="282"/>
      <c r="N114" s="275">
        <v>0</v>
      </c>
      <c r="O114" s="168"/>
      <c r="P114" s="109"/>
    </row>
    <row r="115" spans="1:16" ht="12.75">
      <c r="A115" s="24">
        <f>ROW()</f>
        <v>115</v>
      </c>
      <c r="B115" s="165"/>
      <c r="C115" s="9"/>
      <c r="D115" s="9"/>
      <c r="E115" s="9"/>
      <c r="F115" s="9"/>
      <c r="G115" s="9"/>
      <c r="H115" s="9"/>
      <c r="I115" s="9"/>
      <c r="J115" s="9"/>
      <c r="K115" s="9"/>
      <c r="L115" s="9"/>
      <c r="M115" s="9"/>
      <c r="N115" s="9"/>
      <c r="O115" s="168"/>
      <c r="P115" s="109"/>
    </row>
    <row r="116" spans="1:16" ht="12.75">
      <c r="A116" s="24">
        <f>ROW()</f>
        <v>116</v>
      </c>
      <c r="B116" s="165"/>
      <c r="C116" s="10"/>
      <c r="D116" s="13" t="s">
        <v>897</v>
      </c>
      <c r="E116" s="13"/>
      <c r="F116" s="13"/>
      <c r="G116" s="13"/>
      <c r="H116" s="13"/>
      <c r="I116" s="13"/>
      <c r="J116" s="9"/>
      <c r="K116" s="9"/>
      <c r="L116" s="230"/>
      <c r="M116" s="167"/>
      <c r="N116" s="230"/>
      <c r="O116" s="168"/>
      <c r="P116" s="109"/>
    </row>
    <row r="117" spans="1:16" ht="12.75">
      <c r="A117" s="24">
        <f>ROW()</f>
        <v>117</v>
      </c>
      <c r="B117" s="165"/>
      <c r="C117" s="10"/>
      <c r="D117" s="13"/>
      <c r="E117" s="13"/>
      <c r="F117" s="13"/>
      <c r="G117" s="13"/>
      <c r="H117" s="13"/>
      <c r="I117" s="13"/>
      <c r="J117" s="9"/>
      <c r="K117" s="9"/>
      <c r="L117" s="9"/>
      <c r="M117" s="9"/>
      <c r="N117" s="9"/>
      <c r="O117" s="168"/>
      <c r="P117" s="109"/>
    </row>
    <row r="118" spans="1:16" ht="12.75">
      <c r="A118" s="24">
        <f>ROW()</f>
        <v>118</v>
      </c>
      <c r="B118" s="165"/>
      <c r="C118" s="10"/>
      <c r="D118" s="13" t="s">
        <v>898</v>
      </c>
      <c r="E118" s="13"/>
      <c r="F118" s="13"/>
      <c r="G118" s="13"/>
      <c r="H118" s="13"/>
      <c r="I118" s="13"/>
      <c r="J118" s="9"/>
      <c r="K118" s="9"/>
      <c r="L118" s="230"/>
      <c r="M118" s="167"/>
      <c r="N118" s="230"/>
      <c r="O118" s="168"/>
      <c r="P118" s="109"/>
    </row>
    <row r="119" spans="1:16" ht="12.75">
      <c r="A119" s="24">
        <f>ROW()</f>
        <v>119</v>
      </c>
      <c r="B119" s="165"/>
      <c r="C119" s="10"/>
      <c r="D119" s="13"/>
      <c r="E119" s="13"/>
      <c r="F119" s="13"/>
      <c r="G119" s="13"/>
      <c r="H119" s="13"/>
      <c r="I119" s="13"/>
      <c r="J119" s="9"/>
      <c r="K119" s="9"/>
      <c r="L119" s="9"/>
      <c r="M119" s="9"/>
      <c r="N119" s="9"/>
      <c r="O119" s="168"/>
      <c r="P119" s="109"/>
    </row>
    <row r="120" spans="1:16" ht="12.75">
      <c r="A120" s="24">
        <f>ROW()</f>
        <v>120</v>
      </c>
      <c r="B120" s="165"/>
      <c r="C120" s="10"/>
      <c r="D120" s="13" t="s">
        <v>1222</v>
      </c>
      <c r="E120" s="13"/>
      <c r="F120" s="13"/>
      <c r="G120" s="13"/>
      <c r="H120" s="13"/>
      <c r="I120" s="13"/>
      <c r="J120" s="9"/>
      <c r="K120" s="9"/>
      <c r="L120" s="230"/>
      <c r="M120" s="167"/>
      <c r="N120" s="230"/>
      <c r="O120" s="168"/>
      <c r="P120" s="109"/>
    </row>
    <row r="121" spans="1:16" ht="12.75">
      <c r="A121" s="24">
        <f>ROW()</f>
        <v>121</v>
      </c>
      <c r="B121" s="165"/>
      <c r="C121" s="9"/>
      <c r="D121" s="13"/>
      <c r="E121" s="13"/>
      <c r="F121" s="13"/>
      <c r="G121" s="13"/>
      <c r="H121" s="13"/>
      <c r="I121" s="13"/>
      <c r="J121" s="9"/>
      <c r="K121" s="9"/>
      <c r="L121" s="13"/>
      <c r="M121" s="282"/>
      <c r="N121" s="13"/>
      <c r="O121" s="168"/>
      <c r="P121" s="109"/>
    </row>
    <row r="122" spans="1:16" ht="12.75">
      <c r="A122" s="24">
        <f>ROW()</f>
        <v>122</v>
      </c>
      <c r="B122" s="165"/>
      <c r="C122" s="9"/>
      <c r="D122" s="13" t="s">
        <v>900</v>
      </c>
      <c r="E122" s="13"/>
      <c r="F122" s="13"/>
      <c r="G122" s="13"/>
      <c r="H122" s="13"/>
      <c r="I122" s="13"/>
      <c r="J122" s="9"/>
      <c r="K122" s="9"/>
      <c r="L122" s="275">
        <f>L92*H60</f>
        <v>0</v>
      </c>
      <c r="M122" s="282"/>
      <c r="N122" s="275">
        <f>N92*J60</f>
        <v>0</v>
      </c>
      <c r="O122" s="168"/>
      <c r="P122" s="109"/>
    </row>
    <row r="123" spans="1:16" ht="12.75">
      <c r="A123" s="24">
        <f>ROW()</f>
        <v>123</v>
      </c>
      <c r="B123" s="165"/>
      <c r="C123" s="9"/>
      <c r="D123" s="13"/>
      <c r="E123" s="13"/>
      <c r="F123" s="13"/>
      <c r="G123" s="13"/>
      <c r="H123" s="13"/>
      <c r="I123" s="13"/>
      <c r="J123" s="9"/>
      <c r="K123" s="9"/>
      <c r="L123" s="13"/>
      <c r="M123" s="282"/>
      <c r="N123" s="13"/>
      <c r="O123" s="168"/>
      <c r="P123" s="109"/>
    </row>
    <row r="124" spans="1:16" ht="12.75">
      <c r="A124" s="24">
        <f>ROW()</f>
        <v>124</v>
      </c>
      <c r="B124" s="165"/>
      <c r="C124" s="9"/>
      <c r="D124" s="13" t="s">
        <v>901</v>
      </c>
      <c r="E124" s="13"/>
      <c r="F124" s="13"/>
      <c r="G124" s="13"/>
      <c r="H124" s="13"/>
      <c r="I124" s="13"/>
      <c r="J124" s="9"/>
      <c r="K124" s="9"/>
      <c r="L124" s="230"/>
      <c r="M124" s="282"/>
      <c r="N124" s="230"/>
      <c r="O124" s="168"/>
      <c r="P124" s="109"/>
    </row>
    <row r="125" spans="1:16" ht="12.75">
      <c r="A125" s="24">
        <f>ROW()</f>
        <v>125</v>
      </c>
      <c r="B125" s="165"/>
      <c r="C125" s="9"/>
      <c r="D125" s="13"/>
      <c r="E125" s="13"/>
      <c r="F125" s="13"/>
      <c r="G125" s="13"/>
      <c r="H125" s="13"/>
      <c r="I125" s="13"/>
      <c r="J125" s="9"/>
      <c r="K125" s="9"/>
      <c r="L125" s="13"/>
      <c r="M125" s="282"/>
      <c r="N125" s="13"/>
      <c r="O125" s="168"/>
      <c r="P125" s="109"/>
    </row>
    <row r="126" spans="1:16" ht="12.75">
      <c r="A126" s="24">
        <f>ROW()</f>
        <v>126</v>
      </c>
      <c r="B126" s="165"/>
      <c r="C126" s="9"/>
      <c r="D126" s="13" t="s">
        <v>902</v>
      </c>
      <c r="E126" s="13"/>
      <c r="F126" s="13"/>
      <c r="G126" s="13"/>
      <c r="H126" s="13"/>
      <c r="I126" s="13"/>
      <c r="J126" s="9"/>
      <c r="K126" s="9"/>
      <c r="L126" s="230"/>
      <c r="M126" s="282"/>
      <c r="N126" s="230"/>
      <c r="O126" s="168"/>
      <c r="P126" s="109"/>
    </row>
    <row r="127" spans="1:16" ht="12.75">
      <c r="A127" s="24">
        <f>ROW()</f>
        <v>127</v>
      </c>
      <c r="B127" s="165"/>
      <c r="C127" s="9"/>
      <c r="D127" s="13"/>
      <c r="E127" s="13"/>
      <c r="F127" s="13"/>
      <c r="G127" s="13"/>
      <c r="H127" s="13"/>
      <c r="I127" s="13"/>
      <c r="J127" s="9"/>
      <c r="K127" s="9"/>
      <c r="L127" s="13"/>
      <c r="M127" s="282"/>
      <c r="N127" s="13"/>
      <c r="O127" s="168"/>
      <c r="P127" s="109"/>
    </row>
    <row r="128" spans="1:16" ht="12.75">
      <c r="A128" s="24">
        <f>ROW()</f>
        <v>128</v>
      </c>
      <c r="B128" s="165"/>
      <c r="C128" s="9"/>
      <c r="D128" s="13" t="s">
        <v>903</v>
      </c>
      <c r="E128" s="13"/>
      <c r="F128" s="13"/>
      <c r="G128" s="13"/>
      <c r="H128" s="13"/>
      <c r="I128" s="13"/>
      <c r="J128" s="9"/>
      <c r="K128" s="9"/>
      <c r="L128" s="230"/>
      <c r="M128" s="282"/>
      <c r="N128" s="230"/>
      <c r="O128" s="168"/>
      <c r="P128" s="109"/>
    </row>
    <row r="129" spans="1:16" ht="13.5" thickBot="1">
      <c r="A129" s="24">
        <f>ROW()</f>
        <v>129</v>
      </c>
      <c r="B129" s="165"/>
      <c r="C129" s="9"/>
      <c r="D129" s="13"/>
      <c r="E129" s="13"/>
      <c r="F129" s="13"/>
      <c r="G129" s="13"/>
      <c r="H129" s="13"/>
      <c r="I129" s="13"/>
      <c r="J129" s="9"/>
      <c r="K129" s="9"/>
      <c r="L129" s="13"/>
      <c r="M129" s="282"/>
      <c r="N129" s="13"/>
      <c r="O129" s="168"/>
      <c r="P129" s="109"/>
    </row>
    <row r="130" spans="1:16" ht="13.5" thickBot="1">
      <c r="A130" s="24">
        <f>ROW()</f>
        <v>130</v>
      </c>
      <c r="B130" s="165"/>
      <c r="C130" s="9"/>
      <c r="D130" s="9" t="s">
        <v>904</v>
      </c>
      <c r="E130" s="9"/>
      <c r="F130" s="9"/>
      <c r="G130" s="9"/>
      <c r="H130" s="9"/>
      <c r="I130" s="9"/>
      <c r="J130" s="9"/>
      <c r="K130" s="9"/>
      <c r="L130" s="240">
        <f>L114+L116-L122+L124+L126+L128</f>
        <v>0</v>
      </c>
      <c r="M130" s="282"/>
      <c r="N130" s="240">
        <f>N114+N116-N122+N124+N126+N128</f>
        <v>0</v>
      </c>
      <c r="O130" s="168"/>
      <c r="P130" s="109"/>
    </row>
    <row r="131" spans="1:16" ht="12.75">
      <c r="A131" s="24">
        <f>ROW()</f>
        <v>131</v>
      </c>
      <c r="B131" s="165"/>
      <c r="C131" s="9"/>
      <c r="D131" s="9"/>
      <c r="E131" s="9"/>
      <c r="F131" s="9"/>
      <c r="G131" s="9"/>
      <c r="H131" s="9"/>
      <c r="I131" s="9"/>
      <c r="J131" s="9"/>
      <c r="K131" s="9"/>
      <c r="L131" s="233"/>
      <c r="M131" s="288"/>
      <c r="N131" s="9"/>
      <c r="O131" s="168"/>
      <c r="P131" s="109"/>
    </row>
    <row r="132" spans="1:16" ht="12.75">
      <c r="A132" s="24">
        <f>ROW()</f>
        <v>132</v>
      </c>
      <c r="B132" s="165"/>
      <c r="C132" s="9"/>
      <c r="D132" s="9"/>
      <c r="E132" s="9"/>
      <c r="F132" s="9"/>
      <c r="G132" s="9"/>
      <c r="H132" s="9"/>
      <c r="I132" s="9"/>
      <c r="J132" s="9"/>
      <c r="K132" s="9"/>
      <c r="L132" s="233"/>
      <c r="M132" s="288"/>
      <c r="N132" s="9"/>
      <c r="O132" s="168"/>
      <c r="P132" s="109"/>
    </row>
    <row r="133" spans="1:16" ht="15.75">
      <c r="A133" s="24">
        <f>ROW()</f>
        <v>133</v>
      </c>
      <c r="B133" s="165"/>
      <c r="C133" s="190" t="s">
        <v>1223</v>
      </c>
      <c r="D133" s="9"/>
      <c r="E133" s="9"/>
      <c r="F133" s="9"/>
      <c r="G133" s="9"/>
      <c r="H133" s="9"/>
      <c r="I133" s="9"/>
      <c r="J133" s="9"/>
      <c r="K133" s="9"/>
      <c r="L133" s="9"/>
      <c r="M133" s="167"/>
      <c r="N133" s="9"/>
      <c r="O133" s="168"/>
      <c r="P133" s="109"/>
    </row>
    <row r="134" spans="1:16" ht="18" customHeight="1">
      <c r="A134" s="24">
        <f>ROW()</f>
        <v>134</v>
      </c>
      <c r="B134" s="165"/>
      <c r="C134" s="9"/>
      <c r="D134" s="786" t="s">
        <v>1224</v>
      </c>
      <c r="E134" s="786"/>
      <c r="F134" s="786"/>
      <c r="G134" s="786"/>
      <c r="H134" s="786"/>
      <c r="I134" s="786"/>
      <c r="J134" s="786"/>
      <c r="K134" s="786"/>
      <c r="L134" s="786"/>
      <c r="M134" s="786"/>
      <c r="N134" s="786"/>
      <c r="O134" s="168"/>
      <c r="P134" s="109"/>
    </row>
    <row r="135" spans="1:16" ht="12.75">
      <c r="A135" s="24">
        <f>ROW()</f>
        <v>135</v>
      </c>
      <c r="B135" s="165"/>
      <c r="C135" s="9"/>
      <c r="D135" s="787"/>
      <c r="E135" s="788"/>
      <c r="F135" s="788"/>
      <c r="G135" s="788"/>
      <c r="H135" s="788"/>
      <c r="I135" s="788"/>
      <c r="J135" s="788"/>
      <c r="K135" s="788"/>
      <c r="L135" s="788"/>
      <c r="M135" s="788"/>
      <c r="N135" s="789"/>
      <c r="O135" s="168"/>
      <c r="P135" s="109"/>
    </row>
    <row r="136" spans="1:16" ht="15" customHeight="1">
      <c r="A136" s="24">
        <f>ROW()</f>
        <v>136</v>
      </c>
      <c r="B136" s="165"/>
      <c r="C136" s="9"/>
      <c r="D136" s="790"/>
      <c r="E136" s="791"/>
      <c r="F136" s="791"/>
      <c r="G136" s="791"/>
      <c r="H136" s="791"/>
      <c r="I136" s="791"/>
      <c r="J136" s="791"/>
      <c r="K136" s="791"/>
      <c r="L136" s="791"/>
      <c r="M136" s="791"/>
      <c r="N136" s="792"/>
      <c r="O136" s="168"/>
      <c r="P136" s="109"/>
    </row>
    <row r="137" spans="1:16" ht="15" customHeight="1">
      <c r="A137" s="24">
        <f>ROW()</f>
        <v>137</v>
      </c>
      <c r="B137" s="165"/>
      <c r="C137" s="9"/>
      <c r="D137" s="790"/>
      <c r="E137" s="791"/>
      <c r="F137" s="791"/>
      <c r="G137" s="791"/>
      <c r="H137" s="791"/>
      <c r="I137" s="791"/>
      <c r="J137" s="791"/>
      <c r="K137" s="791"/>
      <c r="L137" s="791"/>
      <c r="M137" s="791"/>
      <c r="N137" s="792"/>
      <c r="O137" s="168"/>
      <c r="P137" s="109"/>
    </row>
    <row r="138" spans="1:16" ht="15" customHeight="1">
      <c r="A138" s="24">
        <f>ROW()</f>
        <v>138</v>
      </c>
      <c r="B138" s="165"/>
      <c r="C138" s="9"/>
      <c r="D138" s="790"/>
      <c r="E138" s="791"/>
      <c r="F138" s="791"/>
      <c r="G138" s="791"/>
      <c r="H138" s="791"/>
      <c r="I138" s="791"/>
      <c r="J138" s="791"/>
      <c r="K138" s="791"/>
      <c r="L138" s="791"/>
      <c r="M138" s="791"/>
      <c r="N138" s="792"/>
      <c r="O138" s="168"/>
      <c r="P138" s="109"/>
    </row>
    <row r="139" spans="1:16" ht="15" customHeight="1">
      <c r="A139" s="24">
        <f>ROW()</f>
        <v>139</v>
      </c>
      <c r="B139" s="165"/>
      <c r="C139" s="9"/>
      <c r="D139" s="790"/>
      <c r="E139" s="791"/>
      <c r="F139" s="791"/>
      <c r="G139" s="791"/>
      <c r="H139" s="791"/>
      <c r="I139" s="791"/>
      <c r="J139" s="791"/>
      <c r="K139" s="791"/>
      <c r="L139" s="791"/>
      <c r="M139" s="791"/>
      <c r="N139" s="792"/>
      <c r="O139" s="168"/>
      <c r="P139" s="109"/>
    </row>
    <row r="140" spans="1:16" ht="15" customHeight="1">
      <c r="A140" s="24">
        <f>ROW()</f>
        <v>140</v>
      </c>
      <c r="B140" s="165"/>
      <c r="C140" s="9"/>
      <c r="D140" s="790"/>
      <c r="E140" s="791"/>
      <c r="F140" s="791"/>
      <c r="G140" s="791"/>
      <c r="H140" s="791"/>
      <c r="I140" s="791"/>
      <c r="J140" s="791"/>
      <c r="K140" s="791"/>
      <c r="L140" s="791"/>
      <c r="M140" s="791"/>
      <c r="N140" s="792"/>
      <c r="O140" s="168"/>
      <c r="P140" s="109"/>
    </row>
    <row r="141" spans="1:16" ht="15" customHeight="1">
      <c r="A141" s="24">
        <f>ROW()</f>
        <v>141</v>
      </c>
      <c r="B141" s="165"/>
      <c r="C141" s="9"/>
      <c r="D141" s="790"/>
      <c r="E141" s="791"/>
      <c r="F141" s="791"/>
      <c r="G141" s="791"/>
      <c r="H141" s="791"/>
      <c r="I141" s="791"/>
      <c r="J141" s="791"/>
      <c r="K141" s="791"/>
      <c r="L141" s="791"/>
      <c r="M141" s="791"/>
      <c r="N141" s="792"/>
      <c r="O141" s="168"/>
      <c r="P141" s="109"/>
    </row>
    <row r="142" spans="1:16" ht="15" customHeight="1">
      <c r="A142" s="24">
        <f>ROW()</f>
        <v>142</v>
      </c>
      <c r="B142" s="165"/>
      <c r="C142" s="9"/>
      <c r="D142" s="790"/>
      <c r="E142" s="791"/>
      <c r="F142" s="791"/>
      <c r="G142" s="791"/>
      <c r="H142" s="791"/>
      <c r="I142" s="791"/>
      <c r="J142" s="791"/>
      <c r="K142" s="791"/>
      <c r="L142" s="791"/>
      <c r="M142" s="791"/>
      <c r="N142" s="792"/>
      <c r="O142" s="168"/>
      <c r="P142" s="109"/>
    </row>
    <row r="143" spans="1:16" ht="12.75">
      <c r="A143" s="24">
        <f>ROW()</f>
        <v>143</v>
      </c>
      <c r="B143" s="165"/>
      <c r="C143" s="9"/>
      <c r="D143" s="790"/>
      <c r="E143" s="791"/>
      <c r="F143" s="791"/>
      <c r="G143" s="791"/>
      <c r="H143" s="791"/>
      <c r="I143" s="791"/>
      <c r="J143" s="791"/>
      <c r="K143" s="791"/>
      <c r="L143" s="791"/>
      <c r="M143" s="791"/>
      <c r="N143" s="792"/>
      <c r="O143" s="168"/>
      <c r="P143" s="109"/>
    </row>
    <row r="144" spans="1:16" ht="12.75">
      <c r="A144" s="24">
        <f>ROW()</f>
        <v>144</v>
      </c>
      <c r="B144" s="165"/>
      <c r="C144" s="9"/>
      <c r="D144" s="793"/>
      <c r="E144" s="794"/>
      <c r="F144" s="794"/>
      <c r="G144" s="794"/>
      <c r="H144" s="794"/>
      <c r="I144" s="794"/>
      <c r="J144" s="794"/>
      <c r="K144" s="794"/>
      <c r="L144" s="794"/>
      <c r="M144" s="794"/>
      <c r="N144" s="795"/>
      <c r="O144" s="168"/>
      <c r="P144" s="109"/>
    </row>
    <row r="145" spans="1:16" ht="12.75">
      <c r="A145" s="24">
        <f>ROW()</f>
        <v>145</v>
      </c>
      <c r="B145" s="165"/>
      <c r="C145" s="9"/>
      <c r="D145" s="9"/>
      <c r="E145" s="9"/>
      <c r="F145" s="9"/>
      <c r="G145" s="233"/>
      <c r="H145" s="288"/>
      <c r="I145" s="9"/>
      <c r="J145" s="9"/>
      <c r="K145" s="9"/>
      <c r="L145" s="9"/>
      <c r="M145" s="9"/>
      <c r="N145" s="9"/>
      <c r="O145" s="168"/>
      <c r="P145" s="109"/>
    </row>
    <row r="146" spans="1:16" ht="12.75">
      <c r="A146" s="24">
        <f>ROW()</f>
        <v>146</v>
      </c>
      <c r="B146" s="165"/>
      <c r="C146" s="9"/>
      <c r="D146" s="9"/>
      <c r="E146" s="9"/>
      <c r="F146" s="9"/>
      <c r="G146" s="233"/>
      <c r="H146" s="288"/>
      <c r="I146" s="9"/>
      <c r="J146" s="9"/>
      <c r="K146" s="9"/>
      <c r="L146" s="9"/>
      <c r="M146" s="9"/>
      <c r="N146" s="9"/>
      <c r="O146" s="168"/>
      <c r="P146" s="109"/>
    </row>
    <row r="147" spans="1:22" ht="15.75">
      <c r="A147" s="24">
        <f>ROW()</f>
        <v>147</v>
      </c>
      <c r="B147" s="165"/>
      <c r="C147" s="190" t="s">
        <v>1225</v>
      </c>
      <c r="D147" s="9"/>
      <c r="E147" s="9"/>
      <c r="F147" s="9"/>
      <c r="G147" s="233"/>
      <c r="H147" s="288"/>
      <c r="I147" s="9"/>
      <c r="J147" s="9"/>
      <c r="K147" s="9"/>
      <c r="L147" s="625" t="s">
        <v>1194</v>
      </c>
      <c r="M147" s="170"/>
      <c r="N147" s="625" t="s">
        <v>1195</v>
      </c>
      <c r="O147" s="168"/>
      <c r="P147"/>
      <c r="Q147"/>
      <c r="R147"/>
      <c r="S147"/>
      <c r="T147"/>
      <c r="U147"/>
      <c r="V147"/>
    </row>
    <row r="148" spans="1:22" ht="12.75">
      <c r="A148" s="24">
        <f>ROW()</f>
        <v>148</v>
      </c>
      <c r="B148" s="165"/>
      <c r="C148" s="9"/>
      <c r="D148" s="9"/>
      <c r="E148" s="9"/>
      <c r="F148" s="9"/>
      <c r="G148" s="9"/>
      <c r="H148" s="9"/>
      <c r="I148" s="9"/>
      <c r="J148" s="9"/>
      <c r="K148" s="9"/>
      <c r="L148" s="233"/>
      <c r="M148" s="288"/>
      <c r="N148" s="9"/>
      <c r="O148" s="168"/>
      <c r="P148"/>
      <c r="Q148"/>
      <c r="R148"/>
      <c r="S148"/>
      <c r="T148"/>
      <c r="U148"/>
      <c r="V148"/>
    </row>
    <row r="149" spans="1:22" ht="12.75">
      <c r="A149" s="24">
        <f>ROW()</f>
        <v>149</v>
      </c>
      <c r="B149" s="165"/>
      <c r="C149" s="9"/>
      <c r="D149" s="9" t="s">
        <v>908</v>
      </c>
      <c r="E149" s="9"/>
      <c r="F149" s="9"/>
      <c r="G149" s="9"/>
      <c r="H149" s="9"/>
      <c r="I149" s="9"/>
      <c r="J149" s="9"/>
      <c r="K149" s="9"/>
      <c r="L149" s="230"/>
      <c r="M149" s="167"/>
      <c r="N149" s="275">
        <f>L154</f>
        <v>0</v>
      </c>
      <c r="O149" s="168"/>
      <c r="P149"/>
      <c r="Q149"/>
      <c r="R149"/>
      <c r="S149"/>
      <c r="T149"/>
      <c r="U149"/>
      <c r="V149"/>
    </row>
    <row r="150" spans="1:22" ht="12.75">
      <c r="A150" s="24">
        <f>ROW()</f>
        <v>150</v>
      </c>
      <c r="B150" s="165"/>
      <c r="C150" s="10" t="s">
        <v>8</v>
      </c>
      <c r="D150" s="13" t="s">
        <v>909</v>
      </c>
      <c r="E150" s="9"/>
      <c r="F150" s="9"/>
      <c r="G150" s="9"/>
      <c r="H150" s="9"/>
      <c r="I150" s="9"/>
      <c r="J150" s="9"/>
      <c r="K150" s="9"/>
      <c r="L150" s="230"/>
      <c r="M150" s="167"/>
      <c r="N150" s="230"/>
      <c r="O150" s="168"/>
      <c r="P150"/>
      <c r="Q150"/>
      <c r="R150"/>
      <c r="S150"/>
      <c r="T150"/>
      <c r="U150"/>
      <c r="V150"/>
    </row>
    <row r="151" spans="1:22" ht="12.75">
      <c r="A151" s="24">
        <f>ROW()</f>
        <v>151</v>
      </c>
      <c r="B151" s="165"/>
      <c r="C151" s="10" t="s">
        <v>7</v>
      </c>
      <c r="D151" s="13" t="s">
        <v>910</v>
      </c>
      <c r="E151" s="9"/>
      <c r="F151" s="9"/>
      <c r="G151" s="9"/>
      <c r="H151" s="9"/>
      <c r="I151" s="9"/>
      <c r="J151" s="9"/>
      <c r="K151" s="9"/>
      <c r="L151" s="230"/>
      <c r="M151" s="167"/>
      <c r="N151" s="230"/>
      <c r="O151" s="168"/>
      <c r="P151"/>
      <c r="Q151"/>
      <c r="R151"/>
      <c r="S151"/>
      <c r="T151"/>
      <c r="U151"/>
      <c r="V151"/>
    </row>
    <row r="152" spans="1:16" ht="12.75">
      <c r="A152" s="24">
        <f>ROW()</f>
        <v>152</v>
      </c>
      <c r="B152" s="165"/>
      <c r="C152" s="10" t="s">
        <v>7</v>
      </c>
      <c r="D152" s="13" t="s">
        <v>911</v>
      </c>
      <c r="E152" s="9"/>
      <c r="F152" s="9"/>
      <c r="G152" s="9"/>
      <c r="H152" s="9"/>
      <c r="I152" s="9"/>
      <c r="J152" s="9"/>
      <c r="K152" s="9"/>
      <c r="L152" s="230"/>
      <c r="M152" s="167"/>
      <c r="N152" s="230"/>
      <c r="O152" s="168"/>
      <c r="P152" s="109"/>
    </row>
    <row r="153" spans="1:16" ht="13.5" thickBot="1">
      <c r="A153" s="24">
        <f>ROW()</f>
        <v>153</v>
      </c>
      <c r="B153" s="165"/>
      <c r="C153" s="10" t="s">
        <v>8</v>
      </c>
      <c r="D153" s="13" t="s">
        <v>912</v>
      </c>
      <c r="E153" s="9"/>
      <c r="F153" s="9"/>
      <c r="G153" s="9"/>
      <c r="H153" s="9"/>
      <c r="I153" s="9"/>
      <c r="J153" s="9"/>
      <c r="K153" s="9"/>
      <c r="L153" s="230"/>
      <c r="M153" s="167"/>
      <c r="N153" s="230"/>
      <c r="O153" s="168"/>
      <c r="P153" s="109"/>
    </row>
    <row r="154" spans="1:16" ht="13.5" thickBot="1">
      <c r="A154" s="24">
        <f>ROW()</f>
        <v>154</v>
      </c>
      <c r="B154" s="165"/>
      <c r="C154" s="9"/>
      <c r="D154" s="9" t="s">
        <v>913</v>
      </c>
      <c r="E154" s="9"/>
      <c r="F154" s="9"/>
      <c r="G154" s="9"/>
      <c r="H154" s="9"/>
      <c r="I154" s="9"/>
      <c r="J154" s="9"/>
      <c r="K154" s="9"/>
      <c r="L154" s="240">
        <f>L149+L150-L151-L152+L153</f>
        <v>0</v>
      </c>
      <c r="M154" s="167"/>
      <c r="N154" s="240">
        <f>N149+N150-N151-N152+N153</f>
        <v>0</v>
      </c>
      <c r="O154" s="168"/>
      <c r="P154" s="109"/>
    </row>
    <row r="155" spans="1:31" s="234" customFormat="1" ht="12.75">
      <c r="A155" s="40">
        <f>ROW()</f>
        <v>155</v>
      </c>
      <c r="B155" s="183"/>
      <c r="C155" s="183"/>
      <c r="D155" s="183"/>
      <c r="E155" s="183"/>
      <c r="F155" s="652"/>
      <c r="G155" s="245"/>
      <c r="H155" s="183"/>
      <c r="I155" s="183"/>
      <c r="J155" s="183"/>
      <c r="K155" s="183"/>
      <c r="L155" s="183"/>
      <c r="M155" s="183"/>
      <c r="N155" s="183"/>
      <c r="O155" s="184"/>
      <c r="P155" s="109"/>
      <c r="Q155" s="117"/>
      <c r="R155" s="117"/>
      <c r="S155" s="117"/>
      <c r="T155" s="117"/>
      <c r="U155" s="117"/>
      <c r="V155" s="117"/>
      <c r="W155" s="117"/>
      <c r="X155" s="117"/>
      <c r="Y155" s="117"/>
      <c r="Z155" s="117"/>
      <c r="AA155" s="117"/>
      <c r="AB155" s="117"/>
      <c r="AC155" s="117"/>
      <c r="AD155" s="117"/>
      <c r="AE155" s="117"/>
    </row>
  </sheetData>
  <sheetProtection formatColumns="0" formatRows="0"/>
  <mergeCells count="9">
    <mergeCell ref="J109:N109"/>
    <mergeCell ref="D134:N134"/>
    <mergeCell ref="D135:N144"/>
    <mergeCell ref="J2:N2"/>
    <mergeCell ref="J3:N3"/>
    <mergeCell ref="C49:N49"/>
    <mergeCell ref="J53:N53"/>
    <mergeCell ref="J54:N54"/>
    <mergeCell ref="J108:N108"/>
  </mergeCells>
  <dataValidations count="2">
    <dataValidation allowBlank="1" showInputMessage="1" showErrorMessage="1" promptTitle="Adjustment for acquired assets" prompt="Enter a positive number to account for the transferred balance of unamortised initial differences relating to assets acquired during the year" sqref="L93 N93"/>
    <dataValidation allowBlank="1" showInputMessage="1" showErrorMessage="1" promptTitle="Adjustment for disposed assets" prompt="Enter a negative number to account for the transferred balance of unamortised initial differences relating to assets disposed during the year" sqref="L94 N94"/>
  </dataValidations>
  <printOptions/>
  <pageMargins left="0.7086614173228347" right="0.7086614173228347" top="0.7480314960629921" bottom="0.7480314960629921" header="0.3149606299212599" footer="0.3149606299212599"/>
  <pageSetup fitToHeight="10" horizontalDpi="600" verticalDpi="600" orientation="portrait" paperSize="9" scale="65" r:id="rId1"/>
  <headerFooter alignWithMargins="0">
    <oddHeader>&amp;C&amp;"Arial"&amp;10 Commerce Commission Information Disclosure Template</oddHeader>
    <oddFooter>&amp;L&amp;"Arial"&amp;10 &amp;F&amp;C&amp;"Arial"&amp;10 &amp;A&amp;R&amp;"Arial"&amp;10 &amp;P</oddFooter>
  </headerFooter>
  <rowBreaks count="1" manualBreakCount="1">
    <brk id="105" max="14" man="1"/>
  </rowBreaks>
</worksheet>
</file>

<file path=xl/worksheets/sheet3.xml><?xml version="1.0" encoding="utf-8"?>
<worksheet xmlns="http://schemas.openxmlformats.org/spreadsheetml/2006/main" xmlns:r="http://schemas.openxmlformats.org/officeDocument/2006/relationships">
  <sheetPr>
    <tabColor indexed="10"/>
    <pageSetUpPr fitToPage="1"/>
  </sheetPr>
  <dimension ref="A1:H18"/>
  <sheetViews>
    <sheetView showGridLines="0" view="pageBreakPreview" zoomScaleSheetLayoutView="100" workbookViewId="0" topLeftCell="A1">
      <selection activeCell="A1" sqref="A1"/>
    </sheetView>
  </sheetViews>
  <sheetFormatPr defaultColWidth="9.140625" defaultRowHeight="12.75"/>
  <cols>
    <col min="1" max="1" width="9.140625" style="6" customWidth="1"/>
    <col min="2" max="2" width="28.57421875" style="6" customWidth="1"/>
    <col min="3" max="3" width="12.28125" style="6" customWidth="1"/>
    <col min="4" max="4" width="96.8515625" style="6" customWidth="1"/>
    <col min="5" max="5" width="8.57421875" style="6" customWidth="1"/>
    <col min="6" max="6" width="20.57421875" style="6" customWidth="1"/>
    <col min="7" max="16384" width="9.140625" style="6" customWidth="1"/>
  </cols>
  <sheetData>
    <row r="1" spans="1:8" ht="15">
      <c r="A1" s="36"/>
      <c r="B1" s="655" t="s">
        <v>6</v>
      </c>
      <c r="C1" s="656"/>
      <c r="D1" s="656"/>
      <c r="E1" s="657"/>
      <c r="F1"/>
      <c r="G1"/>
      <c r="H1"/>
    </row>
    <row r="2" spans="1:8" ht="15">
      <c r="A2" s="15" t="s">
        <v>1226</v>
      </c>
      <c r="B2" s="11"/>
      <c r="C2" s="11"/>
      <c r="D2" s="11"/>
      <c r="E2" s="17"/>
      <c r="F2"/>
      <c r="G2"/>
      <c r="H2"/>
    </row>
    <row r="3" spans="1:8" ht="15">
      <c r="A3" s="8"/>
      <c r="B3" s="11"/>
      <c r="C3" s="11"/>
      <c r="D3" s="11"/>
      <c r="E3" s="17"/>
      <c r="F3"/>
      <c r="G3"/>
      <c r="H3"/>
    </row>
    <row r="4" spans="1:8" ht="15">
      <c r="A4" s="8"/>
      <c r="B4" s="25"/>
      <c r="C4" s="68"/>
      <c r="D4" s="11"/>
      <c r="E4" s="17"/>
      <c r="F4"/>
      <c r="G4"/>
      <c r="H4"/>
    </row>
    <row r="5" spans="1:8" ht="27" customHeight="1">
      <c r="A5" s="8"/>
      <c r="B5" s="11"/>
      <c r="C5" s="11"/>
      <c r="D5" s="11"/>
      <c r="E5" s="17"/>
      <c r="F5"/>
      <c r="G5"/>
      <c r="H5"/>
    </row>
    <row r="6" spans="1:8" ht="42.75" customHeight="1">
      <c r="A6" s="8"/>
      <c r="B6" s="658"/>
      <c r="C6" s="654"/>
      <c r="D6" s="654"/>
      <c r="E6" s="17"/>
      <c r="F6"/>
      <c r="G6"/>
      <c r="H6"/>
    </row>
    <row r="7" spans="1:8" ht="84" customHeight="1">
      <c r="A7" s="8"/>
      <c r="B7" s="653"/>
      <c r="C7" s="654"/>
      <c r="D7" s="654"/>
      <c r="E7" s="17"/>
      <c r="F7"/>
      <c r="G7"/>
      <c r="H7"/>
    </row>
    <row r="8" spans="1:8" ht="48" customHeight="1">
      <c r="A8" s="8"/>
      <c r="B8" s="658"/>
      <c r="C8" s="654"/>
      <c r="D8" s="654"/>
      <c r="E8" s="17"/>
      <c r="F8"/>
      <c r="G8"/>
      <c r="H8"/>
    </row>
    <row r="9" spans="1:8" ht="96" customHeight="1">
      <c r="A9" s="8"/>
      <c r="B9" s="658"/>
      <c r="C9" s="654"/>
      <c r="D9" s="654"/>
      <c r="E9" s="17"/>
      <c r="F9"/>
      <c r="G9"/>
      <c r="H9"/>
    </row>
    <row r="10" spans="1:8" ht="264" customHeight="1">
      <c r="A10" s="8"/>
      <c r="B10" s="658"/>
      <c r="C10" s="654"/>
      <c r="D10" s="654"/>
      <c r="E10" s="17"/>
      <c r="F10"/>
      <c r="G10"/>
      <c r="H10"/>
    </row>
    <row r="11" spans="1:8" ht="81" customHeight="1">
      <c r="A11" s="8"/>
      <c r="B11" s="653"/>
      <c r="C11" s="654"/>
      <c r="D11" s="654"/>
      <c r="E11" s="17"/>
      <c r="F11"/>
      <c r="G11"/>
      <c r="H11"/>
    </row>
    <row r="12" spans="1:8" s="7" customFormat="1" ht="15">
      <c r="A12" s="37"/>
      <c r="B12" s="16"/>
      <c r="C12" s="16"/>
      <c r="D12" s="16"/>
      <c r="E12" s="38"/>
      <c r="F12"/>
      <c r="G12"/>
      <c r="H12"/>
    </row>
    <row r="13" spans="1:8" ht="15">
      <c r="A13"/>
      <c r="B13"/>
      <c r="C13"/>
      <c r="D13"/>
      <c r="E13"/>
      <c r="F13"/>
      <c r="G13"/>
      <c r="H13"/>
    </row>
    <row r="14" spans="1:8" ht="15">
      <c r="A14"/>
      <c r="B14"/>
      <c r="C14"/>
      <c r="D14"/>
      <c r="E14"/>
      <c r="F14"/>
      <c r="G14"/>
      <c r="H14"/>
    </row>
    <row r="15" spans="1:8" ht="15">
      <c r="A15"/>
      <c r="B15"/>
      <c r="C15"/>
      <c r="D15"/>
      <c r="E15"/>
      <c r="F15"/>
      <c r="G15"/>
      <c r="H15"/>
    </row>
    <row r="16" spans="1:8" ht="15">
      <c r="A16"/>
      <c r="B16"/>
      <c r="C16"/>
      <c r="D16"/>
      <c r="E16"/>
      <c r="F16"/>
      <c r="G16"/>
      <c r="H16"/>
    </row>
    <row r="17" spans="1:8" ht="15">
      <c r="A17"/>
      <c r="B17"/>
      <c r="C17"/>
      <c r="D17"/>
      <c r="E17"/>
      <c r="F17"/>
      <c r="G17"/>
      <c r="H17"/>
    </row>
    <row r="18" spans="1:8" ht="15">
      <c r="A18"/>
      <c r="B18"/>
      <c r="C18"/>
      <c r="D18"/>
      <c r="E18"/>
      <c r="F18"/>
      <c r="G18"/>
      <c r="H18"/>
    </row>
  </sheetData>
  <sheetProtection formatColumns="0" formatRows="0"/>
  <mergeCells count="7">
    <mergeCell ref="B11:D11"/>
    <mergeCell ref="B1:E1"/>
    <mergeCell ref="B6:D6"/>
    <mergeCell ref="B7:D7"/>
    <mergeCell ref="B8:D8"/>
    <mergeCell ref="B9:D9"/>
    <mergeCell ref="B10:D10"/>
  </mergeCells>
  <printOptions/>
  <pageMargins left="0.7086614173228347" right="0.7086614173228347" top="0.7480314960629921" bottom="0.7480314960629921" header="0.3149606299212599" footer="0.3149606299212599"/>
  <pageSetup fitToHeight="10" fitToWidth="1" horizontalDpi="600" verticalDpi="600" orientation="portrait" paperSize="9" scale="57" r:id="rId1"/>
  <headerFooter alignWithMargins="0">
    <oddHeader>&amp;C&amp;"Arial"&amp;10 Commerce Commission Information Disclosure Template</oddHeader>
    <oddFooter>&amp;L&amp;"Arial"&amp;10 &amp;F&amp;C&amp;"Arial"&amp;10 &amp;A&amp;R&amp;"Arial"&amp;10 &amp;P</oddFooter>
  </headerFooter>
</worksheet>
</file>

<file path=xl/worksheets/sheet4.xml><?xml version="1.0" encoding="utf-8"?>
<worksheet xmlns="http://schemas.openxmlformats.org/spreadsheetml/2006/main" xmlns:r="http://schemas.openxmlformats.org/officeDocument/2006/relationships">
  <sheetPr>
    <tabColor indexed="45"/>
    <pageSetUpPr fitToPage="1"/>
  </sheetPr>
  <dimension ref="A1:X135"/>
  <sheetViews>
    <sheetView showGridLines="0" view="pageBreakPreview" zoomScaleSheetLayoutView="100" workbookViewId="0" topLeftCell="A1">
      <selection activeCell="A1" sqref="A1"/>
    </sheetView>
  </sheetViews>
  <sheetFormatPr defaultColWidth="9.140625" defaultRowHeight="12.75"/>
  <cols>
    <col min="1" max="1" width="3.7109375" style="117" customWidth="1"/>
    <col min="2" max="2" width="3.140625" style="117" customWidth="1"/>
    <col min="3" max="3" width="9.7109375" style="117" customWidth="1"/>
    <col min="4" max="4" width="21.57421875" style="117" customWidth="1"/>
    <col min="5" max="5" width="0.5625" style="117" customWidth="1"/>
    <col min="6" max="6" width="15.57421875" style="117" customWidth="1"/>
    <col min="7" max="7" width="0.5625" style="117" customWidth="1"/>
    <col min="8" max="8" width="14.8515625" style="117" customWidth="1"/>
    <col min="9" max="9" width="0.71875" style="117" customWidth="1"/>
    <col min="10" max="10" width="14.8515625" style="117" customWidth="1"/>
    <col min="11" max="11" width="0.71875" style="117" customWidth="1"/>
    <col min="12" max="12" width="14.8515625" style="117" customWidth="1"/>
    <col min="13" max="13" width="0.5625" style="117" customWidth="1"/>
    <col min="14" max="14" width="14.8515625" style="117" customWidth="1"/>
    <col min="15" max="15" width="0.85546875" style="117" customWidth="1"/>
    <col min="16" max="16" width="14.8515625" style="117" customWidth="1"/>
    <col min="17" max="17" width="1.8515625" style="117" customWidth="1"/>
    <col min="18" max="16384" width="9.140625" style="117" customWidth="1"/>
  </cols>
  <sheetData>
    <row r="1" spans="1:23" s="51" customFormat="1" ht="12.75" customHeight="1">
      <c r="A1" s="157"/>
      <c r="B1" s="158"/>
      <c r="C1" s="158"/>
      <c r="D1" s="158"/>
      <c r="E1" s="158"/>
      <c r="F1" s="158"/>
      <c r="G1" s="158"/>
      <c r="H1" s="158"/>
      <c r="I1" s="158"/>
      <c r="J1" s="158"/>
      <c r="K1" s="158"/>
      <c r="L1" s="158"/>
      <c r="M1" s="158"/>
      <c r="N1" s="158"/>
      <c r="O1" s="158"/>
      <c r="P1" s="158"/>
      <c r="Q1" s="159"/>
      <c r="R1" s="117"/>
      <c r="S1" s="117"/>
      <c r="T1" s="117"/>
      <c r="U1" s="117"/>
      <c r="V1" s="117"/>
      <c r="W1" s="117"/>
    </row>
    <row r="2" spans="1:23" s="51" customFormat="1" ht="16.5" customHeight="1">
      <c r="A2" s="160"/>
      <c r="B2" s="161"/>
      <c r="C2" s="161"/>
      <c r="D2" s="161"/>
      <c r="E2" s="161"/>
      <c r="F2" s="161"/>
      <c r="G2" s="161"/>
      <c r="H2" s="161"/>
      <c r="I2" s="161"/>
      <c r="J2" s="161"/>
      <c r="K2" s="55" t="s">
        <v>10</v>
      </c>
      <c r="L2" s="661">
        <f>IF(NOT(ISBLANK(CoverSheet!$C$8)),CoverSheet!$C$8,"")</f>
      </c>
      <c r="M2" s="662"/>
      <c r="N2" s="662"/>
      <c r="O2" s="662"/>
      <c r="P2" s="663"/>
      <c r="Q2" s="162"/>
      <c r="R2" s="117"/>
      <c r="S2" s="117"/>
      <c r="T2" s="117"/>
      <c r="U2" s="117"/>
      <c r="V2" s="117"/>
      <c r="W2" s="117"/>
    </row>
    <row r="3" spans="1:23" s="51" customFormat="1" ht="16.5" customHeight="1">
      <c r="A3" s="160"/>
      <c r="B3" s="161"/>
      <c r="C3" s="161"/>
      <c r="D3" s="161"/>
      <c r="E3" s="161"/>
      <c r="F3" s="161"/>
      <c r="G3" s="161"/>
      <c r="H3" s="161"/>
      <c r="I3" s="161"/>
      <c r="J3" s="161"/>
      <c r="K3" s="55" t="s">
        <v>427</v>
      </c>
      <c r="L3" s="664">
        <f>IF(ISNUMBER(CoverSheet!$C$12),CoverSheet!$C$12,"")</f>
      </c>
      <c r="M3" s="665"/>
      <c r="N3" s="665"/>
      <c r="O3" s="665"/>
      <c r="P3" s="666"/>
      <c r="Q3" s="162"/>
      <c r="R3" s="117"/>
      <c r="S3" s="117"/>
      <c r="T3" s="117"/>
      <c r="U3" s="117"/>
      <c r="V3" s="117"/>
      <c r="W3" s="117"/>
    </row>
    <row r="4" spans="1:24" s="51" customFormat="1" ht="20.25" customHeight="1">
      <c r="A4" s="621" t="s">
        <v>755</v>
      </c>
      <c r="B4" s="161"/>
      <c r="C4" s="161"/>
      <c r="D4" s="161"/>
      <c r="E4" s="161"/>
      <c r="F4" s="161"/>
      <c r="G4" s="161"/>
      <c r="H4" s="161"/>
      <c r="I4" s="161"/>
      <c r="J4" s="161"/>
      <c r="K4" s="161"/>
      <c r="L4" s="161"/>
      <c r="M4" s="161"/>
      <c r="N4" s="161"/>
      <c r="O4" s="161"/>
      <c r="P4" s="161"/>
      <c r="Q4" s="162"/>
      <c r="R4" s="117"/>
      <c r="S4" s="117"/>
      <c r="T4" s="117"/>
      <c r="U4" s="117"/>
      <c r="V4" s="117"/>
      <c r="W4" s="117"/>
      <c r="X4" s="117"/>
    </row>
    <row r="5" spans="1:23" s="51" customFormat="1" ht="12.75">
      <c r="A5" s="57" t="s">
        <v>11</v>
      </c>
      <c r="B5" s="634" t="s">
        <v>1282</v>
      </c>
      <c r="C5" s="164"/>
      <c r="D5" s="161"/>
      <c r="E5" s="161"/>
      <c r="F5" s="161"/>
      <c r="G5" s="161"/>
      <c r="H5" s="161"/>
      <c r="I5" s="161"/>
      <c r="J5" s="161"/>
      <c r="K5" s="161"/>
      <c r="L5" s="161"/>
      <c r="M5" s="161"/>
      <c r="N5" s="161"/>
      <c r="O5" s="161"/>
      <c r="P5" s="161"/>
      <c r="Q5" s="162"/>
      <c r="R5" s="117"/>
      <c r="S5" s="117"/>
      <c r="T5" s="117"/>
      <c r="U5" s="117"/>
      <c r="V5" s="117"/>
      <c r="W5" s="117"/>
    </row>
    <row r="6" spans="1:18" ht="24.75" customHeight="1">
      <c r="A6" s="24">
        <f>ROW()</f>
        <v>6</v>
      </c>
      <c r="B6" s="165"/>
      <c r="C6" s="166" t="s">
        <v>756</v>
      </c>
      <c r="D6" s="167"/>
      <c r="E6" s="167"/>
      <c r="F6" s="167"/>
      <c r="G6" s="167"/>
      <c r="H6" s="167"/>
      <c r="I6" s="167"/>
      <c r="J6" s="167"/>
      <c r="K6" s="167"/>
      <c r="L6" s="12" t="s">
        <v>757</v>
      </c>
      <c r="M6" s="167"/>
      <c r="N6" s="12" t="s">
        <v>758</v>
      </c>
      <c r="O6" s="167"/>
      <c r="P6" s="12" t="s">
        <v>759</v>
      </c>
      <c r="Q6" s="168"/>
      <c r="R6" s="109"/>
    </row>
    <row r="7" spans="1:18" ht="12.75">
      <c r="A7" s="24">
        <f>ROW()</f>
        <v>7</v>
      </c>
      <c r="B7" s="165"/>
      <c r="C7" s="9"/>
      <c r="D7" s="9"/>
      <c r="E7" s="9"/>
      <c r="F7" s="9"/>
      <c r="G7" s="9"/>
      <c r="H7" s="9"/>
      <c r="I7" s="9"/>
      <c r="J7" s="9"/>
      <c r="K7" s="169">
        <f>IF(ISNUMBER(CoverSheet!$C$12),"for year ended","")</f>
      </c>
      <c r="L7" s="170">
        <f>IF(ISNUMBER(CoverSheet!$C$12),DATE(YEAR(CoverSheet!$C$12)-2,MONTH(CoverSheet!$C$12),DAY(CoverSheet!$C$12)),"")</f>
      </c>
      <c r="M7" s="167"/>
      <c r="N7" s="170">
        <f>IF(ISNUMBER(CoverSheet!$C$12),DATE(YEAR(CoverSheet!$C$12)-1,MONTH(CoverSheet!$C$12),DAY(CoverSheet!$C$12)),"")</f>
      </c>
      <c r="O7" s="167"/>
      <c r="P7" s="170">
        <f>IF(ISNUMBER(CoverSheet!$C$12),CoverSheet!$C$12,"")</f>
      </c>
      <c r="Q7" s="168"/>
      <c r="R7" s="109"/>
    </row>
    <row r="8" spans="1:18" ht="13.5" thickBot="1">
      <c r="A8" s="24">
        <f>ROW()</f>
        <v>8</v>
      </c>
      <c r="B8" s="165"/>
      <c r="C8" s="171" t="s">
        <v>760</v>
      </c>
      <c r="D8" s="9"/>
      <c r="E8" s="9"/>
      <c r="F8" s="9"/>
      <c r="G8" s="9"/>
      <c r="H8" s="9"/>
      <c r="I8" s="9"/>
      <c r="J8" s="9"/>
      <c r="K8" s="9"/>
      <c r="L8" s="172" t="s">
        <v>18</v>
      </c>
      <c r="M8" s="9"/>
      <c r="N8" s="172" t="s">
        <v>18</v>
      </c>
      <c r="O8" s="9"/>
      <c r="P8" s="172" t="s">
        <v>18</v>
      </c>
      <c r="Q8" s="168"/>
      <c r="R8" s="109"/>
    </row>
    <row r="9" spans="1:18" ht="15" customHeight="1" thickBot="1">
      <c r="A9" s="24">
        <f>ROW()</f>
        <v>9</v>
      </c>
      <c r="B9" s="165"/>
      <c r="C9" s="173"/>
      <c r="D9" s="173" t="s">
        <v>761</v>
      </c>
      <c r="E9" s="173"/>
      <c r="F9" s="173"/>
      <c r="G9" s="173"/>
      <c r="H9" s="173"/>
      <c r="I9" s="173"/>
      <c r="J9" s="173"/>
      <c r="K9" s="174"/>
      <c r="L9" s="175"/>
      <c r="M9" s="174"/>
      <c r="N9" s="175"/>
      <c r="O9" s="174"/>
      <c r="P9" s="176">
        <f>N98</f>
        <v>0</v>
      </c>
      <c r="Q9" s="168"/>
      <c r="R9" s="109"/>
    </row>
    <row r="10" spans="1:18" ht="15" customHeight="1" thickBot="1">
      <c r="A10" s="24">
        <f>ROW()</f>
        <v>10</v>
      </c>
      <c r="B10" s="165"/>
      <c r="C10" s="9"/>
      <c r="D10" s="9"/>
      <c r="E10" s="9"/>
      <c r="F10" s="9"/>
      <c r="G10" s="9"/>
      <c r="H10" s="9"/>
      <c r="I10" s="9"/>
      <c r="J10" s="9"/>
      <c r="K10" s="167"/>
      <c r="L10" s="9"/>
      <c r="M10" s="9"/>
      <c r="N10" s="9"/>
      <c r="O10" s="9"/>
      <c r="P10" s="9"/>
      <c r="Q10" s="168"/>
      <c r="R10" s="109"/>
    </row>
    <row r="11" spans="1:18" ht="15" customHeight="1" thickBot="1">
      <c r="A11" s="24">
        <f>ROW()</f>
        <v>11</v>
      </c>
      <c r="B11" s="165"/>
      <c r="C11" s="173"/>
      <c r="D11" s="173" t="s">
        <v>762</v>
      </c>
      <c r="E11" s="173"/>
      <c r="F11" s="173"/>
      <c r="G11" s="173"/>
      <c r="H11" s="173"/>
      <c r="I11" s="173"/>
      <c r="J11" s="173"/>
      <c r="K11" s="174"/>
      <c r="L11" s="175"/>
      <c r="M11" s="174"/>
      <c r="N11" s="175"/>
      <c r="O11" s="174"/>
      <c r="P11" s="175"/>
      <c r="Q11" s="168"/>
      <c r="R11" s="109"/>
    </row>
    <row r="12" spans="1:18" ht="15" customHeight="1">
      <c r="A12" s="24">
        <f>ROW()</f>
        <v>12</v>
      </c>
      <c r="B12" s="165"/>
      <c r="C12" s="9"/>
      <c r="D12" s="13" t="s">
        <v>763</v>
      </c>
      <c r="E12" s="9"/>
      <c r="F12" s="9"/>
      <c r="G12" s="9"/>
      <c r="H12" s="9"/>
      <c r="I12" s="9"/>
      <c r="J12" s="9"/>
      <c r="K12" s="167"/>
      <c r="L12" s="177"/>
      <c r="M12" s="167"/>
      <c r="N12" s="177"/>
      <c r="O12" s="167"/>
      <c r="P12" s="177"/>
      <c r="Q12" s="168"/>
      <c r="R12" s="109"/>
    </row>
    <row r="13" spans="1:18" ht="15" customHeight="1">
      <c r="A13" s="24">
        <f>ROW()</f>
        <v>13</v>
      </c>
      <c r="B13" s="165"/>
      <c r="C13" s="9"/>
      <c r="D13" s="13" t="s">
        <v>764</v>
      </c>
      <c r="E13" s="9"/>
      <c r="F13" s="9"/>
      <c r="G13" s="9"/>
      <c r="H13" s="9"/>
      <c r="I13" s="9"/>
      <c r="J13" s="9"/>
      <c r="K13" s="167"/>
      <c r="L13" s="178"/>
      <c r="M13" s="167"/>
      <c r="N13" s="178"/>
      <c r="O13" s="167"/>
      <c r="P13" s="178"/>
      <c r="Q13" s="168"/>
      <c r="R13" s="109"/>
    </row>
    <row r="14" spans="1:18" ht="15" customHeight="1">
      <c r="A14" s="24">
        <f>ROW()</f>
        <v>14</v>
      </c>
      <c r="B14" s="165"/>
      <c r="C14" s="9"/>
      <c r="D14" s="13"/>
      <c r="E14" s="9"/>
      <c r="F14" s="9"/>
      <c r="G14" s="9"/>
      <c r="H14" s="9"/>
      <c r="I14" s="9"/>
      <c r="J14" s="9"/>
      <c r="K14" s="167"/>
      <c r="L14" s="172"/>
      <c r="M14" s="172"/>
      <c r="N14" s="172"/>
      <c r="O14" s="172"/>
      <c r="P14" s="172"/>
      <c r="Q14" s="168"/>
      <c r="R14" s="109"/>
    </row>
    <row r="15" spans="1:18" ht="12.75">
      <c r="A15" s="24">
        <f>ROW()</f>
        <v>15</v>
      </c>
      <c r="B15" s="165"/>
      <c r="C15" s="9"/>
      <c r="D15" s="9"/>
      <c r="E15" s="9"/>
      <c r="F15" s="9"/>
      <c r="G15" s="9"/>
      <c r="H15" s="9"/>
      <c r="I15" s="9"/>
      <c r="J15" s="9"/>
      <c r="K15" s="167"/>
      <c r="L15" s="9"/>
      <c r="M15" s="167"/>
      <c r="N15" s="9"/>
      <c r="O15" s="167"/>
      <c r="P15" s="9"/>
      <c r="Q15" s="168"/>
      <c r="R15" s="109"/>
    </row>
    <row r="16" spans="1:18" ht="13.5" thickBot="1">
      <c r="A16" s="24">
        <f>ROW()</f>
        <v>16</v>
      </c>
      <c r="B16" s="165"/>
      <c r="C16" s="171" t="s">
        <v>765</v>
      </c>
      <c r="D16" s="9"/>
      <c r="E16" s="9"/>
      <c r="F16" s="9"/>
      <c r="G16" s="9"/>
      <c r="H16" s="9"/>
      <c r="I16" s="9"/>
      <c r="J16" s="9"/>
      <c r="K16" s="167"/>
      <c r="L16" s="9"/>
      <c r="M16" s="167"/>
      <c r="N16" s="9"/>
      <c r="O16" s="167"/>
      <c r="P16" s="9"/>
      <c r="Q16" s="168"/>
      <c r="R16" s="109"/>
    </row>
    <row r="17" spans="1:18" ht="15" customHeight="1" thickBot="1">
      <c r="A17" s="24">
        <f>ROW()</f>
        <v>17</v>
      </c>
      <c r="B17" s="165"/>
      <c r="C17" s="9"/>
      <c r="D17" s="173" t="s">
        <v>766</v>
      </c>
      <c r="E17" s="9"/>
      <c r="F17" s="9"/>
      <c r="G17" s="9"/>
      <c r="H17" s="9"/>
      <c r="I17" s="9"/>
      <c r="J17" s="9"/>
      <c r="K17" s="167"/>
      <c r="L17" s="175"/>
      <c r="M17" s="167"/>
      <c r="N17" s="175"/>
      <c r="O17" s="167"/>
      <c r="P17" s="179">
        <f>N92</f>
        <v>0</v>
      </c>
      <c r="Q17" s="168"/>
      <c r="R17" s="109"/>
    </row>
    <row r="18" spans="1:18" ht="15" customHeight="1" thickBot="1">
      <c r="A18" s="24">
        <f>ROW()</f>
        <v>18</v>
      </c>
      <c r="B18" s="165"/>
      <c r="C18" s="9"/>
      <c r="D18" s="9"/>
      <c r="E18" s="9"/>
      <c r="F18" s="9"/>
      <c r="G18" s="9"/>
      <c r="H18" s="9"/>
      <c r="I18" s="9"/>
      <c r="J18" s="9"/>
      <c r="K18" s="9"/>
      <c r="L18" s="9"/>
      <c r="M18" s="9"/>
      <c r="N18" s="9"/>
      <c r="O18" s="9"/>
      <c r="P18" s="9"/>
      <c r="Q18" s="168"/>
      <c r="R18" s="109"/>
    </row>
    <row r="19" spans="1:18" ht="15" customHeight="1" thickBot="1">
      <c r="A19" s="24">
        <f>ROW()</f>
        <v>19</v>
      </c>
      <c r="B19" s="165"/>
      <c r="C19" s="9"/>
      <c r="D19" s="173" t="s">
        <v>767</v>
      </c>
      <c r="E19" s="9"/>
      <c r="F19" s="9"/>
      <c r="G19" s="9"/>
      <c r="H19" s="9"/>
      <c r="I19" s="9"/>
      <c r="J19" s="9"/>
      <c r="K19" s="167"/>
      <c r="L19" s="180"/>
      <c r="M19" s="167"/>
      <c r="N19" s="180"/>
      <c r="O19" s="167"/>
      <c r="P19" s="180"/>
      <c r="Q19" s="168"/>
      <c r="R19" s="109"/>
    </row>
    <row r="20" spans="1:18" ht="15" customHeight="1">
      <c r="A20" s="24">
        <f>ROW()</f>
        <v>20</v>
      </c>
      <c r="B20" s="165"/>
      <c r="C20" s="9"/>
      <c r="D20" s="13" t="s">
        <v>763</v>
      </c>
      <c r="E20" s="9"/>
      <c r="F20" s="9"/>
      <c r="G20" s="9"/>
      <c r="H20" s="9"/>
      <c r="I20" s="9"/>
      <c r="J20" s="9"/>
      <c r="K20" s="167"/>
      <c r="L20" s="177"/>
      <c r="M20" s="167"/>
      <c r="N20" s="177"/>
      <c r="O20" s="167"/>
      <c r="P20" s="177"/>
      <c r="Q20" s="168"/>
      <c r="R20" s="109"/>
    </row>
    <row r="21" spans="1:18" ht="15" customHeight="1">
      <c r="A21" s="24">
        <f>ROW()</f>
        <v>21</v>
      </c>
      <c r="B21" s="165"/>
      <c r="C21" s="9"/>
      <c r="D21" s="13" t="s">
        <v>764</v>
      </c>
      <c r="E21" s="9"/>
      <c r="F21" s="9"/>
      <c r="G21" s="9"/>
      <c r="H21" s="9"/>
      <c r="I21" s="9"/>
      <c r="J21" s="9"/>
      <c r="K21" s="167"/>
      <c r="L21" s="178"/>
      <c r="M21" s="167"/>
      <c r="N21" s="178"/>
      <c r="O21" s="167"/>
      <c r="P21" s="178"/>
      <c r="Q21" s="168"/>
      <c r="R21" s="109"/>
    </row>
    <row r="22" spans="1:18" ht="12.75">
      <c r="A22" s="24">
        <f>ROW()</f>
        <v>22</v>
      </c>
      <c r="B22" s="165"/>
      <c r="C22" s="9"/>
      <c r="D22" s="9"/>
      <c r="E22" s="9"/>
      <c r="F22" s="9"/>
      <c r="G22" s="9"/>
      <c r="H22" s="9"/>
      <c r="I22" s="9"/>
      <c r="J22" s="9"/>
      <c r="K22" s="167"/>
      <c r="L22" s="9"/>
      <c r="M22" s="9"/>
      <c r="N22" s="9"/>
      <c r="O22" s="9"/>
      <c r="P22" s="9"/>
      <c r="Q22" s="168"/>
      <c r="R22" s="109"/>
    </row>
    <row r="23" spans="1:18" ht="12.75">
      <c r="A23" s="24">
        <f>ROW()</f>
        <v>23</v>
      </c>
      <c r="B23" s="165"/>
      <c r="C23" s="181" t="s">
        <v>768</v>
      </c>
      <c r="D23" s="9"/>
      <c r="E23" s="9"/>
      <c r="F23" s="167"/>
      <c r="G23" s="9"/>
      <c r="H23" s="167"/>
      <c r="I23" s="9"/>
      <c r="J23" s="167"/>
      <c r="K23" s="9"/>
      <c r="L23" s="9"/>
      <c r="M23" s="9"/>
      <c r="N23" s="9"/>
      <c r="O23" s="9"/>
      <c r="P23" s="9"/>
      <c r="Q23" s="168"/>
      <c r="R23" s="109"/>
    </row>
    <row r="24" spans="1:18" ht="15" customHeight="1">
      <c r="A24" s="24">
        <f>ROW()</f>
        <v>24</v>
      </c>
      <c r="B24" s="165"/>
      <c r="C24" s="667"/>
      <c r="D24" s="668"/>
      <c r="E24" s="668"/>
      <c r="F24" s="668"/>
      <c r="G24" s="668"/>
      <c r="H24" s="668"/>
      <c r="I24" s="668"/>
      <c r="J24" s="668"/>
      <c r="K24" s="668"/>
      <c r="L24" s="668"/>
      <c r="M24" s="668"/>
      <c r="N24" s="668"/>
      <c r="O24" s="668"/>
      <c r="P24" s="669"/>
      <c r="Q24" s="168"/>
      <c r="R24" s="109"/>
    </row>
    <row r="25" spans="1:18" ht="15" customHeight="1">
      <c r="A25" s="24">
        <f>ROW()</f>
        <v>25</v>
      </c>
      <c r="B25" s="165"/>
      <c r="C25" s="670"/>
      <c r="D25" s="671"/>
      <c r="E25" s="671"/>
      <c r="F25" s="671"/>
      <c r="G25" s="671"/>
      <c r="H25" s="671"/>
      <c r="I25" s="671"/>
      <c r="J25" s="671"/>
      <c r="K25" s="671"/>
      <c r="L25" s="671"/>
      <c r="M25" s="671"/>
      <c r="N25" s="671"/>
      <c r="O25" s="671"/>
      <c r="P25" s="672"/>
      <c r="Q25" s="168"/>
      <c r="R25" s="109"/>
    </row>
    <row r="26" spans="1:18" ht="15" customHeight="1">
      <c r="A26" s="24">
        <f>ROW()</f>
        <v>26</v>
      </c>
      <c r="B26" s="165"/>
      <c r="C26" s="670"/>
      <c r="D26" s="671"/>
      <c r="E26" s="671"/>
      <c r="F26" s="671"/>
      <c r="G26" s="671"/>
      <c r="H26" s="671"/>
      <c r="I26" s="671"/>
      <c r="J26" s="671"/>
      <c r="K26" s="671"/>
      <c r="L26" s="671"/>
      <c r="M26" s="671"/>
      <c r="N26" s="671"/>
      <c r="O26" s="671"/>
      <c r="P26" s="672"/>
      <c r="Q26" s="168"/>
      <c r="R26" s="109"/>
    </row>
    <row r="27" spans="1:18" ht="15" customHeight="1">
      <c r="A27" s="24">
        <f>ROW()</f>
        <v>27</v>
      </c>
      <c r="B27" s="165"/>
      <c r="C27" s="670"/>
      <c r="D27" s="671"/>
      <c r="E27" s="671"/>
      <c r="F27" s="671"/>
      <c r="G27" s="671"/>
      <c r="H27" s="671"/>
      <c r="I27" s="671"/>
      <c r="J27" s="671"/>
      <c r="K27" s="671"/>
      <c r="L27" s="671"/>
      <c r="M27" s="671"/>
      <c r="N27" s="671"/>
      <c r="O27" s="671"/>
      <c r="P27" s="672"/>
      <c r="Q27" s="168"/>
      <c r="R27" s="109"/>
    </row>
    <row r="28" spans="1:18" ht="15" customHeight="1">
      <c r="A28" s="24">
        <f>ROW()</f>
        <v>28</v>
      </c>
      <c r="B28" s="165"/>
      <c r="C28" s="670"/>
      <c r="D28" s="671"/>
      <c r="E28" s="671"/>
      <c r="F28" s="671"/>
      <c r="G28" s="671"/>
      <c r="H28" s="671"/>
      <c r="I28" s="671"/>
      <c r="J28" s="671"/>
      <c r="K28" s="671"/>
      <c r="L28" s="671"/>
      <c r="M28" s="671"/>
      <c r="N28" s="671"/>
      <c r="O28" s="671"/>
      <c r="P28" s="672"/>
      <c r="Q28" s="168"/>
      <c r="R28" s="109"/>
    </row>
    <row r="29" spans="1:18" ht="15" customHeight="1">
      <c r="A29" s="24">
        <f>ROW()</f>
        <v>29</v>
      </c>
      <c r="B29" s="165"/>
      <c r="C29" s="670"/>
      <c r="D29" s="671"/>
      <c r="E29" s="671"/>
      <c r="F29" s="671"/>
      <c r="G29" s="671"/>
      <c r="H29" s="671"/>
      <c r="I29" s="671"/>
      <c r="J29" s="671"/>
      <c r="K29" s="671"/>
      <c r="L29" s="671"/>
      <c r="M29" s="671"/>
      <c r="N29" s="671"/>
      <c r="O29" s="671"/>
      <c r="P29" s="672"/>
      <c r="Q29" s="168"/>
      <c r="R29" s="109"/>
    </row>
    <row r="30" spans="1:18" ht="15" customHeight="1">
      <c r="A30" s="24">
        <f>ROW()</f>
        <v>30</v>
      </c>
      <c r="B30" s="165"/>
      <c r="C30" s="670"/>
      <c r="D30" s="671"/>
      <c r="E30" s="671"/>
      <c r="F30" s="671"/>
      <c r="G30" s="671"/>
      <c r="H30" s="671"/>
      <c r="I30" s="671"/>
      <c r="J30" s="671"/>
      <c r="K30" s="671"/>
      <c r="L30" s="671"/>
      <c r="M30" s="671"/>
      <c r="N30" s="671"/>
      <c r="O30" s="671"/>
      <c r="P30" s="672"/>
      <c r="Q30" s="168"/>
      <c r="R30" s="109"/>
    </row>
    <row r="31" spans="1:18" ht="15" customHeight="1">
      <c r="A31" s="24">
        <f>ROW()</f>
        <v>31</v>
      </c>
      <c r="B31" s="165"/>
      <c r="C31" s="670"/>
      <c r="D31" s="671"/>
      <c r="E31" s="671"/>
      <c r="F31" s="671"/>
      <c r="G31" s="671"/>
      <c r="H31" s="671"/>
      <c r="I31" s="671"/>
      <c r="J31" s="671"/>
      <c r="K31" s="671"/>
      <c r="L31" s="671"/>
      <c r="M31" s="671"/>
      <c r="N31" s="671"/>
      <c r="O31" s="671"/>
      <c r="P31" s="672"/>
      <c r="Q31" s="168"/>
      <c r="R31" s="109"/>
    </row>
    <row r="32" spans="1:18" ht="15" customHeight="1">
      <c r="A32" s="24">
        <f>ROW()</f>
        <v>32</v>
      </c>
      <c r="B32" s="165"/>
      <c r="C32" s="670"/>
      <c r="D32" s="671"/>
      <c r="E32" s="671"/>
      <c r="F32" s="671"/>
      <c r="G32" s="671"/>
      <c r="H32" s="671"/>
      <c r="I32" s="671"/>
      <c r="J32" s="671"/>
      <c r="K32" s="671"/>
      <c r="L32" s="671"/>
      <c r="M32" s="671"/>
      <c r="N32" s="671"/>
      <c r="O32" s="671"/>
      <c r="P32" s="672"/>
      <c r="Q32" s="168"/>
      <c r="R32" s="109"/>
    </row>
    <row r="33" spans="1:18" ht="15" customHeight="1">
      <c r="A33" s="24">
        <f>ROW()</f>
        <v>33</v>
      </c>
      <c r="B33" s="165"/>
      <c r="C33" s="670"/>
      <c r="D33" s="671"/>
      <c r="E33" s="671"/>
      <c r="F33" s="671"/>
      <c r="G33" s="671"/>
      <c r="H33" s="671"/>
      <c r="I33" s="671"/>
      <c r="J33" s="671"/>
      <c r="K33" s="671"/>
      <c r="L33" s="671"/>
      <c r="M33" s="671"/>
      <c r="N33" s="671"/>
      <c r="O33" s="671"/>
      <c r="P33" s="672"/>
      <c r="Q33" s="168"/>
      <c r="R33" s="109"/>
    </row>
    <row r="34" spans="1:18" ht="15" customHeight="1">
      <c r="A34" s="24">
        <f>ROW()</f>
        <v>34</v>
      </c>
      <c r="B34" s="165"/>
      <c r="C34" s="670"/>
      <c r="D34" s="671"/>
      <c r="E34" s="671"/>
      <c r="F34" s="671"/>
      <c r="G34" s="671"/>
      <c r="H34" s="671"/>
      <c r="I34" s="671"/>
      <c r="J34" s="671"/>
      <c r="K34" s="671"/>
      <c r="L34" s="671"/>
      <c r="M34" s="671"/>
      <c r="N34" s="671"/>
      <c r="O34" s="671"/>
      <c r="P34" s="672"/>
      <c r="Q34" s="168"/>
      <c r="R34" s="109"/>
    </row>
    <row r="35" spans="1:18" ht="15" customHeight="1">
      <c r="A35" s="24">
        <f>ROW()</f>
        <v>35</v>
      </c>
      <c r="B35" s="165"/>
      <c r="C35" s="670"/>
      <c r="D35" s="671"/>
      <c r="E35" s="671"/>
      <c r="F35" s="671"/>
      <c r="G35" s="671"/>
      <c r="H35" s="671"/>
      <c r="I35" s="671"/>
      <c r="J35" s="671"/>
      <c r="K35" s="671"/>
      <c r="L35" s="671"/>
      <c r="M35" s="671"/>
      <c r="N35" s="671"/>
      <c r="O35" s="671"/>
      <c r="P35" s="672"/>
      <c r="Q35" s="168"/>
      <c r="R35" s="109"/>
    </row>
    <row r="36" spans="1:18" ht="15" customHeight="1">
      <c r="A36" s="24">
        <f>ROW()</f>
        <v>36</v>
      </c>
      <c r="B36" s="165"/>
      <c r="C36" s="670"/>
      <c r="D36" s="671"/>
      <c r="E36" s="671"/>
      <c r="F36" s="671"/>
      <c r="G36" s="671"/>
      <c r="H36" s="671"/>
      <c r="I36" s="671"/>
      <c r="J36" s="671"/>
      <c r="K36" s="671"/>
      <c r="L36" s="671"/>
      <c r="M36" s="671"/>
      <c r="N36" s="671"/>
      <c r="O36" s="671"/>
      <c r="P36" s="672"/>
      <c r="Q36" s="168"/>
      <c r="R36" s="109"/>
    </row>
    <row r="37" spans="1:18" ht="15" customHeight="1">
      <c r="A37" s="24">
        <f>ROW()</f>
        <v>37</v>
      </c>
      <c r="B37" s="165"/>
      <c r="C37" s="670"/>
      <c r="D37" s="671"/>
      <c r="E37" s="671"/>
      <c r="F37" s="671"/>
      <c r="G37" s="671"/>
      <c r="H37" s="671"/>
      <c r="I37" s="671"/>
      <c r="J37" s="671"/>
      <c r="K37" s="671"/>
      <c r="L37" s="671"/>
      <c r="M37" s="671"/>
      <c r="N37" s="671"/>
      <c r="O37" s="671"/>
      <c r="P37" s="672"/>
      <c r="Q37" s="168"/>
      <c r="R37" s="109"/>
    </row>
    <row r="38" spans="1:18" ht="15" customHeight="1">
      <c r="A38" s="24">
        <f>ROW()</f>
        <v>38</v>
      </c>
      <c r="B38" s="165"/>
      <c r="C38" s="670"/>
      <c r="D38" s="671"/>
      <c r="E38" s="671"/>
      <c r="F38" s="671"/>
      <c r="G38" s="671"/>
      <c r="H38" s="671"/>
      <c r="I38" s="671"/>
      <c r="J38" s="671"/>
      <c r="K38" s="671"/>
      <c r="L38" s="671"/>
      <c r="M38" s="671"/>
      <c r="N38" s="671"/>
      <c r="O38" s="671"/>
      <c r="P38" s="672"/>
      <c r="Q38" s="168"/>
      <c r="R38" s="109"/>
    </row>
    <row r="39" spans="1:18" ht="15" customHeight="1">
      <c r="A39" s="24">
        <f>ROW()</f>
        <v>39</v>
      </c>
      <c r="B39" s="165"/>
      <c r="C39" s="670"/>
      <c r="D39" s="671"/>
      <c r="E39" s="671"/>
      <c r="F39" s="671"/>
      <c r="G39" s="671"/>
      <c r="H39" s="671"/>
      <c r="I39" s="671"/>
      <c r="J39" s="671"/>
      <c r="K39" s="671"/>
      <c r="L39" s="671"/>
      <c r="M39" s="671"/>
      <c r="N39" s="671"/>
      <c r="O39" s="671"/>
      <c r="P39" s="672"/>
      <c r="Q39" s="168"/>
      <c r="R39" s="109"/>
    </row>
    <row r="40" spans="1:18" ht="15" customHeight="1">
      <c r="A40" s="24">
        <f>ROW()</f>
        <v>40</v>
      </c>
      <c r="B40" s="165"/>
      <c r="C40" s="670"/>
      <c r="D40" s="671"/>
      <c r="E40" s="671"/>
      <c r="F40" s="671"/>
      <c r="G40" s="671"/>
      <c r="H40" s="671"/>
      <c r="I40" s="671"/>
      <c r="J40" s="671"/>
      <c r="K40" s="671"/>
      <c r="L40" s="671"/>
      <c r="M40" s="671"/>
      <c r="N40" s="671"/>
      <c r="O40" s="671"/>
      <c r="P40" s="672"/>
      <c r="Q40" s="168"/>
      <c r="R40" s="109"/>
    </row>
    <row r="41" spans="1:18" ht="15" customHeight="1">
      <c r="A41" s="24">
        <f>ROW()</f>
        <v>41</v>
      </c>
      <c r="B41" s="165"/>
      <c r="C41" s="670"/>
      <c r="D41" s="671"/>
      <c r="E41" s="671"/>
      <c r="F41" s="671"/>
      <c r="G41" s="671"/>
      <c r="H41" s="671"/>
      <c r="I41" s="671"/>
      <c r="J41" s="671"/>
      <c r="K41" s="671"/>
      <c r="L41" s="671"/>
      <c r="M41" s="671"/>
      <c r="N41" s="671"/>
      <c r="O41" s="671"/>
      <c r="P41" s="672"/>
      <c r="Q41" s="168"/>
      <c r="R41" s="109"/>
    </row>
    <row r="42" spans="1:18" ht="15" customHeight="1">
      <c r="A42" s="24">
        <f>ROW()</f>
        <v>42</v>
      </c>
      <c r="B42" s="165"/>
      <c r="C42" s="670"/>
      <c r="D42" s="671"/>
      <c r="E42" s="671"/>
      <c r="F42" s="671"/>
      <c r="G42" s="671"/>
      <c r="H42" s="671"/>
      <c r="I42" s="671"/>
      <c r="J42" s="671"/>
      <c r="K42" s="671"/>
      <c r="L42" s="671"/>
      <c r="M42" s="671"/>
      <c r="N42" s="671"/>
      <c r="O42" s="671"/>
      <c r="P42" s="672"/>
      <c r="Q42" s="168"/>
      <c r="R42" s="109"/>
    </row>
    <row r="43" spans="1:18" ht="15" customHeight="1">
      <c r="A43" s="24">
        <f>ROW()</f>
        <v>43</v>
      </c>
      <c r="B43" s="165"/>
      <c r="C43" s="670"/>
      <c r="D43" s="671"/>
      <c r="E43" s="671"/>
      <c r="F43" s="671"/>
      <c r="G43" s="671"/>
      <c r="H43" s="671"/>
      <c r="I43" s="671"/>
      <c r="J43" s="671"/>
      <c r="K43" s="671"/>
      <c r="L43" s="671"/>
      <c r="M43" s="671"/>
      <c r="N43" s="671"/>
      <c r="O43" s="671"/>
      <c r="P43" s="672"/>
      <c r="Q43" s="168"/>
      <c r="R43" s="109"/>
    </row>
    <row r="44" spans="1:18" ht="15" customHeight="1">
      <c r="A44" s="24">
        <f>ROW()</f>
        <v>44</v>
      </c>
      <c r="B44" s="165"/>
      <c r="C44" s="670"/>
      <c r="D44" s="671"/>
      <c r="E44" s="671"/>
      <c r="F44" s="671"/>
      <c r="G44" s="671"/>
      <c r="H44" s="671"/>
      <c r="I44" s="671"/>
      <c r="J44" s="671"/>
      <c r="K44" s="671"/>
      <c r="L44" s="671"/>
      <c r="M44" s="671"/>
      <c r="N44" s="671"/>
      <c r="O44" s="671"/>
      <c r="P44" s="672"/>
      <c r="Q44" s="168"/>
      <c r="R44" s="109"/>
    </row>
    <row r="45" spans="1:18" ht="15" customHeight="1">
      <c r="A45" s="24">
        <f>ROW()</f>
        <v>45</v>
      </c>
      <c r="B45" s="165"/>
      <c r="C45" s="670"/>
      <c r="D45" s="671"/>
      <c r="E45" s="671"/>
      <c r="F45" s="671"/>
      <c r="G45" s="671"/>
      <c r="H45" s="671"/>
      <c r="I45" s="671"/>
      <c r="J45" s="671"/>
      <c r="K45" s="671"/>
      <c r="L45" s="671"/>
      <c r="M45" s="671"/>
      <c r="N45" s="671"/>
      <c r="O45" s="671"/>
      <c r="P45" s="672"/>
      <c r="Q45" s="168"/>
      <c r="R45" s="109"/>
    </row>
    <row r="46" spans="1:18" ht="15" customHeight="1">
      <c r="A46" s="24">
        <f>ROW()</f>
        <v>46</v>
      </c>
      <c r="B46" s="165"/>
      <c r="C46" s="670"/>
      <c r="D46" s="671"/>
      <c r="E46" s="671"/>
      <c r="F46" s="671"/>
      <c r="G46" s="671"/>
      <c r="H46" s="671"/>
      <c r="I46" s="671"/>
      <c r="J46" s="671"/>
      <c r="K46" s="671"/>
      <c r="L46" s="671"/>
      <c r="M46" s="671"/>
      <c r="N46" s="671"/>
      <c r="O46" s="671"/>
      <c r="P46" s="672"/>
      <c r="Q46" s="168"/>
      <c r="R46" s="109"/>
    </row>
    <row r="47" spans="1:18" ht="15" customHeight="1">
      <c r="A47" s="24">
        <f>ROW()</f>
        <v>47</v>
      </c>
      <c r="B47" s="165"/>
      <c r="C47" s="670"/>
      <c r="D47" s="671"/>
      <c r="E47" s="671"/>
      <c r="F47" s="671"/>
      <c r="G47" s="671"/>
      <c r="H47" s="671"/>
      <c r="I47" s="671"/>
      <c r="J47" s="671"/>
      <c r="K47" s="671"/>
      <c r="L47" s="671"/>
      <c r="M47" s="671"/>
      <c r="N47" s="671"/>
      <c r="O47" s="671"/>
      <c r="P47" s="672"/>
      <c r="Q47" s="168"/>
      <c r="R47" s="109"/>
    </row>
    <row r="48" spans="1:18" ht="15" customHeight="1">
      <c r="A48" s="24">
        <f>ROW()</f>
        <v>48</v>
      </c>
      <c r="B48" s="165"/>
      <c r="C48" s="670"/>
      <c r="D48" s="671"/>
      <c r="E48" s="671"/>
      <c r="F48" s="671"/>
      <c r="G48" s="671"/>
      <c r="H48" s="671"/>
      <c r="I48" s="671"/>
      <c r="J48" s="671"/>
      <c r="K48" s="671"/>
      <c r="L48" s="671"/>
      <c r="M48" s="671"/>
      <c r="N48" s="671"/>
      <c r="O48" s="671"/>
      <c r="P48" s="672"/>
      <c r="Q48" s="168"/>
      <c r="R48" s="109"/>
    </row>
    <row r="49" spans="1:18" ht="15" customHeight="1">
      <c r="A49" s="24">
        <f>ROW()</f>
        <v>49</v>
      </c>
      <c r="B49" s="165"/>
      <c r="C49" s="670"/>
      <c r="D49" s="671"/>
      <c r="E49" s="671"/>
      <c r="F49" s="671"/>
      <c r="G49" s="671"/>
      <c r="H49" s="671"/>
      <c r="I49" s="671"/>
      <c r="J49" s="671"/>
      <c r="K49" s="671"/>
      <c r="L49" s="671"/>
      <c r="M49" s="671"/>
      <c r="N49" s="671"/>
      <c r="O49" s="671"/>
      <c r="P49" s="672"/>
      <c r="Q49" s="168"/>
      <c r="R49" s="109"/>
    </row>
    <row r="50" spans="1:18" ht="15" customHeight="1">
      <c r="A50" s="24">
        <f>ROW()</f>
        <v>50</v>
      </c>
      <c r="B50" s="165"/>
      <c r="C50" s="670"/>
      <c r="D50" s="671"/>
      <c r="E50" s="671"/>
      <c r="F50" s="671"/>
      <c r="G50" s="671"/>
      <c r="H50" s="671"/>
      <c r="I50" s="671"/>
      <c r="J50" s="671"/>
      <c r="K50" s="671"/>
      <c r="L50" s="671"/>
      <c r="M50" s="671"/>
      <c r="N50" s="671"/>
      <c r="O50" s="671"/>
      <c r="P50" s="672"/>
      <c r="Q50" s="168"/>
      <c r="R50" s="109"/>
    </row>
    <row r="51" spans="1:18" ht="15" customHeight="1">
      <c r="A51" s="24">
        <f>ROW()</f>
        <v>51</v>
      </c>
      <c r="B51" s="165"/>
      <c r="C51" s="670"/>
      <c r="D51" s="671"/>
      <c r="E51" s="671"/>
      <c r="F51" s="671"/>
      <c r="G51" s="671"/>
      <c r="H51" s="671"/>
      <c r="I51" s="671"/>
      <c r="J51" s="671"/>
      <c r="K51" s="671"/>
      <c r="L51" s="671"/>
      <c r="M51" s="671"/>
      <c r="N51" s="671"/>
      <c r="O51" s="671"/>
      <c r="P51" s="672"/>
      <c r="Q51" s="168"/>
      <c r="R51" s="109"/>
    </row>
    <row r="52" spans="1:18" ht="15" customHeight="1">
      <c r="A52" s="24">
        <f>ROW()</f>
        <v>52</v>
      </c>
      <c r="B52" s="165"/>
      <c r="C52" s="670"/>
      <c r="D52" s="671"/>
      <c r="E52" s="671"/>
      <c r="F52" s="671"/>
      <c r="G52" s="671"/>
      <c r="H52" s="671"/>
      <c r="I52" s="671"/>
      <c r="J52" s="671"/>
      <c r="K52" s="671"/>
      <c r="L52" s="671"/>
      <c r="M52" s="671"/>
      <c r="N52" s="671"/>
      <c r="O52" s="671"/>
      <c r="P52" s="672"/>
      <c r="Q52" s="168"/>
      <c r="R52" s="109"/>
    </row>
    <row r="53" spans="1:18" ht="15" customHeight="1">
      <c r="A53" s="24">
        <f>ROW()</f>
        <v>53</v>
      </c>
      <c r="B53" s="165"/>
      <c r="C53" s="670"/>
      <c r="D53" s="671"/>
      <c r="E53" s="671"/>
      <c r="F53" s="671"/>
      <c r="G53" s="671"/>
      <c r="H53" s="671"/>
      <c r="I53" s="671"/>
      <c r="J53" s="671"/>
      <c r="K53" s="671"/>
      <c r="L53" s="671"/>
      <c r="M53" s="671"/>
      <c r="N53" s="671"/>
      <c r="O53" s="671"/>
      <c r="P53" s="672"/>
      <c r="Q53" s="168"/>
      <c r="R53" s="109"/>
    </row>
    <row r="54" spans="1:18" ht="15" customHeight="1">
      <c r="A54" s="24">
        <f>ROW()</f>
        <v>54</v>
      </c>
      <c r="B54" s="165"/>
      <c r="C54" s="670"/>
      <c r="D54" s="671"/>
      <c r="E54" s="671"/>
      <c r="F54" s="671"/>
      <c r="G54" s="671"/>
      <c r="H54" s="671"/>
      <c r="I54" s="671"/>
      <c r="J54" s="671"/>
      <c r="K54" s="671"/>
      <c r="L54" s="671"/>
      <c r="M54" s="671"/>
      <c r="N54" s="671"/>
      <c r="O54" s="671"/>
      <c r="P54" s="672"/>
      <c r="Q54" s="168"/>
      <c r="R54" s="109"/>
    </row>
    <row r="55" spans="1:18" ht="15" customHeight="1">
      <c r="A55" s="24">
        <f>ROW()</f>
        <v>55</v>
      </c>
      <c r="B55" s="165"/>
      <c r="C55" s="670"/>
      <c r="D55" s="671"/>
      <c r="E55" s="671"/>
      <c r="F55" s="671"/>
      <c r="G55" s="671"/>
      <c r="H55" s="671"/>
      <c r="I55" s="671"/>
      <c r="J55" s="671"/>
      <c r="K55" s="671"/>
      <c r="L55" s="671"/>
      <c r="M55" s="671"/>
      <c r="N55" s="671"/>
      <c r="O55" s="671"/>
      <c r="P55" s="672"/>
      <c r="Q55" s="168"/>
      <c r="R55" s="109"/>
    </row>
    <row r="56" spans="1:18" ht="15" customHeight="1">
      <c r="A56" s="24">
        <f>ROW()</f>
        <v>56</v>
      </c>
      <c r="B56" s="165"/>
      <c r="C56" s="670"/>
      <c r="D56" s="671"/>
      <c r="E56" s="671"/>
      <c r="F56" s="671"/>
      <c r="G56" s="671"/>
      <c r="H56" s="671"/>
      <c r="I56" s="671"/>
      <c r="J56" s="671"/>
      <c r="K56" s="671"/>
      <c r="L56" s="671"/>
      <c r="M56" s="671"/>
      <c r="N56" s="671"/>
      <c r="O56" s="671"/>
      <c r="P56" s="672"/>
      <c r="Q56" s="168"/>
      <c r="R56" s="109"/>
    </row>
    <row r="57" spans="1:18" ht="15" customHeight="1">
      <c r="A57" s="24">
        <f>ROW()</f>
        <v>57</v>
      </c>
      <c r="B57" s="165"/>
      <c r="C57" s="670"/>
      <c r="D57" s="671"/>
      <c r="E57" s="671"/>
      <c r="F57" s="671"/>
      <c r="G57" s="671"/>
      <c r="H57" s="671"/>
      <c r="I57" s="671"/>
      <c r="J57" s="671"/>
      <c r="K57" s="671"/>
      <c r="L57" s="671"/>
      <c r="M57" s="671"/>
      <c r="N57" s="671"/>
      <c r="O57" s="671"/>
      <c r="P57" s="672"/>
      <c r="Q57" s="168"/>
      <c r="R57" s="109"/>
    </row>
    <row r="58" spans="1:18" ht="15" customHeight="1">
      <c r="A58" s="24">
        <f>ROW()</f>
        <v>58</v>
      </c>
      <c r="B58" s="165"/>
      <c r="C58" s="670"/>
      <c r="D58" s="671"/>
      <c r="E58" s="671"/>
      <c r="F58" s="671"/>
      <c r="G58" s="671"/>
      <c r="H58" s="671"/>
      <c r="I58" s="671"/>
      <c r="J58" s="671"/>
      <c r="K58" s="671"/>
      <c r="L58" s="671"/>
      <c r="M58" s="671"/>
      <c r="N58" s="671"/>
      <c r="O58" s="671"/>
      <c r="P58" s="672"/>
      <c r="Q58" s="168"/>
      <c r="R58" s="109"/>
    </row>
    <row r="59" spans="1:18" ht="15" customHeight="1">
      <c r="A59" s="24">
        <f>ROW()</f>
        <v>59</v>
      </c>
      <c r="B59" s="165"/>
      <c r="C59" s="670"/>
      <c r="D59" s="671"/>
      <c r="E59" s="671"/>
      <c r="F59" s="671"/>
      <c r="G59" s="671"/>
      <c r="H59" s="671"/>
      <c r="I59" s="671"/>
      <c r="J59" s="671"/>
      <c r="K59" s="671"/>
      <c r="L59" s="671"/>
      <c r="M59" s="671"/>
      <c r="N59" s="671"/>
      <c r="O59" s="671"/>
      <c r="P59" s="672"/>
      <c r="Q59" s="168"/>
      <c r="R59" s="109"/>
    </row>
    <row r="60" spans="1:18" ht="15" customHeight="1">
      <c r="A60" s="24">
        <f>ROW()</f>
        <v>60</v>
      </c>
      <c r="B60" s="165"/>
      <c r="C60" s="670"/>
      <c r="D60" s="671"/>
      <c r="E60" s="671"/>
      <c r="F60" s="671"/>
      <c r="G60" s="671"/>
      <c r="H60" s="671"/>
      <c r="I60" s="671"/>
      <c r="J60" s="671"/>
      <c r="K60" s="671"/>
      <c r="L60" s="671"/>
      <c r="M60" s="671"/>
      <c r="N60" s="671"/>
      <c r="O60" s="671"/>
      <c r="P60" s="672"/>
      <c r="Q60" s="168"/>
      <c r="R60" s="109"/>
    </row>
    <row r="61" spans="1:18" ht="15" customHeight="1">
      <c r="A61" s="24">
        <f>ROW()</f>
        <v>61</v>
      </c>
      <c r="B61" s="165"/>
      <c r="C61" s="670"/>
      <c r="D61" s="671"/>
      <c r="E61" s="671"/>
      <c r="F61" s="671"/>
      <c r="G61" s="671"/>
      <c r="H61" s="671"/>
      <c r="I61" s="671"/>
      <c r="J61" s="671"/>
      <c r="K61" s="671"/>
      <c r="L61" s="671"/>
      <c r="M61" s="671"/>
      <c r="N61" s="671"/>
      <c r="O61" s="671"/>
      <c r="P61" s="672"/>
      <c r="Q61" s="168"/>
      <c r="R61" s="109"/>
    </row>
    <row r="62" spans="1:18" ht="15" customHeight="1">
      <c r="A62" s="24">
        <f>ROW()</f>
        <v>62</v>
      </c>
      <c r="B62" s="165"/>
      <c r="C62" s="670"/>
      <c r="D62" s="671"/>
      <c r="E62" s="671"/>
      <c r="F62" s="671"/>
      <c r="G62" s="671"/>
      <c r="H62" s="671"/>
      <c r="I62" s="671"/>
      <c r="J62" s="671"/>
      <c r="K62" s="671"/>
      <c r="L62" s="671"/>
      <c r="M62" s="671"/>
      <c r="N62" s="671"/>
      <c r="O62" s="671"/>
      <c r="P62" s="672"/>
      <c r="Q62" s="168"/>
      <c r="R62" s="109"/>
    </row>
    <row r="63" spans="1:18" ht="15" customHeight="1">
      <c r="A63" s="24">
        <f>ROW()</f>
        <v>63</v>
      </c>
      <c r="B63" s="165"/>
      <c r="C63" s="670"/>
      <c r="D63" s="671"/>
      <c r="E63" s="671"/>
      <c r="F63" s="671"/>
      <c r="G63" s="671"/>
      <c r="H63" s="671"/>
      <c r="I63" s="671"/>
      <c r="J63" s="671"/>
      <c r="K63" s="671"/>
      <c r="L63" s="671"/>
      <c r="M63" s="671"/>
      <c r="N63" s="671"/>
      <c r="O63" s="671"/>
      <c r="P63" s="672"/>
      <c r="Q63" s="168"/>
      <c r="R63" s="109"/>
    </row>
    <row r="64" spans="1:18" ht="15" customHeight="1">
      <c r="A64" s="24">
        <f>ROW()</f>
        <v>64</v>
      </c>
      <c r="B64" s="165"/>
      <c r="C64" s="673"/>
      <c r="D64" s="674"/>
      <c r="E64" s="674"/>
      <c r="F64" s="674"/>
      <c r="G64" s="674"/>
      <c r="H64" s="674"/>
      <c r="I64" s="674"/>
      <c r="J64" s="674"/>
      <c r="K64" s="674"/>
      <c r="L64" s="674"/>
      <c r="M64" s="674"/>
      <c r="N64" s="674"/>
      <c r="O64" s="674"/>
      <c r="P64" s="675"/>
      <c r="Q64" s="168"/>
      <c r="R64" s="109"/>
    </row>
    <row r="65" spans="1:18" ht="12.75">
      <c r="A65" s="40">
        <f>ROW()</f>
        <v>65</v>
      </c>
      <c r="B65" s="182"/>
      <c r="C65" s="183"/>
      <c r="D65" s="183"/>
      <c r="E65" s="183"/>
      <c r="F65" s="245"/>
      <c r="G65" s="183"/>
      <c r="H65" s="245"/>
      <c r="I65" s="183"/>
      <c r="J65" s="245"/>
      <c r="K65" s="245"/>
      <c r="L65" s="245"/>
      <c r="M65" s="245"/>
      <c r="N65" s="245"/>
      <c r="O65" s="245"/>
      <c r="P65" s="245"/>
      <c r="Q65" s="184"/>
      <c r="R65" s="109"/>
    </row>
    <row r="67" spans="1:19" s="51" customFormat="1" ht="12.75" customHeight="1">
      <c r="A67" s="185"/>
      <c r="B67" s="186"/>
      <c r="C67" s="186"/>
      <c r="D67" s="186"/>
      <c r="E67" s="186"/>
      <c r="F67" s="186"/>
      <c r="G67" s="186"/>
      <c r="H67" s="186"/>
      <c r="I67" s="186"/>
      <c r="J67" s="186"/>
      <c r="K67" s="186"/>
      <c r="L67" s="186"/>
      <c r="M67" s="186"/>
      <c r="N67" s="186"/>
      <c r="O67" s="186"/>
      <c r="P67" s="186"/>
      <c r="Q67" s="187"/>
      <c r="R67" s="109"/>
      <c r="S67" s="117"/>
    </row>
    <row r="68" spans="1:19" s="51" customFormat="1" ht="16.5" customHeight="1">
      <c r="A68" s="188"/>
      <c r="B68" s="161"/>
      <c r="C68" s="161"/>
      <c r="D68" s="161"/>
      <c r="E68" s="161"/>
      <c r="F68" s="161"/>
      <c r="G68" s="161"/>
      <c r="H68" s="161"/>
      <c r="I68" s="161"/>
      <c r="J68" s="161"/>
      <c r="K68" s="55" t="s">
        <v>10</v>
      </c>
      <c r="L68" s="676">
        <f>IF(NOT(ISBLANK(CoverSheet!$C$8)),CoverSheet!$C$8,"")</f>
      </c>
      <c r="M68" s="677"/>
      <c r="N68" s="677"/>
      <c r="O68" s="677"/>
      <c r="P68" s="678"/>
      <c r="Q68" s="162"/>
      <c r="R68" s="109"/>
      <c r="S68" s="117"/>
    </row>
    <row r="69" spans="1:19" s="51" customFormat="1" ht="16.5" customHeight="1">
      <c r="A69" s="188"/>
      <c r="B69" s="161"/>
      <c r="C69" s="161"/>
      <c r="D69" s="161"/>
      <c r="E69" s="161"/>
      <c r="F69" s="161"/>
      <c r="G69" s="161"/>
      <c r="H69" s="161"/>
      <c r="I69" s="161"/>
      <c r="J69" s="161"/>
      <c r="K69" s="55" t="s">
        <v>427</v>
      </c>
      <c r="L69" s="679">
        <f>IF(ISNUMBER(CoverSheet!$C$12),CoverSheet!$C$12,"")</f>
      </c>
      <c r="M69" s="680"/>
      <c r="N69" s="680"/>
      <c r="O69" s="680"/>
      <c r="P69" s="681"/>
      <c r="Q69" s="162"/>
      <c r="R69" s="109"/>
      <c r="S69" s="117"/>
    </row>
    <row r="70" spans="1:19" s="51" customFormat="1" ht="20.25" customHeight="1">
      <c r="A70" s="163" t="s">
        <v>769</v>
      </c>
      <c r="B70" s="189"/>
      <c r="C70" s="161"/>
      <c r="D70" s="161"/>
      <c r="E70" s="161"/>
      <c r="F70" s="161"/>
      <c r="G70" s="161"/>
      <c r="H70" s="161"/>
      <c r="I70" s="161"/>
      <c r="J70" s="161"/>
      <c r="K70" s="161"/>
      <c r="L70" s="161"/>
      <c r="M70" s="161"/>
      <c r="N70" s="161"/>
      <c r="O70" s="161"/>
      <c r="P70" s="161"/>
      <c r="Q70" s="162"/>
      <c r="R70" s="109"/>
      <c r="S70" s="117"/>
    </row>
    <row r="71" spans="1:19" s="51" customFormat="1" ht="12.75">
      <c r="A71" s="57" t="s">
        <v>11</v>
      </c>
      <c r="B71" s="635" t="s">
        <v>1282</v>
      </c>
      <c r="C71" s="164"/>
      <c r="D71" s="164"/>
      <c r="E71" s="164"/>
      <c r="F71" s="164"/>
      <c r="G71" s="164"/>
      <c r="H71" s="164"/>
      <c r="I71" s="164"/>
      <c r="J71" s="164"/>
      <c r="K71" s="161"/>
      <c r="L71" s="161"/>
      <c r="M71" s="161"/>
      <c r="N71" s="161"/>
      <c r="O71" s="161"/>
      <c r="P71" s="161"/>
      <c r="Q71" s="162"/>
      <c r="R71" s="109"/>
      <c r="S71" s="117"/>
    </row>
    <row r="72" spans="1:18" ht="26.25" customHeight="1">
      <c r="A72" s="24">
        <f>ROW()</f>
        <v>72</v>
      </c>
      <c r="B72" s="190" t="s">
        <v>770</v>
      </c>
      <c r="C72" s="191"/>
      <c r="D72" s="9"/>
      <c r="E72" s="9"/>
      <c r="F72" s="9"/>
      <c r="G72" s="9"/>
      <c r="H72" s="9"/>
      <c r="I72" s="167"/>
      <c r="J72" s="9"/>
      <c r="K72" s="167"/>
      <c r="L72" s="9"/>
      <c r="M72" s="167"/>
      <c r="N72" s="192" t="s">
        <v>771</v>
      </c>
      <c r="O72" s="9"/>
      <c r="P72" s="9"/>
      <c r="Q72" s="168"/>
      <c r="R72" s="109"/>
    </row>
    <row r="73" spans="1:18" ht="15.75">
      <c r="A73" s="24">
        <f>ROW()</f>
        <v>73</v>
      </c>
      <c r="B73" s="190"/>
      <c r="C73" s="191"/>
      <c r="D73" s="9"/>
      <c r="E73" s="9"/>
      <c r="F73" s="9"/>
      <c r="G73" s="9"/>
      <c r="H73" s="9"/>
      <c r="I73" s="167"/>
      <c r="J73" s="9"/>
      <c r="K73" s="9"/>
      <c r="L73" s="9"/>
      <c r="M73" s="167"/>
      <c r="N73" s="9"/>
      <c r="O73" s="9"/>
      <c r="P73" s="9"/>
      <c r="Q73" s="168"/>
      <c r="R73" s="109"/>
    </row>
    <row r="74" spans="1:18" ht="15.75">
      <c r="A74" s="24">
        <f>ROW()</f>
        <v>74</v>
      </c>
      <c r="B74" s="190"/>
      <c r="C74" s="191"/>
      <c r="D74" s="9" t="s">
        <v>772</v>
      </c>
      <c r="E74" s="9"/>
      <c r="F74" s="9"/>
      <c r="G74" s="9"/>
      <c r="H74" s="9"/>
      <c r="I74" s="167"/>
      <c r="J74" s="9"/>
      <c r="K74" s="9"/>
      <c r="L74" s="193">
        <f>'S5.RAB Roll-Forward'!N9</f>
        <v>0</v>
      </c>
      <c r="M74" s="167"/>
      <c r="N74" s="9"/>
      <c r="O74" s="9"/>
      <c r="P74" s="9"/>
      <c r="Q74" s="168"/>
      <c r="R74" s="109"/>
    </row>
    <row r="75" spans="1:18" ht="15.75">
      <c r="A75" s="24">
        <f>ROW()</f>
        <v>75</v>
      </c>
      <c r="B75" s="190"/>
      <c r="C75" s="10" t="s">
        <v>8</v>
      </c>
      <c r="D75" s="9" t="s">
        <v>773</v>
      </c>
      <c r="E75" s="9"/>
      <c r="F75" s="9"/>
      <c r="G75" s="9"/>
      <c r="H75" s="9"/>
      <c r="I75" s="167"/>
      <c r="J75" s="9"/>
      <c r="K75" s="9"/>
      <c r="L75" s="194">
        <f>'S3.Regulatory Tax Allowance'!G71</f>
        <v>0</v>
      </c>
      <c r="M75" s="167"/>
      <c r="N75" s="9"/>
      <c r="O75" s="9"/>
      <c r="P75" s="9"/>
      <c r="Q75" s="168"/>
      <c r="R75" s="109"/>
    </row>
    <row r="76" spans="1:18" ht="15.75">
      <c r="A76" s="24">
        <f>ROW()</f>
        <v>76</v>
      </c>
      <c r="B76" s="190"/>
      <c r="C76" s="191"/>
      <c r="D76" s="173" t="s">
        <v>774</v>
      </c>
      <c r="E76" s="9"/>
      <c r="F76" s="9"/>
      <c r="G76" s="9"/>
      <c r="H76" s="9"/>
      <c r="I76" s="167"/>
      <c r="J76" s="9"/>
      <c r="K76" s="9"/>
      <c r="L76" s="9"/>
      <c r="M76" s="167"/>
      <c r="N76" s="195">
        <f>L74+J86+L75</f>
        <v>0</v>
      </c>
      <c r="O76" s="9"/>
      <c r="P76" s="9"/>
      <c r="Q76" s="168"/>
      <c r="R76" s="109"/>
    </row>
    <row r="77" spans="1:18" ht="15.75">
      <c r="A77" s="24">
        <f>ROW()</f>
        <v>77</v>
      </c>
      <c r="B77" s="190"/>
      <c r="C77" s="196"/>
      <c r="D77" s="173"/>
      <c r="E77" s="9"/>
      <c r="F77" s="9"/>
      <c r="G77" s="9"/>
      <c r="H77" s="9"/>
      <c r="I77" s="167"/>
      <c r="J77" s="9"/>
      <c r="K77" s="9"/>
      <c r="L77" s="9"/>
      <c r="M77" s="167"/>
      <c r="N77" s="9"/>
      <c r="O77" s="9"/>
      <c r="P77" s="9"/>
      <c r="Q77" s="168"/>
      <c r="R77" s="109"/>
    </row>
    <row r="78" spans="1:18" ht="15" customHeight="1">
      <c r="A78" s="24">
        <f>ROW()</f>
        <v>78</v>
      </c>
      <c r="B78" s="165"/>
      <c r="C78" s="9"/>
      <c r="D78" s="9" t="s">
        <v>775</v>
      </c>
      <c r="E78" s="9"/>
      <c r="F78" s="9"/>
      <c r="G78" s="9"/>
      <c r="H78" s="9"/>
      <c r="I78" s="9"/>
      <c r="J78" s="9"/>
      <c r="K78" s="167"/>
      <c r="L78" s="193">
        <f>'S2.Regulatory Profit'!L22</f>
        <v>0</v>
      </c>
      <c r="M78" s="9"/>
      <c r="N78" s="9"/>
      <c r="O78" s="167"/>
      <c r="P78" s="9"/>
      <c r="Q78" s="168"/>
      <c r="R78" s="109"/>
    </row>
    <row r="79" spans="1:18" ht="15" customHeight="1">
      <c r="A79" s="24">
        <f>ROW()</f>
        <v>79</v>
      </c>
      <c r="B79" s="165"/>
      <c r="C79" s="10" t="s">
        <v>7</v>
      </c>
      <c r="D79" s="197" t="s">
        <v>776</v>
      </c>
      <c r="E79" s="9"/>
      <c r="F79" s="9"/>
      <c r="G79" s="9"/>
      <c r="H79" s="9"/>
      <c r="I79" s="9"/>
      <c r="J79" s="9"/>
      <c r="K79" s="167"/>
      <c r="L79" s="194">
        <f>'S2.Regulatory Profit'!L30</f>
        <v>0</v>
      </c>
      <c r="M79" s="9"/>
      <c r="N79" s="9"/>
      <c r="O79" s="167"/>
      <c r="P79" s="9"/>
      <c r="Q79" s="168"/>
      <c r="R79" s="109"/>
    </row>
    <row r="80" spans="1:18" ht="15" customHeight="1">
      <c r="A80" s="24">
        <f>ROW()</f>
        <v>80</v>
      </c>
      <c r="B80" s="165"/>
      <c r="C80" s="10" t="s">
        <v>7</v>
      </c>
      <c r="D80" s="198" t="s">
        <v>777</v>
      </c>
      <c r="E80" s="9"/>
      <c r="F80" s="9"/>
      <c r="G80" s="9"/>
      <c r="H80" s="9"/>
      <c r="I80" s="9"/>
      <c r="J80" s="9"/>
      <c r="K80" s="167"/>
      <c r="L80" s="193">
        <f>'S5.RAB Roll-Forward'!N15</f>
        <v>0</v>
      </c>
      <c r="M80" s="9"/>
      <c r="N80" s="9"/>
      <c r="O80" s="167"/>
      <c r="P80" s="9"/>
      <c r="Q80" s="168"/>
      <c r="R80" s="109"/>
    </row>
    <row r="81" spans="1:18" ht="15" customHeight="1">
      <c r="A81" s="24">
        <f>ROW()</f>
        <v>81</v>
      </c>
      <c r="B81" s="165"/>
      <c r="C81" s="10" t="s">
        <v>8</v>
      </c>
      <c r="D81" s="198" t="s">
        <v>778</v>
      </c>
      <c r="E81" s="9"/>
      <c r="F81" s="9"/>
      <c r="G81" s="9"/>
      <c r="H81" s="9"/>
      <c r="I81" s="9"/>
      <c r="J81" s="9"/>
      <c r="K81" s="167"/>
      <c r="L81" s="194">
        <f>'S5.RAB Roll-Forward'!N17</f>
        <v>0</v>
      </c>
      <c r="M81" s="9"/>
      <c r="N81" s="9"/>
      <c r="O81" s="167"/>
      <c r="P81" s="9"/>
      <c r="Q81" s="168"/>
      <c r="R81" s="109"/>
    </row>
    <row r="82" spans="1:18" ht="15" customHeight="1">
      <c r="A82" s="24">
        <f>ROW()</f>
        <v>82</v>
      </c>
      <c r="B82" s="165"/>
      <c r="C82" s="9"/>
      <c r="D82" s="199" t="s">
        <v>779</v>
      </c>
      <c r="E82" s="9"/>
      <c r="F82" s="9"/>
      <c r="G82" s="9"/>
      <c r="H82" s="9"/>
      <c r="I82" s="9"/>
      <c r="J82" s="9"/>
      <c r="K82" s="167"/>
      <c r="L82" s="9"/>
      <c r="M82" s="9"/>
      <c r="N82" s="195">
        <f>L78-L79-L89-L80+L81</f>
        <v>0</v>
      </c>
      <c r="O82" s="167"/>
      <c r="P82" s="9"/>
      <c r="Q82" s="168"/>
      <c r="R82" s="109"/>
    </row>
    <row r="83" spans="1:18" ht="15" customHeight="1">
      <c r="A83" s="24">
        <f>ROW()</f>
        <v>83</v>
      </c>
      <c r="B83" s="165"/>
      <c r="C83" s="196"/>
      <c r="D83" s="9"/>
      <c r="E83" s="9"/>
      <c r="F83" s="9"/>
      <c r="G83" s="9"/>
      <c r="H83" s="9"/>
      <c r="I83" s="9"/>
      <c r="J83" s="9"/>
      <c r="K83" s="167"/>
      <c r="L83" s="9"/>
      <c r="M83" s="9"/>
      <c r="N83" s="9"/>
      <c r="O83" s="167"/>
      <c r="P83" s="9"/>
      <c r="Q83" s="168"/>
      <c r="R83" s="109"/>
    </row>
    <row r="84" spans="1:18" ht="15" customHeight="1">
      <c r="A84" s="24">
        <f>ROW()</f>
        <v>84</v>
      </c>
      <c r="B84" s="165"/>
      <c r="C84" s="9"/>
      <c r="D84" s="9" t="s">
        <v>780</v>
      </c>
      <c r="E84" s="9"/>
      <c r="F84" s="9"/>
      <c r="G84" s="9"/>
      <c r="H84" s="9"/>
      <c r="I84" s="9"/>
      <c r="J84" s="193">
        <f>'S5.RAB Roll-Forward'!N23</f>
        <v>0</v>
      </c>
      <c r="K84" s="167"/>
      <c r="L84" s="9"/>
      <c r="M84" s="167"/>
      <c r="N84" s="9"/>
      <c r="O84" s="167"/>
      <c r="P84" s="9"/>
      <c r="Q84" s="168"/>
      <c r="R84" s="116"/>
    </row>
    <row r="85" spans="1:18" ht="15" customHeight="1">
      <c r="A85" s="24">
        <f>ROW()</f>
        <v>85</v>
      </c>
      <c r="B85" s="165"/>
      <c r="C85" s="10" t="s">
        <v>7</v>
      </c>
      <c r="D85" s="9" t="s">
        <v>781</v>
      </c>
      <c r="E85" s="9"/>
      <c r="F85" s="9"/>
      <c r="G85" s="9"/>
      <c r="H85" s="9"/>
      <c r="I85" s="9"/>
      <c r="J85" s="193">
        <f>'S5.RAB Roll-Forward'!N21</f>
        <v>0</v>
      </c>
      <c r="K85" s="167"/>
      <c r="L85" s="9"/>
      <c r="M85" s="167"/>
      <c r="N85" s="9"/>
      <c r="O85" s="167"/>
      <c r="P85" s="9"/>
      <c r="Q85" s="168"/>
      <c r="R85" s="116"/>
    </row>
    <row r="86" spans="1:18" ht="15.75">
      <c r="A86" s="24">
        <f>ROW()</f>
        <v>86</v>
      </c>
      <c r="B86" s="190"/>
      <c r="C86" s="10" t="s">
        <v>7</v>
      </c>
      <c r="D86" s="9" t="s">
        <v>782</v>
      </c>
      <c r="E86" s="9"/>
      <c r="F86" s="9"/>
      <c r="G86" s="9"/>
      <c r="H86" s="9"/>
      <c r="I86" s="167"/>
      <c r="J86" s="194">
        <f>'S5.RAB Roll-Forward'!N19</f>
        <v>0</v>
      </c>
      <c r="K86" s="9"/>
      <c r="L86" s="9"/>
      <c r="M86" s="167"/>
      <c r="N86" s="9"/>
      <c r="O86" s="9"/>
      <c r="P86" s="9"/>
      <c r="Q86" s="168"/>
      <c r="R86" s="109"/>
    </row>
    <row r="87" spans="1:18" ht="15" customHeight="1">
      <c r="A87" s="24">
        <f>ROW()</f>
        <v>87</v>
      </c>
      <c r="B87" s="165"/>
      <c r="C87" s="10" t="s">
        <v>8</v>
      </c>
      <c r="D87" s="9" t="s">
        <v>783</v>
      </c>
      <c r="E87" s="9"/>
      <c r="F87" s="9"/>
      <c r="G87" s="9"/>
      <c r="H87" s="9"/>
      <c r="I87" s="9"/>
      <c r="J87" s="194">
        <f>'S3.Regulatory Tax Allowance'!I87</f>
        <v>0</v>
      </c>
      <c r="K87" s="167"/>
      <c r="L87" s="9"/>
      <c r="M87" s="167"/>
      <c r="N87" s="9"/>
      <c r="O87" s="167"/>
      <c r="P87" s="9"/>
      <c r="Q87" s="168"/>
      <c r="R87" s="116"/>
    </row>
    <row r="88" spans="1:18" ht="15" customHeight="1">
      <c r="A88" s="24">
        <f>ROW()</f>
        <v>88</v>
      </c>
      <c r="B88" s="165"/>
      <c r="C88" s="9"/>
      <c r="D88" s="173" t="s">
        <v>784</v>
      </c>
      <c r="E88" s="9"/>
      <c r="F88" s="9"/>
      <c r="G88" s="9"/>
      <c r="H88" s="9"/>
      <c r="I88" s="9"/>
      <c r="J88" s="9"/>
      <c r="K88" s="167"/>
      <c r="L88" s="195">
        <f>J84-J85-J86+J87</f>
        <v>0</v>
      </c>
      <c r="M88" s="167"/>
      <c r="N88" s="9"/>
      <c r="O88" s="167"/>
      <c r="P88" s="9"/>
      <c r="Q88" s="168"/>
      <c r="R88" s="116"/>
    </row>
    <row r="89" spans="1:18" ht="15" customHeight="1">
      <c r="A89" s="24">
        <f>ROW()</f>
        <v>89</v>
      </c>
      <c r="B89" s="165"/>
      <c r="C89" s="10" t="s">
        <v>7</v>
      </c>
      <c r="D89" s="197" t="s">
        <v>785</v>
      </c>
      <c r="E89" s="9"/>
      <c r="F89" s="9"/>
      <c r="G89" s="9"/>
      <c r="H89" s="9"/>
      <c r="I89" s="9"/>
      <c r="J89" s="9"/>
      <c r="K89" s="167"/>
      <c r="L89" s="194">
        <f>'S4.TCSD Allowance'!G36</f>
        <v>0</v>
      </c>
      <c r="M89" s="9"/>
      <c r="N89" s="9"/>
      <c r="O89" s="167"/>
      <c r="P89" s="9"/>
      <c r="Q89" s="168"/>
      <c r="R89" s="109"/>
    </row>
    <row r="90" spans="1:18" ht="15" customHeight="1">
      <c r="A90" s="24"/>
      <c r="B90" s="165"/>
      <c r="C90" s="10"/>
      <c r="D90" s="197"/>
      <c r="E90" s="9"/>
      <c r="F90" s="9"/>
      <c r="G90" s="9"/>
      <c r="H90" s="9"/>
      <c r="I90" s="9"/>
      <c r="J90" s="9"/>
      <c r="K90" s="167"/>
      <c r="L90" s="200"/>
      <c r="M90" s="9"/>
      <c r="N90" s="195">
        <f>L88-L89</f>
        <v>0</v>
      </c>
      <c r="O90" s="167"/>
      <c r="P90" s="9"/>
      <c r="Q90" s="168"/>
      <c r="R90" s="116"/>
    </row>
    <row r="91" spans="1:18" ht="15" customHeight="1" thickBot="1">
      <c r="A91" s="24">
        <f>ROW()</f>
        <v>91</v>
      </c>
      <c r="B91" s="165"/>
      <c r="C91" s="9"/>
      <c r="D91" s="9"/>
      <c r="E91" s="9"/>
      <c r="F91" s="9"/>
      <c r="G91" s="9"/>
      <c r="H91" s="9"/>
      <c r="I91" s="9"/>
      <c r="J91" s="9"/>
      <c r="K91" s="167"/>
      <c r="L91" s="9"/>
      <c r="M91" s="9"/>
      <c r="N91" s="201"/>
      <c r="O91" s="167"/>
      <c r="P91" s="9"/>
      <c r="Q91" s="168"/>
      <c r="R91" s="116"/>
    </row>
    <row r="92" spans="1:19" ht="15" customHeight="1" thickBot="1">
      <c r="A92" s="24">
        <f>ROW()</f>
        <v>92</v>
      </c>
      <c r="B92" s="165"/>
      <c r="C92" s="173" t="s">
        <v>766</v>
      </c>
      <c r="D92" s="9"/>
      <c r="E92" s="9"/>
      <c r="F92" s="9"/>
      <c r="G92" s="9"/>
      <c r="H92" s="9"/>
      <c r="I92" s="9"/>
      <c r="J92" s="9"/>
      <c r="K92" s="167"/>
      <c r="L92" s="9"/>
      <c r="M92" s="9"/>
      <c r="N92" s="202">
        <v>0</v>
      </c>
      <c r="O92" s="167"/>
      <c r="P92" s="9"/>
      <c r="Q92" s="168"/>
      <c r="R92" s="116"/>
      <c r="S92"/>
    </row>
    <row r="93" spans="1:17" ht="15" customHeight="1">
      <c r="A93" s="24">
        <f>ROW()</f>
        <v>93</v>
      </c>
      <c r="B93" s="9"/>
      <c r="C93" s="203"/>
      <c r="D93" s="13"/>
      <c r="E93" s="9"/>
      <c r="F93" s="9"/>
      <c r="G93" s="167"/>
      <c r="H93" s="9"/>
      <c r="I93" s="167"/>
      <c r="J93" s="9"/>
      <c r="K93" s="167"/>
      <c r="L93" s="9"/>
      <c r="M93" s="167"/>
      <c r="N93" s="9"/>
      <c r="O93" s="9"/>
      <c r="P93" s="9"/>
      <c r="Q93" s="204"/>
    </row>
    <row r="94" spans="1:18" ht="15" customHeight="1">
      <c r="A94" s="24">
        <f>ROW()</f>
        <v>94</v>
      </c>
      <c r="B94" s="165"/>
      <c r="C94" s="9"/>
      <c r="D94" s="9" t="s">
        <v>786</v>
      </c>
      <c r="E94" s="9"/>
      <c r="F94" s="9"/>
      <c r="G94" s="9"/>
      <c r="H94" s="9"/>
      <c r="I94" s="9"/>
      <c r="J94" s="9"/>
      <c r="K94" s="167"/>
      <c r="L94" s="9"/>
      <c r="M94" s="167"/>
      <c r="N94" s="205">
        <v>0.44</v>
      </c>
      <c r="O94" s="167"/>
      <c r="P94" s="9"/>
      <c r="Q94" s="168"/>
      <c r="R94" s="109"/>
    </row>
    <row r="95" spans="1:18" ht="15" customHeight="1">
      <c r="A95" s="24">
        <f>ROW()</f>
        <v>95</v>
      </c>
      <c r="B95" s="165"/>
      <c r="C95" s="9"/>
      <c r="D95" s="9" t="s">
        <v>787</v>
      </c>
      <c r="E95" s="9"/>
      <c r="F95" s="9"/>
      <c r="G95" s="9"/>
      <c r="H95" s="9"/>
      <c r="I95" s="9"/>
      <c r="J95" s="9"/>
      <c r="K95" s="167"/>
      <c r="L95" s="9"/>
      <c r="M95" s="167"/>
      <c r="N95" s="206"/>
      <c r="O95" s="167"/>
      <c r="P95" s="9"/>
      <c r="Q95" s="168"/>
      <c r="R95" s="109"/>
    </row>
    <row r="96" spans="1:18" ht="15" customHeight="1">
      <c r="A96" s="24">
        <f>ROW()</f>
        <v>96</v>
      </c>
      <c r="B96" s="165"/>
      <c r="C96" s="9"/>
      <c r="D96" s="9" t="s">
        <v>788</v>
      </c>
      <c r="E96" s="9"/>
      <c r="F96" s="9"/>
      <c r="G96" s="9"/>
      <c r="H96" s="9"/>
      <c r="I96" s="9"/>
      <c r="J96" s="9"/>
      <c r="K96" s="167"/>
      <c r="L96" s="9"/>
      <c r="M96" s="167"/>
      <c r="N96" s="207"/>
      <c r="O96" s="167"/>
      <c r="P96" s="9"/>
      <c r="Q96" s="168"/>
      <c r="R96" s="109"/>
    </row>
    <row r="97" spans="1:18" ht="16.5" thickBot="1">
      <c r="A97" s="24">
        <f>ROW()</f>
        <v>97</v>
      </c>
      <c r="B97" s="165"/>
      <c r="C97" s="191"/>
      <c r="D97" s="9"/>
      <c r="E97" s="9"/>
      <c r="F97" s="9"/>
      <c r="G97" s="9"/>
      <c r="H97" s="9"/>
      <c r="I97" s="9"/>
      <c r="J97" s="9"/>
      <c r="K97" s="167"/>
      <c r="L97" s="9"/>
      <c r="M97" s="9"/>
      <c r="N97" s="9"/>
      <c r="O97" s="167"/>
      <c r="P97" s="208"/>
      <c r="Q97" s="168"/>
      <c r="R97" s="109"/>
    </row>
    <row r="98" spans="1:18" ht="13.5" thickBot="1">
      <c r="A98" s="24">
        <f>ROW()</f>
        <v>98</v>
      </c>
      <c r="B98" s="165"/>
      <c r="C98" s="173" t="s">
        <v>761</v>
      </c>
      <c r="D98" s="9"/>
      <c r="E98" s="9"/>
      <c r="F98" s="9"/>
      <c r="G98" s="9"/>
      <c r="H98" s="9"/>
      <c r="I98" s="9"/>
      <c r="J98" s="9"/>
      <c r="K98" s="167"/>
      <c r="L98" s="9"/>
      <c r="M98" s="9"/>
      <c r="N98" s="202">
        <v>0</v>
      </c>
      <c r="O98" s="167"/>
      <c r="P98" s="208"/>
      <c r="Q98" s="168"/>
      <c r="R98" s="109"/>
    </row>
    <row r="99" spans="1:18" ht="15.75">
      <c r="A99" s="24">
        <f>ROW()</f>
        <v>99</v>
      </c>
      <c r="B99" s="165"/>
      <c r="C99" s="191"/>
      <c r="D99" s="9"/>
      <c r="E99" s="9"/>
      <c r="F99" s="9"/>
      <c r="G99" s="9"/>
      <c r="H99" s="9"/>
      <c r="I99" s="9"/>
      <c r="J99" s="9"/>
      <c r="K99" s="167"/>
      <c r="L99" s="9"/>
      <c r="M99" s="9"/>
      <c r="N99" s="9"/>
      <c r="O99" s="167"/>
      <c r="P99" s="208"/>
      <c r="Q99" s="168"/>
      <c r="R99" s="109"/>
    </row>
    <row r="100" spans="1:17" ht="30" customHeight="1">
      <c r="A100" s="24">
        <f>ROW()</f>
        <v>100</v>
      </c>
      <c r="B100" s="190" t="s">
        <v>789</v>
      </c>
      <c r="C100" s="9"/>
      <c r="D100" s="9"/>
      <c r="E100" s="9"/>
      <c r="F100" s="167"/>
      <c r="G100" s="167"/>
      <c r="H100" s="9"/>
      <c r="I100" s="167"/>
      <c r="J100" s="9"/>
      <c r="K100" s="167"/>
      <c r="L100" s="9"/>
      <c r="M100" s="172"/>
      <c r="N100" s="172"/>
      <c r="O100" s="172"/>
      <c r="P100" s="682" t="s">
        <v>779</v>
      </c>
      <c r="Q100" s="168"/>
    </row>
    <row r="101" spans="1:17" ht="14.25" customHeight="1">
      <c r="A101" s="24">
        <f>ROW()</f>
        <v>101</v>
      </c>
      <c r="B101" s="190"/>
      <c r="C101" s="9"/>
      <c r="D101" s="9"/>
      <c r="E101" s="9"/>
      <c r="F101" s="167"/>
      <c r="G101" s="167"/>
      <c r="H101" s="9"/>
      <c r="I101" s="167"/>
      <c r="J101" s="9"/>
      <c r="K101" s="167"/>
      <c r="L101" s="9"/>
      <c r="M101" s="172"/>
      <c r="N101" s="172"/>
      <c r="O101" s="172"/>
      <c r="P101" s="682"/>
      <c r="Q101" s="168"/>
    </row>
    <row r="102" spans="1:17" ht="25.5">
      <c r="A102" s="24">
        <f>ROW()</f>
        <v>102</v>
      </c>
      <c r="B102" s="9"/>
      <c r="C102" s="9"/>
      <c r="D102" s="173" t="s">
        <v>790</v>
      </c>
      <c r="E102" s="167"/>
      <c r="F102" s="209" t="s">
        <v>791</v>
      </c>
      <c r="G102" s="210"/>
      <c r="H102" s="209" t="s">
        <v>792</v>
      </c>
      <c r="I102" s="210"/>
      <c r="J102" s="209" t="s">
        <v>793</v>
      </c>
      <c r="K102" s="211"/>
      <c r="L102" s="209" t="s">
        <v>777</v>
      </c>
      <c r="M102" s="210"/>
      <c r="N102" s="209" t="s">
        <v>778</v>
      </c>
      <c r="O102" s="167"/>
      <c r="P102" s="682"/>
      <c r="Q102" s="168"/>
    </row>
    <row r="103" spans="1:17" ht="15" customHeight="1">
      <c r="A103" s="24">
        <f>ROW()</f>
        <v>103</v>
      </c>
      <c r="B103" s="9"/>
      <c r="C103" s="10"/>
      <c r="D103" s="13"/>
      <c r="E103" s="167"/>
      <c r="F103" s="9"/>
      <c r="G103" s="167"/>
      <c r="H103" s="9"/>
      <c r="I103" s="167"/>
      <c r="J103" s="9"/>
      <c r="K103" s="212"/>
      <c r="L103" s="12"/>
      <c r="M103" s="9"/>
      <c r="N103" s="12"/>
      <c r="O103" s="167"/>
      <c r="P103" s="9"/>
      <c r="Q103" s="204"/>
    </row>
    <row r="104" spans="1:17" ht="15" customHeight="1">
      <c r="A104" s="24">
        <f>ROW()</f>
        <v>104</v>
      </c>
      <c r="B104" s="9"/>
      <c r="C104" s="10"/>
      <c r="D104" s="13" t="s">
        <v>794</v>
      </c>
      <c r="E104" s="167"/>
      <c r="F104" s="213"/>
      <c r="G104" s="167"/>
      <c r="H104" s="213"/>
      <c r="I104" s="167"/>
      <c r="J104" s="213"/>
      <c r="L104" s="213"/>
      <c r="M104" s="9"/>
      <c r="N104" s="213"/>
      <c r="O104" s="167"/>
      <c r="P104" s="214">
        <f aca="true" t="shared" si="0" ref="P104:P115">F104-H104-J104-L104+N104</f>
        <v>0</v>
      </c>
      <c r="Q104" s="204"/>
    </row>
    <row r="105" spans="1:17" ht="15" customHeight="1">
      <c r="A105" s="24">
        <f>ROW()</f>
        <v>105</v>
      </c>
      <c r="B105" s="9"/>
      <c r="C105" s="10"/>
      <c r="D105" s="13" t="s">
        <v>795</v>
      </c>
      <c r="E105" s="167"/>
      <c r="F105" s="213"/>
      <c r="G105" s="167"/>
      <c r="H105" s="213"/>
      <c r="I105" s="167"/>
      <c r="J105" s="213"/>
      <c r="L105" s="213"/>
      <c r="M105" s="9"/>
      <c r="N105" s="213"/>
      <c r="O105" s="167"/>
      <c r="P105" s="214">
        <f t="shared" si="0"/>
        <v>0</v>
      </c>
      <c r="Q105" s="204"/>
    </row>
    <row r="106" spans="1:17" ht="15" customHeight="1">
      <c r="A106" s="24">
        <f>ROW()</f>
        <v>106</v>
      </c>
      <c r="B106" s="9"/>
      <c r="C106" s="10"/>
      <c r="D106" s="13" t="s">
        <v>796</v>
      </c>
      <c r="E106" s="167"/>
      <c r="F106" s="213"/>
      <c r="G106" s="167"/>
      <c r="H106" s="213"/>
      <c r="I106" s="167"/>
      <c r="J106" s="213"/>
      <c r="L106" s="213"/>
      <c r="M106" s="9"/>
      <c r="N106" s="213"/>
      <c r="O106" s="167"/>
      <c r="P106" s="214">
        <f t="shared" si="0"/>
        <v>0</v>
      </c>
      <c r="Q106" s="204"/>
    </row>
    <row r="107" spans="1:17" ht="15" customHeight="1">
      <c r="A107" s="24">
        <f>ROW()</f>
        <v>107</v>
      </c>
      <c r="B107" s="9"/>
      <c r="C107" s="10"/>
      <c r="D107" s="13" t="s">
        <v>797</v>
      </c>
      <c r="E107" s="167"/>
      <c r="F107" s="213"/>
      <c r="G107" s="215"/>
      <c r="H107" s="213"/>
      <c r="I107" s="215"/>
      <c r="J107" s="213"/>
      <c r="L107" s="213"/>
      <c r="M107" s="9"/>
      <c r="N107" s="213"/>
      <c r="O107" s="216"/>
      <c r="P107" s="214">
        <f t="shared" si="0"/>
        <v>0</v>
      </c>
      <c r="Q107" s="204"/>
    </row>
    <row r="108" spans="1:17" ht="15" customHeight="1">
      <c r="A108" s="24">
        <f>ROW()</f>
        <v>108</v>
      </c>
      <c r="B108" s="9"/>
      <c r="C108" s="10"/>
      <c r="D108" s="13" t="s">
        <v>798</v>
      </c>
      <c r="E108" s="167"/>
      <c r="F108" s="213"/>
      <c r="G108" s="215"/>
      <c r="H108" s="213"/>
      <c r="I108" s="215"/>
      <c r="J108" s="213"/>
      <c r="L108" s="213"/>
      <c r="M108" s="9"/>
      <c r="N108" s="213"/>
      <c r="O108" s="216"/>
      <c r="P108" s="214">
        <f t="shared" si="0"/>
        <v>0</v>
      </c>
      <c r="Q108" s="204"/>
    </row>
    <row r="109" spans="1:17" ht="15" customHeight="1">
      <c r="A109" s="24">
        <f>ROW()</f>
        <v>109</v>
      </c>
      <c r="B109" s="9"/>
      <c r="C109" s="10"/>
      <c r="D109" s="13" t="s">
        <v>799</v>
      </c>
      <c r="E109" s="167"/>
      <c r="F109" s="217"/>
      <c r="G109" s="167"/>
      <c r="H109" s="217"/>
      <c r="I109" s="167"/>
      <c r="J109" s="213"/>
      <c r="L109" s="213"/>
      <c r="M109" s="9"/>
      <c r="N109" s="213"/>
      <c r="O109" s="167"/>
      <c r="P109" s="214">
        <f t="shared" si="0"/>
        <v>0</v>
      </c>
      <c r="Q109" s="204"/>
    </row>
    <row r="110" spans="1:17" ht="15" customHeight="1">
      <c r="A110" s="24">
        <f>ROW()</f>
        <v>110</v>
      </c>
      <c r="B110" s="9"/>
      <c r="C110" s="10"/>
      <c r="D110" s="13" t="s">
        <v>800</v>
      </c>
      <c r="E110" s="167"/>
      <c r="F110" s="217"/>
      <c r="G110" s="167"/>
      <c r="H110" s="217"/>
      <c r="I110" s="167"/>
      <c r="J110" s="213"/>
      <c r="L110" s="213"/>
      <c r="M110" s="9"/>
      <c r="N110" s="213"/>
      <c r="O110" s="167"/>
      <c r="P110" s="214">
        <f t="shared" si="0"/>
        <v>0</v>
      </c>
      <c r="Q110" s="204"/>
    </row>
    <row r="111" spans="1:17" ht="15" customHeight="1">
      <c r="A111" s="24">
        <f>ROW()</f>
        <v>111</v>
      </c>
      <c r="B111" s="9"/>
      <c r="C111" s="10"/>
      <c r="D111" s="13" t="s">
        <v>801</v>
      </c>
      <c r="E111" s="167"/>
      <c r="F111" s="217"/>
      <c r="G111" s="167"/>
      <c r="H111" s="217"/>
      <c r="I111" s="167"/>
      <c r="J111" s="213"/>
      <c r="L111" s="213"/>
      <c r="M111" s="9"/>
      <c r="N111" s="213"/>
      <c r="O111" s="167"/>
      <c r="P111" s="214">
        <f t="shared" si="0"/>
        <v>0</v>
      </c>
      <c r="Q111" s="204"/>
    </row>
    <row r="112" spans="1:17" ht="15" customHeight="1">
      <c r="A112" s="24">
        <f>ROW()</f>
        <v>112</v>
      </c>
      <c r="B112" s="9"/>
      <c r="C112" s="10"/>
      <c r="D112" s="13" t="s">
        <v>802</v>
      </c>
      <c r="E112" s="167"/>
      <c r="F112" s="217"/>
      <c r="G112" s="167"/>
      <c r="H112" s="217"/>
      <c r="I112" s="167"/>
      <c r="J112" s="213"/>
      <c r="L112" s="213"/>
      <c r="M112" s="9"/>
      <c r="N112" s="213"/>
      <c r="O112" s="167"/>
      <c r="P112" s="214">
        <f t="shared" si="0"/>
        <v>0</v>
      </c>
      <c r="Q112" s="204"/>
    </row>
    <row r="113" spans="1:17" ht="15" customHeight="1">
      <c r="A113" s="24">
        <f>ROW()</f>
        <v>113</v>
      </c>
      <c r="B113" s="9"/>
      <c r="C113" s="10"/>
      <c r="D113" s="13" t="s">
        <v>803</v>
      </c>
      <c r="E113" s="167"/>
      <c r="F113" s="217"/>
      <c r="G113" s="167"/>
      <c r="H113" s="217"/>
      <c r="I113" s="167"/>
      <c r="J113" s="213"/>
      <c r="L113" s="213"/>
      <c r="M113" s="9"/>
      <c r="N113" s="213"/>
      <c r="O113" s="167"/>
      <c r="P113" s="214">
        <f t="shared" si="0"/>
        <v>0</v>
      </c>
      <c r="Q113" s="204"/>
    </row>
    <row r="114" spans="1:17" ht="15" customHeight="1">
      <c r="A114" s="24">
        <f>ROW()</f>
        <v>114</v>
      </c>
      <c r="B114" s="9"/>
      <c r="C114" s="10"/>
      <c r="D114" s="13" t="s">
        <v>804</v>
      </c>
      <c r="E114" s="167"/>
      <c r="F114" s="217"/>
      <c r="G114" s="167"/>
      <c r="H114" s="217"/>
      <c r="I114" s="167"/>
      <c r="J114" s="213"/>
      <c r="L114" s="213"/>
      <c r="M114" s="9"/>
      <c r="N114" s="213"/>
      <c r="O114" s="167"/>
      <c r="P114" s="214">
        <f t="shared" si="0"/>
        <v>0</v>
      </c>
      <c r="Q114" s="204"/>
    </row>
    <row r="115" spans="1:17" ht="15" customHeight="1">
      <c r="A115" s="24">
        <f>ROW()</f>
        <v>115</v>
      </c>
      <c r="B115" s="9"/>
      <c r="C115" s="10"/>
      <c r="D115" s="13" t="s">
        <v>805</v>
      </c>
      <c r="E115" s="167"/>
      <c r="F115" s="213"/>
      <c r="G115" s="167"/>
      <c r="H115" s="213"/>
      <c r="I115" s="167"/>
      <c r="J115" s="213"/>
      <c r="L115" s="213"/>
      <c r="M115" s="9"/>
      <c r="N115" s="213"/>
      <c r="O115" s="167"/>
      <c r="P115" s="214">
        <f t="shared" si="0"/>
        <v>0</v>
      </c>
      <c r="Q115" s="204"/>
    </row>
    <row r="116" spans="1:17" ht="15" customHeight="1">
      <c r="A116" s="24">
        <f>ROW()</f>
        <v>116</v>
      </c>
      <c r="B116" s="9"/>
      <c r="C116" s="10"/>
      <c r="D116" s="13"/>
      <c r="E116" s="167"/>
      <c r="F116" s="9"/>
      <c r="G116" s="167"/>
      <c r="H116" s="9"/>
      <c r="I116" s="167"/>
      <c r="J116" s="9"/>
      <c r="K116" s="167"/>
      <c r="L116" s="9"/>
      <c r="M116" s="167"/>
      <c r="N116" s="9"/>
      <c r="O116" s="9"/>
      <c r="P116" s="218"/>
      <c r="Q116" s="204"/>
    </row>
    <row r="117" spans="1:17" ht="15" customHeight="1">
      <c r="A117" s="24">
        <f>ROW()</f>
        <v>117</v>
      </c>
      <c r="B117" s="9"/>
      <c r="C117" s="10"/>
      <c r="D117" s="199" t="s">
        <v>806</v>
      </c>
      <c r="E117" s="167"/>
      <c r="F117" s="172" t="s">
        <v>807</v>
      </c>
      <c r="G117" s="167"/>
      <c r="H117" s="659" t="s">
        <v>781</v>
      </c>
      <c r="I117" s="172"/>
      <c r="J117" s="659" t="s">
        <v>808</v>
      </c>
      <c r="K117" s="9"/>
      <c r="L117" s="172" t="s">
        <v>809</v>
      </c>
      <c r="M117" s="218"/>
      <c r="N117" s="659" t="s">
        <v>810</v>
      </c>
      <c r="O117" s="172"/>
      <c r="P117" s="172" t="s">
        <v>4</v>
      </c>
      <c r="Q117" s="204"/>
    </row>
    <row r="118" spans="1:17" ht="15" customHeight="1">
      <c r="A118" s="24">
        <f>ROW()</f>
        <v>118</v>
      </c>
      <c r="B118" s="9"/>
      <c r="C118" s="10"/>
      <c r="D118" s="199"/>
      <c r="E118" s="167"/>
      <c r="F118" s="172"/>
      <c r="G118" s="167"/>
      <c r="H118" s="659"/>
      <c r="I118" s="172"/>
      <c r="J118" s="659"/>
      <c r="K118" s="9"/>
      <c r="L118" s="172"/>
      <c r="M118" s="218"/>
      <c r="N118" s="659"/>
      <c r="O118" s="172"/>
      <c r="P118" s="172"/>
      <c r="Q118" s="204"/>
    </row>
    <row r="119" spans="1:17" ht="15" customHeight="1">
      <c r="A119" s="24">
        <f>ROW()</f>
        <v>119</v>
      </c>
      <c r="B119" s="9"/>
      <c r="C119" s="10"/>
      <c r="D119" s="171"/>
      <c r="E119" s="167"/>
      <c r="F119" s="172"/>
      <c r="G119" s="167"/>
      <c r="H119" s="659"/>
      <c r="I119" s="172"/>
      <c r="J119" s="659"/>
      <c r="K119" s="9"/>
      <c r="L119" s="172"/>
      <c r="M119" s="218"/>
      <c r="N119" s="660"/>
      <c r="O119" s="172"/>
      <c r="P119" s="172"/>
      <c r="Q119" s="204"/>
    </row>
    <row r="120" spans="1:17" ht="15" customHeight="1">
      <c r="A120" s="24">
        <f>ROW()</f>
        <v>120</v>
      </c>
      <c r="B120" s="9"/>
      <c r="C120" s="13" t="s">
        <v>811</v>
      </c>
      <c r="D120" s="167"/>
      <c r="E120" s="167"/>
      <c r="F120" s="195">
        <f>0</f>
        <v>0</v>
      </c>
      <c r="G120" s="167"/>
      <c r="H120" s="9"/>
      <c r="I120" s="167"/>
      <c r="J120" s="9"/>
      <c r="K120" s="9"/>
      <c r="L120" s="195">
        <f>0</f>
        <v>0</v>
      </c>
      <c r="M120" s="218"/>
      <c r="N120" s="219">
        <f>N122</f>
        <v>0</v>
      </c>
      <c r="O120" s="167"/>
      <c r="P120" s="214">
        <f>F120+L120</f>
        <v>0</v>
      </c>
      <c r="Q120" s="204"/>
    </row>
    <row r="121" spans="1:17" ht="15" customHeight="1">
      <c r="A121" s="24">
        <f>ROW()</f>
        <v>121</v>
      </c>
      <c r="B121" s="9"/>
      <c r="C121" s="13"/>
      <c r="D121" s="167"/>
      <c r="E121" s="167"/>
      <c r="F121" s="9"/>
      <c r="G121" s="167"/>
      <c r="H121" s="9"/>
      <c r="I121" s="167"/>
      <c r="J121" s="9"/>
      <c r="K121" s="9"/>
      <c r="L121" s="9"/>
      <c r="M121" s="218"/>
      <c r="N121" s="9"/>
      <c r="O121" s="167"/>
      <c r="P121" s="9"/>
      <c r="Q121" s="204"/>
    </row>
    <row r="122" spans="1:17" ht="15" customHeight="1">
      <c r="A122" s="24">
        <f>ROW()</f>
        <v>122</v>
      </c>
      <c r="B122" s="9"/>
      <c r="C122" s="13" t="s">
        <v>812</v>
      </c>
      <c r="D122" s="167"/>
      <c r="E122" s="167"/>
      <c r="F122" s="195">
        <f>0</f>
        <v>0</v>
      </c>
      <c r="G122" s="167"/>
      <c r="H122" s="195">
        <f>'S5.RAB Roll-Forward'!N21</f>
        <v>0</v>
      </c>
      <c r="I122" s="167"/>
      <c r="J122" s="195">
        <f>'S5.RAB Roll-Forward'!N19</f>
        <v>0</v>
      </c>
      <c r="K122" s="9"/>
      <c r="L122" s="195">
        <f>0</f>
        <v>0</v>
      </c>
      <c r="M122" s="218"/>
      <c r="N122" s="219">
        <f>F115</f>
        <v>0</v>
      </c>
      <c r="O122" s="167"/>
      <c r="P122" s="214">
        <f>F122+L122</f>
        <v>0</v>
      </c>
      <c r="Q122" s="204"/>
    </row>
    <row r="123" spans="1:17" ht="15" customHeight="1">
      <c r="A123" s="24">
        <f>ROW()</f>
        <v>123</v>
      </c>
      <c r="B123" s="9"/>
      <c r="C123" s="13"/>
      <c r="D123" s="167"/>
      <c r="E123" s="167"/>
      <c r="F123" s="9"/>
      <c r="G123" s="167"/>
      <c r="H123" s="167"/>
      <c r="I123" s="167"/>
      <c r="J123" s="9"/>
      <c r="K123" s="9"/>
      <c r="L123" s="13"/>
      <c r="M123" s="167"/>
      <c r="N123" s="218"/>
      <c r="O123" s="167"/>
      <c r="P123" s="9"/>
      <c r="Q123" s="204"/>
    </row>
    <row r="124" spans="1:17" ht="15" customHeight="1">
      <c r="A124" s="24">
        <f>ROW()</f>
        <v>124</v>
      </c>
      <c r="B124" s="9"/>
      <c r="C124" s="220" t="s">
        <v>813</v>
      </c>
      <c r="D124" s="167"/>
      <c r="E124" s="167"/>
      <c r="F124" s="9"/>
      <c r="G124" s="167"/>
      <c r="H124" s="167"/>
      <c r="I124" s="167"/>
      <c r="J124" s="9"/>
      <c r="K124" s="9"/>
      <c r="L124" s="13"/>
      <c r="M124" s="167"/>
      <c r="N124" s="218"/>
      <c r="O124" s="167"/>
      <c r="P124" s="214">
        <v>0</v>
      </c>
      <c r="Q124" s="204"/>
    </row>
    <row r="125" spans="1:17" ht="15" customHeight="1" thickBot="1">
      <c r="A125" s="24">
        <f>ROW()</f>
        <v>125</v>
      </c>
      <c r="B125" s="9"/>
      <c r="C125" s="13"/>
      <c r="D125" s="167"/>
      <c r="E125" s="167"/>
      <c r="F125" s="9"/>
      <c r="G125" s="167"/>
      <c r="H125" s="167"/>
      <c r="I125" s="167"/>
      <c r="J125" s="9"/>
      <c r="K125" s="9"/>
      <c r="L125" s="13"/>
      <c r="M125" s="167"/>
      <c r="N125" s="218"/>
      <c r="O125" s="167"/>
      <c r="P125" s="9"/>
      <c r="Q125" s="204"/>
    </row>
    <row r="126" spans="1:17" ht="15" customHeight="1" thickBot="1">
      <c r="A126" s="24">
        <f>ROW()</f>
        <v>126</v>
      </c>
      <c r="B126" s="9"/>
      <c r="C126" s="173" t="s">
        <v>814</v>
      </c>
      <c r="D126" s="167"/>
      <c r="E126" s="9"/>
      <c r="F126" s="9"/>
      <c r="G126" s="167"/>
      <c r="H126" s="167"/>
      <c r="I126" s="167"/>
      <c r="J126" s="9"/>
      <c r="K126" s="167"/>
      <c r="L126" s="9"/>
      <c r="M126" s="167"/>
      <c r="N126" s="9"/>
      <c r="O126" s="167"/>
      <c r="P126" s="176">
        <v>0</v>
      </c>
      <c r="Q126" s="204"/>
    </row>
    <row r="127" spans="1:17" ht="15" customHeight="1" thickBot="1">
      <c r="A127" s="24">
        <f>ROW()</f>
        <v>127</v>
      </c>
      <c r="B127" s="9"/>
      <c r="C127" s="173"/>
      <c r="D127" s="167"/>
      <c r="E127" s="9"/>
      <c r="F127" s="9"/>
      <c r="G127" s="167"/>
      <c r="H127" s="9"/>
      <c r="I127" s="167"/>
      <c r="J127" s="9"/>
      <c r="K127" s="167"/>
      <c r="L127" s="9"/>
      <c r="M127" s="167"/>
      <c r="N127" s="221"/>
      <c r="O127" s="9"/>
      <c r="P127" s="9"/>
      <c r="Q127" s="204"/>
    </row>
    <row r="128" spans="1:17" ht="15" customHeight="1" thickBot="1">
      <c r="A128" s="24">
        <f>ROW()</f>
        <v>128</v>
      </c>
      <c r="B128" s="9"/>
      <c r="C128" s="173" t="s">
        <v>815</v>
      </c>
      <c r="D128" s="167"/>
      <c r="E128" s="9"/>
      <c r="F128" s="9"/>
      <c r="G128" s="167"/>
      <c r="H128" s="9"/>
      <c r="I128" s="167"/>
      <c r="J128" s="9"/>
      <c r="K128" s="167"/>
      <c r="L128" s="9"/>
      <c r="M128" s="167"/>
      <c r="N128" s="221"/>
      <c r="O128" s="9"/>
      <c r="P128" s="176">
        <v>0</v>
      </c>
      <c r="Q128" s="204"/>
    </row>
    <row r="129" spans="1:23" s="5" customFormat="1" ht="12.75">
      <c r="A129" s="40">
        <f>ROW()</f>
        <v>129</v>
      </c>
      <c r="B129" s="183"/>
      <c r="C129" s="183"/>
      <c r="D129" s="183"/>
      <c r="E129" s="183"/>
      <c r="F129" s="183"/>
      <c r="G129" s="183"/>
      <c r="H129" s="183"/>
      <c r="I129" s="183"/>
      <c r="J129" s="183"/>
      <c r="K129" s="183"/>
      <c r="L129" s="183"/>
      <c r="M129" s="183"/>
      <c r="N129" s="183"/>
      <c r="O129" s="183"/>
      <c r="P129" s="183"/>
      <c r="Q129" s="184"/>
      <c r="R129" s="117"/>
      <c r="S129" s="117"/>
      <c r="T129" s="117"/>
      <c r="U129" s="117"/>
      <c r="V129" s="117"/>
      <c r="W129" s="117"/>
    </row>
    <row r="130" spans="1:23" s="5" customFormat="1" ht="12.75">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row>
    <row r="131" spans="1:23" s="5" customFormat="1" ht="12.75">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row>
    <row r="132" spans="1:23" s="5" customFormat="1" ht="12.75">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row>
    <row r="133" spans="1:23" s="5" customFormat="1" ht="12.75">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row>
    <row r="134" spans="1:23" s="5" customFormat="1" ht="12.7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row>
    <row r="135" spans="1:23" s="5" customFormat="1" ht="12.75">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row>
  </sheetData>
  <sheetProtection formatColumns="0" formatRows="0"/>
  <mergeCells count="9">
    <mergeCell ref="H117:H119"/>
    <mergeCell ref="J117:J119"/>
    <mergeCell ref="N117:N119"/>
    <mergeCell ref="L2:P2"/>
    <mergeCell ref="L3:P3"/>
    <mergeCell ref="C24:P64"/>
    <mergeCell ref="L68:P68"/>
    <mergeCell ref="L69:P69"/>
    <mergeCell ref="P100:P102"/>
  </mergeCells>
  <dataValidations count="3">
    <dataValidation type="decimal" allowBlank="1" showInputMessage="1" showErrorMessage="1" promptTitle="Post tax WACC" prompt="Please enter a value between 0% and 100%" errorTitle="Post tax WACC" error="Percentages between 0% and 100% are accepted" sqref="L17 L11:L13 P11:P13 N11:N13 L9 N9 N17 P20:P21 N20:N21 L20:L21">
      <formula1>0</formula1>
      <formula2>1</formula2>
    </dataValidation>
    <dataValidation type="decimal" allowBlank="1" showInputMessage="1" showErrorMessage="1" promptTitle="Vanilla WACC" prompt="Please enter a value between 0% and 100%" errorTitle="Vanilla WACC" error="Percentages between 0% and 100% are accepted" sqref="N19 P19 L19">
      <formula1>0</formula1>
      <formula2>1</formula2>
    </dataValidation>
    <dataValidation type="decimal" allowBlank="1" showInputMessage="1" showErrorMessage="1" promptTitle="Cost of debt assumption" prompt="Please enter a value between 0% and 100%" errorTitle="Cost of debt assumption" error="Percentages between 0% and 100% are accepted" sqref="L74:L75 N95 J84:J87 L89:L90 L78:L81">
      <formula1>0</formula1>
      <formula2>1</formula2>
    </dataValidation>
  </dataValidations>
  <printOptions/>
  <pageMargins left="0.7086614173228347" right="0.7086614173228347" top="0.7480314960629921" bottom="0.7480314960629921" header="0.3149606299212599" footer="0.3149606299212599"/>
  <pageSetup fitToHeight="0" fitToWidth="1" horizontalDpi="600" verticalDpi="600" orientation="portrait" paperSize="9" scale="66" r:id="rId1"/>
  <headerFooter alignWithMargins="0">
    <oddHeader>&amp;C&amp;"Arial"&amp;10 Commerce Commission Information Disclosure Template</oddHeader>
    <oddFooter>&amp;L&amp;"Arial"&amp;10 &amp;F&amp;C&amp;"Arial"&amp;10 &amp;A&amp;R&amp;"Arial"&amp;10 &amp;P</oddFooter>
  </headerFooter>
  <rowBreaks count="1" manualBreakCount="1">
    <brk id="65" max="18" man="1"/>
  </rowBreaks>
</worksheet>
</file>

<file path=xl/worksheets/sheet5.xml><?xml version="1.0" encoding="utf-8"?>
<worksheet xmlns="http://schemas.openxmlformats.org/spreadsheetml/2006/main" xmlns:r="http://schemas.openxmlformats.org/officeDocument/2006/relationships">
  <sheetPr>
    <tabColor indexed="45"/>
    <pageSetUpPr fitToPage="1"/>
  </sheetPr>
  <dimension ref="A1:AI118"/>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3" width="3.140625" style="117" customWidth="1"/>
    <col min="4" max="4" width="12.28125" style="117" customWidth="1"/>
    <col min="5" max="5" width="15.57421875" style="117" customWidth="1"/>
    <col min="6" max="6" width="19.00390625" style="117" customWidth="1"/>
    <col min="7" max="7" width="0.5625" style="117" customWidth="1"/>
    <col min="8" max="8" width="15.57421875" style="117" customWidth="1"/>
    <col min="9" max="9" width="0.5625" style="117" customWidth="1"/>
    <col min="10" max="10" width="15.57421875" style="117" customWidth="1"/>
    <col min="11" max="11" width="0.5625" style="117" customWidth="1"/>
    <col min="12" max="12" width="15.57421875" style="117" customWidth="1"/>
    <col min="13" max="13" width="2.7109375" style="117" customWidth="1"/>
    <col min="14" max="14" width="11.57421875" style="117" customWidth="1"/>
    <col min="15" max="15" width="10.140625" style="117" customWidth="1"/>
    <col min="16" max="16" width="10.57421875" style="117" customWidth="1"/>
    <col min="17" max="17" width="12.57421875" style="117" customWidth="1"/>
    <col min="18" max="18" width="2.57421875" style="117" customWidth="1"/>
    <col min="19" max="19" width="2.7109375" style="117" customWidth="1"/>
    <col min="20" max="16384" width="9.140625" style="117" customWidth="1"/>
  </cols>
  <sheetData>
    <row r="1" spans="1:21" s="51" customFormat="1" ht="12.75" customHeight="1">
      <c r="A1" s="157"/>
      <c r="B1" s="158"/>
      <c r="C1" s="158"/>
      <c r="D1" s="158"/>
      <c r="E1" s="158"/>
      <c r="F1" s="638"/>
      <c r="G1" s="638"/>
      <c r="H1" s="638"/>
      <c r="I1" s="158"/>
      <c r="J1" s="158"/>
      <c r="K1" s="158"/>
      <c r="L1" s="158"/>
      <c r="M1" s="639"/>
      <c r="N1" s="109"/>
      <c r="O1" s="117"/>
      <c r="P1" s="117"/>
      <c r="Q1" s="117"/>
      <c r="R1" s="117"/>
      <c r="S1" s="117"/>
      <c r="T1" s="117"/>
      <c r="U1" s="117"/>
    </row>
    <row r="2" spans="1:21" s="51" customFormat="1" ht="16.5" customHeight="1">
      <c r="A2" s="160"/>
      <c r="B2" s="161"/>
      <c r="C2" s="161"/>
      <c r="D2" s="161"/>
      <c r="E2" s="161"/>
      <c r="F2" s="55" t="s">
        <v>10</v>
      </c>
      <c r="G2" s="55"/>
      <c r="H2" s="683">
        <f>IF(NOT(ISBLANK(CoverSheet!$C$8)),CoverSheet!$C$8,"")</f>
      </c>
      <c r="I2" s="684"/>
      <c r="J2" s="684"/>
      <c r="K2" s="684"/>
      <c r="L2" s="684"/>
      <c r="M2" s="222"/>
      <c r="N2" s="109"/>
      <c r="O2" s="117"/>
      <c r="P2" s="117"/>
      <c r="Q2" s="117"/>
      <c r="R2" s="117"/>
      <c r="S2" s="117"/>
      <c r="T2" s="117"/>
      <c r="U2" s="117"/>
    </row>
    <row r="3" spans="1:21" s="51" customFormat="1" ht="16.5" customHeight="1">
      <c r="A3" s="160"/>
      <c r="B3" s="161"/>
      <c r="C3" s="161"/>
      <c r="D3" s="161"/>
      <c r="E3" s="161"/>
      <c r="F3" s="55" t="s">
        <v>427</v>
      </c>
      <c r="G3" s="55"/>
      <c r="H3" s="679">
        <f>IF(ISNUMBER(CoverSheet!$C$12),CoverSheet!$C$12,"")</f>
      </c>
      <c r="I3" s="685"/>
      <c r="J3" s="685"/>
      <c r="K3" s="685"/>
      <c r="L3" s="685"/>
      <c r="M3" s="222"/>
      <c r="N3" s="109"/>
      <c r="O3" s="117"/>
      <c r="P3" s="117"/>
      <c r="Q3" s="117"/>
      <c r="R3" s="117"/>
      <c r="S3" s="117"/>
      <c r="T3" s="117"/>
      <c r="U3" s="117"/>
    </row>
    <row r="4" spans="1:21" s="51" customFormat="1" ht="20.25" customHeight="1">
      <c r="A4" s="323" t="s">
        <v>816</v>
      </c>
      <c r="B4" s="223"/>
      <c r="C4" s="161"/>
      <c r="D4" s="161"/>
      <c r="E4" s="161"/>
      <c r="F4" s="224"/>
      <c r="G4" s="224"/>
      <c r="H4" s="224"/>
      <c r="I4" s="161"/>
      <c r="J4" s="161"/>
      <c r="K4" s="161"/>
      <c r="L4" s="161"/>
      <c r="M4" s="225"/>
      <c r="N4" s="109"/>
      <c r="O4" s="117"/>
      <c r="P4" s="117"/>
      <c r="Q4" s="117"/>
      <c r="R4" s="117"/>
      <c r="S4" s="117"/>
      <c r="T4" s="117"/>
      <c r="U4" s="117"/>
    </row>
    <row r="5" spans="1:21" s="51" customFormat="1" ht="12.75">
      <c r="A5" s="57" t="s">
        <v>11</v>
      </c>
      <c r="B5" s="635" t="s">
        <v>1282</v>
      </c>
      <c r="C5" s="164"/>
      <c r="D5" s="161"/>
      <c r="E5" s="161"/>
      <c r="F5" s="224"/>
      <c r="G5" s="224"/>
      <c r="H5" s="224"/>
      <c r="I5" s="161"/>
      <c r="J5" s="161"/>
      <c r="K5" s="161"/>
      <c r="L5" s="161"/>
      <c r="M5" s="225"/>
      <c r="N5" s="109"/>
      <c r="O5" s="117"/>
      <c r="P5" s="117"/>
      <c r="Q5" s="117"/>
      <c r="R5" s="117"/>
      <c r="S5" s="117"/>
      <c r="T5" s="117"/>
      <c r="U5" s="117"/>
    </row>
    <row r="6" spans="1:14" ht="24.75" customHeight="1">
      <c r="A6" s="24">
        <f>ROW()</f>
        <v>6</v>
      </c>
      <c r="B6" s="165"/>
      <c r="C6" s="166" t="s">
        <v>817</v>
      </c>
      <c r="D6" s="167"/>
      <c r="E6" s="167"/>
      <c r="F6" s="167"/>
      <c r="G6" s="167"/>
      <c r="H6" s="167"/>
      <c r="I6" s="167"/>
      <c r="J6" s="167"/>
      <c r="K6" s="167"/>
      <c r="L6" s="208" t="s">
        <v>771</v>
      </c>
      <c r="M6" s="226"/>
      <c r="N6" s="109"/>
    </row>
    <row r="7" spans="1:14" ht="19.5" customHeight="1">
      <c r="A7" s="24">
        <f>ROW()</f>
        <v>7</v>
      </c>
      <c r="B7" s="165"/>
      <c r="C7" s="227" t="s">
        <v>818</v>
      </c>
      <c r="D7" s="167"/>
      <c r="E7" s="167"/>
      <c r="F7" s="167"/>
      <c r="G7" s="167"/>
      <c r="H7" s="167"/>
      <c r="I7" s="9"/>
      <c r="J7" s="192"/>
      <c r="K7" s="192"/>
      <c r="L7" s="192"/>
      <c r="M7" s="204"/>
      <c r="N7" s="109"/>
    </row>
    <row r="8" spans="1:14" ht="15" customHeight="1">
      <c r="A8" s="24">
        <f>ROW()</f>
        <v>8</v>
      </c>
      <c r="B8" s="165"/>
      <c r="C8" s="228"/>
      <c r="D8" s="229" t="s">
        <v>819</v>
      </c>
      <c r="E8" s="167"/>
      <c r="F8" s="167"/>
      <c r="G8" s="167"/>
      <c r="H8" s="167"/>
      <c r="I8" s="9"/>
      <c r="J8" s="230"/>
      <c r="K8" s="167"/>
      <c r="L8" s="9"/>
      <c r="M8" s="204"/>
      <c r="N8" s="109"/>
    </row>
    <row r="9" spans="1:14" ht="15" customHeight="1" thickBot="1">
      <c r="A9" s="24">
        <f>ROW()</f>
        <v>9</v>
      </c>
      <c r="B9" s="165"/>
      <c r="C9" s="228"/>
      <c r="D9" s="231" t="s">
        <v>820</v>
      </c>
      <c r="E9" s="167"/>
      <c r="F9" s="167"/>
      <c r="G9" s="167"/>
      <c r="H9" s="167"/>
      <c r="I9" s="9"/>
      <c r="J9" s="230"/>
      <c r="K9" s="167"/>
      <c r="L9" s="9"/>
      <c r="M9" s="204"/>
      <c r="N9" s="109"/>
    </row>
    <row r="10" spans="1:14" ht="15" customHeight="1" thickBot="1">
      <c r="A10" s="24">
        <f>ROW()</f>
        <v>10</v>
      </c>
      <c r="B10" s="165"/>
      <c r="C10" s="228"/>
      <c r="D10" s="229" t="s">
        <v>821</v>
      </c>
      <c r="E10" s="167"/>
      <c r="F10" s="167"/>
      <c r="G10" s="167"/>
      <c r="H10" s="167"/>
      <c r="I10" s="9"/>
      <c r="J10" s="167"/>
      <c r="K10" s="167"/>
      <c r="L10" s="232">
        <f>J4+SUM(J8:J8)</f>
        <v>0</v>
      </c>
      <c r="M10" s="204"/>
      <c r="N10" s="109"/>
    </row>
    <row r="11" spans="1:14" ht="15" customHeight="1">
      <c r="A11" s="24">
        <f>ROW()</f>
        <v>11</v>
      </c>
      <c r="B11" s="165"/>
      <c r="C11" s="228"/>
      <c r="D11" s="229"/>
      <c r="E11" s="167"/>
      <c r="F11" s="167"/>
      <c r="G11" s="167"/>
      <c r="H11" s="167"/>
      <c r="I11" s="9"/>
      <c r="J11" s="9"/>
      <c r="K11" s="167"/>
      <c r="L11" s="233"/>
      <c r="M11" s="204"/>
      <c r="N11" s="109"/>
    </row>
    <row r="12" spans="1:14" ht="15" customHeight="1">
      <c r="A12" s="24">
        <f>ROW()</f>
        <v>12</v>
      </c>
      <c r="B12" s="165"/>
      <c r="C12" s="9"/>
      <c r="D12" s="231" t="s">
        <v>822</v>
      </c>
      <c r="E12" s="167"/>
      <c r="F12" s="167"/>
      <c r="G12" s="167"/>
      <c r="H12" s="167"/>
      <c r="I12" s="13"/>
      <c r="J12" s="230"/>
      <c r="K12" s="167"/>
      <c r="L12" s="9"/>
      <c r="M12" s="204"/>
      <c r="N12" s="109"/>
    </row>
    <row r="13" spans="1:21" s="234" customFormat="1" ht="15" customHeight="1">
      <c r="A13" s="24">
        <f>ROW()</f>
        <v>13</v>
      </c>
      <c r="B13" s="165"/>
      <c r="C13" s="9"/>
      <c r="D13" s="231" t="s">
        <v>823</v>
      </c>
      <c r="E13" s="167"/>
      <c r="F13" s="167"/>
      <c r="G13" s="167"/>
      <c r="H13" s="167"/>
      <c r="I13" s="13"/>
      <c r="J13" s="213"/>
      <c r="K13" s="167"/>
      <c r="L13" s="9"/>
      <c r="M13" s="204"/>
      <c r="N13" s="109"/>
      <c r="O13" s="117"/>
      <c r="P13" s="117"/>
      <c r="Q13" s="117"/>
      <c r="R13" s="117"/>
      <c r="S13" s="117"/>
      <c r="T13" s="117"/>
      <c r="U13" s="117"/>
    </row>
    <row r="14" spans="1:14" ht="15" customHeight="1">
      <c r="A14" s="24">
        <f>ROW()</f>
        <v>14</v>
      </c>
      <c r="B14" s="165"/>
      <c r="C14" s="9"/>
      <c r="D14" s="229" t="s">
        <v>824</v>
      </c>
      <c r="E14" s="167"/>
      <c r="F14" s="167"/>
      <c r="G14" s="167"/>
      <c r="H14" s="167"/>
      <c r="I14" s="9"/>
      <c r="J14" s="9"/>
      <c r="K14" s="167"/>
      <c r="L14" s="235">
        <f>SUM(J12:J13)</f>
        <v>0</v>
      </c>
      <c r="M14" s="204"/>
      <c r="N14" s="109"/>
    </row>
    <row r="15" spans="1:21" s="234" customFormat="1" ht="15" customHeight="1" thickBot="1">
      <c r="A15" s="24">
        <f>ROW()</f>
        <v>15</v>
      </c>
      <c r="B15" s="165"/>
      <c r="C15" s="9"/>
      <c r="D15" s="231"/>
      <c r="E15" s="167"/>
      <c r="F15" s="167"/>
      <c r="G15" s="167"/>
      <c r="H15" s="167"/>
      <c r="I15" s="13"/>
      <c r="J15" s="167"/>
      <c r="K15" s="167"/>
      <c r="L15" s="9"/>
      <c r="M15" s="204"/>
      <c r="N15" s="109"/>
      <c r="O15" s="117"/>
      <c r="P15" s="117"/>
      <c r="Q15" s="117"/>
      <c r="R15" s="117"/>
      <c r="S15" s="117"/>
      <c r="T15" s="117"/>
      <c r="U15" s="117"/>
    </row>
    <row r="16" spans="1:14" ht="15" customHeight="1" thickBot="1">
      <c r="A16" s="24">
        <f>ROW()</f>
        <v>16</v>
      </c>
      <c r="B16" s="165"/>
      <c r="C16" s="9"/>
      <c r="D16" s="229" t="s">
        <v>825</v>
      </c>
      <c r="E16" s="167"/>
      <c r="F16" s="167"/>
      <c r="G16" s="167"/>
      <c r="H16" s="167"/>
      <c r="I16" s="9"/>
      <c r="J16" s="9"/>
      <c r="K16" s="167"/>
      <c r="L16" s="232">
        <f>L14+J13+J15</f>
        <v>0</v>
      </c>
      <c r="M16" s="204"/>
      <c r="N16" s="109"/>
    </row>
    <row r="17" spans="1:15" ht="19.5" customHeight="1">
      <c r="A17" s="236">
        <f>ROW()</f>
        <v>17</v>
      </c>
      <c r="B17" s="237"/>
      <c r="C17" s="227" t="s">
        <v>792</v>
      </c>
      <c r="D17" s="167"/>
      <c r="E17" s="167"/>
      <c r="F17" s="167"/>
      <c r="G17" s="167"/>
      <c r="H17" s="167"/>
      <c r="I17" s="9"/>
      <c r="J17" s="9"/>
      <c r="K17" s="167"/>
      <c r="L17" s="9"/>
      <c r="M17" s="204"/>
      <c r="N17" s="238"/>
      <c r="O17" s="239"/>
    </row>
    <row r="18" spans="1:14" ht="15" customHeight="1">
      <c r="A18" s="24">
        <f>ROW()</f>
        <v>18</v>
      </c>
      <c r="B18" s="165"/>
      <c r="C18" s="10" t="s">
        <v>7</v>
      </c>
      <c r="D18" s="229" t="s">
        <v>456</v>
      </c>
      <c r="E18" s="167"/>
      <c r="F18" s="167"/>
      <c r="G18" s="167"/>
      <c r="H18" s="167"/>
      <c r="I18" s="9"/>
      <c r="J18" s="167"/>
      <c r="K18" s="167"/>
      <c r="L18" s="230"/>
      <c r="M18" s="204"/>
      <c r="N18" s="109"/>
    </row>
    <row r="19" spans="1:14" ht="15" customHeight="1">
      <c r="A19" s="24"/>
      <c r="B19" s="165"/>
      <c r="C19" s="10"/>
      <c r="D19" s="229"/>
      <c r="E19" s="167"/>
      <c r="F19" s="167"/>
      <c r="G19" s="167"/>
      <c r="H19" s="167"/>
      <c r="I19" s="9"/>
      <c r="J19" s="167"/>
      <c r="K19" s="167"/>
      <c r="L19" s="9"/>
      <c r="M19" s="204"/>
      <c r="N19" s="109"/>
    </row>
    <row r="20" spans="1:14" ht="15" customHeight="1">
      <c r="A20" s="24">
        <f>ROW()</f>
        <v>20</v>
      </c>
      <c r="B20" s="165"/>
      <c r="C20" s="10" t="s">
        <v>7</v>
      </c>
      <c r="D20" s="229" t="s">
        <v>826</v>
      </c>
      <c r="E20" s="167"/>
      <c r="F20" s="167"/>
      <c r="G20" s="167"/>
      <c r="H20" s="167"/>
      <c r="I20" s="9"/>
      <c r="J20" s="167"/>
      <c r="K20" s="167"/>
      <c r="L20" s="230"/>
      <c r="M20" s="204"/>
      <c r="N20" s="109"/>
    </row>
    <row r="21" spans="1:14" ht="15" customHeight="1" thickBot="1">
      <c r="A21" s="24">
        <f>ROW()</f>
        <v>21</v>
      </c>
      <c r="B21" s="165"/>
      <c r="C21" s="228"/>
      <c r="D21" s="231"/>
      <c r="E21" s="167"/>
      <c r="F21" s="167"/>
      <c r="G21" s="167"/>
      <c r="H21" s="167"/>
      <c r="I21" s="9"/>
      <c r="J21" s="167"/>
      <c r="K21" s="167"/>
      <c r="L21" s="9"/>
      <c r="M21" s="204"/>
      <c r="N21" s="109"/>
    </row>
    <row r="22" spans="1:14" ht="15" customHeight="1" thickBot="1">
      <c r="A22" s="24">
        <f>ROW()</f>
        <v>22</v>
      </c>
      <c r="B22" s="165"/>
      <c r="C22" s="227" t="s">
        <v>775</v>
      </c>
      <c r="D22" s="167"/>
      <c r="E22" s="167"/>
      <c r="F22" s="167"/>
      <c r="G22" s="167"/>
      <c r="H22" s="167"/>
      <c r="I22" s="9"/>
      <c r="J22" s="9"/>
      <c r="K22" s="167"/>
      <c r="L22" s="240">
        <f>L16-L18-L20</f>
        <v>0</v>
      </c>
      <c r="M22" s="204"/>
      <c r="N22" s="109"/>
    </row>
    <row r="23" spans="1:14" ht="12.75" customHeight="1">
      <c r="A23" s="24">
        <f>ROW()</f>
        <v>23</v>
      </c>
      <c r="B23" s="165"/>
      <c r="C23" s="9"/>
      <c r="D23" s="9"/>
      <c r="E23" s="9"/>
      <c r="F23" s="167"/>
      <c r="G23" s="167"/>
      <c r="H23" s="167"/>
      <c r="I23" s="9"/>
      <c r="J23" s="9"/>
      <c r="K23" s="167"/>
      <c r="L23" s="9"/>
      <c r="M23" s="204"/>
      <c r="N23" s="109"/>
    </row>
    <row r="24" spans="1:14" ht="15" customHeight="1">
      <c r="A24" s="24">
        <f>ROW()</f>
        <v>24</v>
      </c>
      <c r="B24" s="165"/>
      <c r="C24" s="10" t="s">
        <v>7</v>
      </c>
      <c r="D24" s="229" t="s">
        <v>827</v>
      </c>
      <c r="E24" s="167"/>
      <c r="F24" s="167"/>
      <c r="G24" s="167"/>
      <c r="H24" s="167"/>
      <c r="I24" s="9"/>
      <c r="J24" s="9"/>
      <c r="K24" s="167"/>
      <c r="L24" s="241">
        <f>'S5.RAB Roll-Forward'!N84</f>
        <v>0</v>
      </c>
      <c r="M24" s="204"/>
      <c r="N24" s="109"/>
    </row>
    <row r="25" spans="1:14" ht="12.75" customHeight="1">
      <c r="A25" s="24">
        <f>ROW()</f>
        <v>25</v>
      </c>
      <c r="B25" s="165"/>
      <c r="C25" s="9"/>
      <c r="D25" s="229"/>
      <c r="E25" s="167"/>
      <c r="F25" s="167"/>
      <c r="G25" s="167"/>
      <c r="H25" s="167"/>
      <c r="I25" s="9"/>
      <c r="J25" s="9"/>
      <c r="K25" s="167"/>
      <c r="L25" s="9"/>
      <c r="M25" s="204"/>
      <c r="N25" s="109"/>
    </row>
    <row r="26" spans="1:14" ht="15" customHeight="1">
      <c r="A26" s="24">
        <f>ROW()</f>
        <v>26</v>
      </c>
      <c r="B26" s="165"/>
      <c r="C26" s="10" t="s">
        <v>8</v>
      </c>
      <c r="D26" s="229" t="s">
        <v>828</v>
      </c>
      <c r="E26" s="167"/>
      <c r="F26" s="167"/>
      <c r="G26" s="167"/>
      <c r="H26" s="167"/>
      <c r="I26" s="9"/>
      <c r="J26" s="9"/>
      <c r="K26" s="167"/>
      <c r="L26" s="241">
        <f>'S5.RAB Roll-Forward'!N70</f>
        <v>0</v>
      </c>
      <c r="M26" s="204"/>
      <c r="N26" s="109"/>
    </row>
    <row r="27" spans="1:14" ht="12.75" customHeight="1" thickBot="1">
      <c r="A27" s="24">
        <f>ROW()</f>
        <v>27</v>
      </c>
      <c r="B27" s="165"/>
      <c r="C27" s="9"/>
      <c r="D27" s="9"/>
      <c r="E27" s="9"/>
      <c r="F27" s="167"/>
      <c r="G27" s="167"/>
      <c r="H27" s="167"/>
      <c r="I27" s="9"/>
      <c r="J27" s="9"/>
      <c r="K27" s="167"/>
      <c r="L27" s="9"/>
      <c r="M27" s="204"/>
      <c r="N27" s="109"/>
    </row>
    <row r="28" spans="1:14" ht="15" customHeight="1" thickBot="1">
      <c r="A28" s="24">
        <f>ROW()</f>
        <v>28</v>
      </c>
      <c r="B28" s="165"/>
      <c r="C28" s="227" t="s">
        <v>829</v>
      </c>
      <c r="D28" s="167"/>
      <c r="E28" s="167"/>
      <c r="F28" s="167"/>
      <c r="G28" s="167"/>
      <c r="H28" s="167"/>
      <c r="I28" s="9"/>
      <c r="J28" s="9"/>
      <c r="K28" s="167"/>
      <c r="L28" s="240">
        <f>L22-L24+L26</f>
        <v>0</v>
      </c>
      <c r="M28" s="204"/>
      <c r="N28" s="109"/>
    </row>
    <row r="29" spans="1:14" ht="12.75" customHeight="1">
      <c r="A29" s="24">
        <f>ROW()</f>
        <v>29</v>
      </c>
      <c r="B29" s="165"/>
      <c r="C29" s="9"/>
      <c r="D29" s="9"/>
      <c r="E29" s="9"/>
      <c r="F29" s="167"/>
      <c r="G29" s="167"/>
      <c r="H29" s="167"/>
      <c r="I29" s="9"/>
      <c r="J29" s="9"/>
      <c r="K29" s="167"/>
      <c r="L29" s="9"/>
      <c r="M29" s="204"/>
      <c r="N29" s="109"/>
    </row>
    <row r="30" spans="1:14" ht="15" customHeight="1">
      <c r="A30" s="24">
        <f>ROW()</f>
        <v>30</v>
      </c>
      <c r="B30" s="165"/>
      <c r="C30" s="10" t="s">
        <v>7</v>
      </c>
      <c r="D30" s="229" t="s">
        <v>776</v>
      </c>
      <c r="E30" s="167"/>
      <c r="F30" s="167"/>
      <c r="G30" s="167"/>
      <c r="H30" s="167"/>
      <c r="I30" s="13"/>
      <c r="J30" s="9"/>
      <c r="K30" s="167"/>
      <c r="L30" s="241">
        <f>'S3.Regulatory Tax Allowance'!I27</f>
        <v>0</v>
      </c>
      <c r="M30" s="204"/>
      <c r="N30" s="109"/>
    </row>
    <row r="31" spans="1:14" ht="12.75" customHeight="1" thickBot="1">
      <c r="A31" s="24">
        <f>ROW()</f>
        <v>31</v>
      </c>
      <c r="B31" s="165"/>
      <c r="C31" s="9"/>
      <c r="D31" s="9"/>
      <c r="E31" s="9"/>
      <c r="F31" s="167"/>
      <c r="G31" s="167"/>
      <c r="H31" s="167"/>
      <c r="I31" s="9"/>
      <c r="J31" s="9"/>
      <c r="K31" s="167"/>
      <c r="L31" s="9"/>
      <c r="M31" s="204"/>
      <c r="N31" s="109"/>
    </row>
    <row r="32" spans="1:14" ht="15" customHeight="1" thickBot="1">
      <c r="A32" s="24">
        <f>ROW()</f>
        <v>32</v>
      </c>
      <c r="B32" s="165"/>
      <c r="C32" s="227" t="s">
        <v>830</v>
      </c>
      <c r="D32" s="167"/>
      <c r="E32" s="9"/>
      <c r="F32" s="167"/>
      <c r="G32" s="167"/>
      <c r="H32" s="167"/>
      <c r="I32" s="9"/>
      <c r="J32" s="9"/>
      <c r="K32" s="167"/>
      <c r="L32" s="242">
        <f>L28-L30</f>
        <v>0</v>
      </c>
      <c r="M32" s="204"/>
      <c r="N32" s="109"/>
    </row>
    <row r="33" spans="1:14" ht="20.25" customHeight="1">
      <c r="A33" s="24">
        <f>ROW()</f>
        <v>33</v>
      </c>
      <c r="B33" s="165"/>
      <c r="C33" s="243" t="s">
        <v>831</v>
      </c>
      <c r="D33" s="167"/>
      <c r="E33" s="9"/>
      <c r="F33" s="167"/>
      <c r="G33" s="167"/>
      <c r="H33" s="167"/>
      <c r="I33" s="9"/>
      <c r="J33" s="9"/>
      <c r="K33" s="167"/>
      <c r="L33" s="244"/>
      <c r="M33" s="204"/>
      <c r="N33" s="109"/>
    </row>
    <row r="34" spans="1:14" ht="15" customHeight="1">
      <c r="A34" s="24">
        <f>ROW()</f>
        <v>34</v>
      </c>
      <c r="B34" s="165"/>
      <c r="C34" s="686"/>
      <c r="D34" s="687"/>
      <c r="E34" s="687"/>
      <c r="F34" s="687"/>
      <c r="G34" s="687"/>
      <c r="H34" s="687"/>
      <c r="I34" s="687"/>
      <c r="J34" s="687"/>
      <c r="K34" s="687"/>
      <c r="L34" s="688"/>
      <c r="M34" s="204"/>
      <c r="N34" s="109"/>
    </row>
    <row r="35" spans="1:14" ht="15" customHeight="1">
      <c r="A35" s="24">
        <f>ROW()</f>
        <v>35</v>
      </c>
      <c r="B35" s="165"/>
      <c r="C35" s="689"/>
      <c r="D35" s="690"/>
      <c r="E35" s="690"/>
      <c r="F35" s="690"/>
      <c r="G35" s="690"/>
      <c r="H35" s="690"/>
      <c r="I35" s="690"/>
      <c r="J35" s="690"/>
      <c r="K35" s="690"/>
      <c r="L35" s="691"/>
      <c r="M35" s="204"/>
      <c r="N35" s="109"/>
    </row>
    <row r="36" spans="1:14" ht="15" customHeight="1">
      <c r="A36" s="24">
        <f>ROW()</f>
        <v>36</v>
      </c>
      <c r="B36" s="165"/>
      <c r="C36" s="689"/>
      <c r="D36" s="690"/>
      <c r="E36" s="690"/>
      <c r="F36" s="690"/>
      <c r="G36" s="690"/>
      <c r="H36" s="690"/>
      <c r="I36" s="690"/>
      <c r="J36" s="690"/>
      <c r="K36" s="690"/>
      <c r="L36" s="691"/>
      <c r="M36" s="204"/>
      <c r="N36" s="109"/>
    </row>
    <row r="37" spans="1:14" ht="15" customHeight="1">
      <c r="A37" s="24">
        <f>ROW()</f>
        <v>37</v>
      </c>
      <c r="B37" s="165"/>
      <c r="C37" s="689"/>
      <c r="D37" s="690"/>
      <c r="E37" s="690"/>
      <c r="F37" s="690"/>
      <c r="G37" s="690"/>
      <c r="H37" s="690"/>
      <c r="I37" s="690"/>
      <c r="J37" s="690"/>
      <c r="K37" s="690"/>
      <c r="L37" s="691"/>
      <c r="M37" s="204"/>
      <c r="N37" s="109"/>
    </row>
    <row r="38" spans="1:14" ht="15" customHeight="1">
      <c r="A38" s="24">
        <f>ROW()</f>
        <v>38</v>
      </c>
      <c r="B38" s="165"/>
      <c r="C38" s="689"/>
      <c r="D38" s="690"/>
      <c r="E38" s="690"/>
      <c r="F38" s="690"/>
      <c r="G38" s="690"/>
      <c r="H38" s="690"/>
      <c r="I38" s="690"/>
      <c r="J38" s="690"/>
      <c r="K38" s="690"/>
      <c r="L38" s="691"/>
      <c r="M38" s="204"/>
      <c r="N38" s="109"/>
    </row>
    <row r="39" spans="1:14" ht="15" customHeight="1">
      <c r="A39" s="24">
        <f>ROW()</f>
        <v>39</v>
      </c>
      <c r="B39" s="165"/>
      <c r="C39" s="689"/>
      <c r="D39" s="690"/>
      <c r="E39" s="690"/>
      <c r="F39" s="690"/>
      <c r="G39" s="690"/>
      <c r="H39" s="690"/>
      <c r="I39" s="690"/>
      <c r="J39" s="690"/>
      <c r="K39" s="690"/>
      <c r="L39" s="691"/>
      <c r="M39" s="204"/>
      <c r="N39" s="109"/>
    </row>
    <row r="40" spans="1:14" ht="15" customHeight="1">
      <c r="A40" s="24">
        <f>ROW()</f>
        <v>40</v>
      </c>
      <c r="B40" s="165"/>
      <c r="C40" s="689"/>
      <c r="D40" s="690"/>
      <c r="E40" s="690"/>
      <c r="F40" s="690"/>
      <c r="G40" s="690"/>
      <c r="H40" s="690"/>
      <c r="I40" s="690"/>
      <c r="J40" s="690"/>
      <c r="K40" s="690"/>
      <c r="L40" s="691"/>
      <c r="M40" s="204"/>
      <c r="N40" s="109"/>
    </row>
    <row r="41" spans="1:14" ht="15" customHeight="1">
      <c r="A41" s="24">
        <f>ROW()</f>
        <v>41</v>
      </c>
      <c r="B41" s="165"/>
      <c r="C41" s="689"/>
      <c r="D41" s="690"/>
      <c r="E41" s="690"/>
      <c r="F41" s="690"/>
      <c r="G41" s="690"/>
      <c r="H41" s="690"/>
      <c r="I41" s="690"/>
      <c r="J41" s="690"/>
      <c r="K41" s="690"/>
      <c r="L41" s="691"/>
      <c r="M41" s="204"/>
      <c r="N41" s="109"/>
    </row>
    <row r="42" spans="1:14" ht="15" customHeight="1">
      <c r="A42" s="24">
        <f>ROW()</f>
        <v>42</v>
      </c>
      <c r="B42" s="165"/>
      <c r="C42" s="689"/>
      <c r="D42" s="690"/>
      <c r="E42" s="690"/>
      <c r="F42" s="690"/>
      <c r="G42" s="690"/>
      <c r="H42" s="690"/>
      <c r="I42" s="690"/>
      <c r="J42" s="690"/>
      <c r="K42" s="690"/>
      <c r="L42" s="691"/>
      <c r="M42" s="204"/>
      <c r="N42" s="109"/>
    </row>
    <row r="43" spans="1:14" ht="15" customHeight="1">
      <c r="A43" s="24">
        <f>ROW()</f>
        <v>43</v>
      </c>
      <c r="B43" s="165"/>
      <c r="C43" s="689"/>
      <c r="D43" s="690"/>
      <c r="E43" s="690"/>
      <c r="F43" s="690"/>
      <c r="G43" s="690"/>
      <c r="H43" s="690"/>
      <c r="I43" s="690"/>
      <c r="J43" s="690"/>
      <c r="K43" s="690"/>
      <c r="L43" s="691"/>
      <c r="M43" s="204"/>
      <c r="N43" s="109"/>
    </row>
    <row r="44" spans="1:14" ht="15" customHeight="1">
      <c r="A44" s="24">
        <f>ROW()</f>
        <v>44</v>
      </c>
      <c r="B44" s="165"/>
      <c r="C44" s="689"/>
      <c r="D44" s="690"/>
      <c r="E44" s="690"/>
      <c r="F44" s="690"/>
      <c r="G44" s="690"/>
      <c r="H44" s="690"/>
      <c r="I44" s="690"/>
      <c r="J44" s="690"/>
      <c r="K44" s="690"/>
      <c r="L44" s="691"/>
      <c r="M44" s="204"/>
      <c r="N44" s="109"/>
    </row>
    <row r="45" spans="1:14" ht="15" customHeight="1">
      <c r="A45" s="24">
        <f>ROW()</f>
        <v>45</v>
      </c>
      <c r="B45" s="165"/>
      <c r="C45" s="689"/>
      <c r="D45" s="690"/>
      <c r="E45" s="690"/>
      <c r="F45" s="690"/>
      <c r="G45" s="690"/>
      <c r="H45" s="690"/>
      <c r="I45" s="690"/>
      <c r="J45" s="690"/>
      <c r="K45" s="690"/>
      <c r="L45" s="691"/>
      <c r="M45" s="204"/>
      <c r="N45" s="109"/>
    </row>
    <row r="46" spans="1:14" ht="15" customHeight="1">
      <c r="A46" s="24">
        <f>ROW()</f>
        <v>46</v>
      </c>
      <c r="B46" s="165"/>
      <c r="C46" s="689"/>
      <c r="D46" s="690"/>
      <c r="E46" s="690"/>
      <c r="F46" s="690"/>
      <c r="G46" s="690"/>
      <c r="H46" s="690"/>
      <c r="I46" s="690"/>
      <c r="J46" s="690"/>
      <c r="K46" s="690"/>
      <c r="L46" s="691"/>
      <c r="M46" s="204"/>
      <c r="N46" s="109"/>
    </row>
    <row r="47" spans="1:14" ht="15" customHeight="1">
      <c r="A47" s="24">
        <f>ROW()</f>
        <v>47</v>
      </c>
      <c r="B47" s="165"/>
      <c r="C47" s="689"/>
      <c r="D47" s="690"/>
      <c r="E47" s="690"/>
      <c r="F47" s="690"/>
      <c r="G47" s="690"/>
      <c r="H47" s="690"/>
      <c r="I47" s="690"/>
      <c r="J47" s="690"/>
      <c r="K47" s="690"/>
      <c r="L47" s="691"/>
      <c r="M47" s="204"/>
      <c r="N47" s="109"/>
    </row>
    <row r="48" spans="1:14" ht="15" customHeight="1">
      <c r="A48" s="24">
        <f>ROW()</f>
        <v>48</v>
      </c>
      <c r="B48" s="165"/>
      <c r="C48" s="689"/>
      <c r="D48" s="690"/>
      <c r="E48" s="690"/>
      <c r="F48" s="690"/>
      <c r="G48" s="690"/>
      <c r="H48" s="690"/>
      <c r="I48" s="690"/>
      <c r="J48" s="690"/>
      <c r="K48" s="690"/>
      <c r="L48" s="691"/>
      <c r="M48" s="204"/>
      <c r="N48" s="109"/>
    </row>
    <row r="49" spans="1:14" ht="15" customHeight="1">
      <c r="A49" s="24">
        <f>ROW()</f>
        <v>49</v>
      </c>
      <c r="B49" s="165"/>
      <c r="C49" s="689"/>
      <c r="D49" s="690"/>
      <c r="E49" s="690"/>
      <c r="F49" s="690"/>
      <c r="G49" s="690"/>
      <c r="H49" s="690"/>
      <c r="I49" s="690"/>
      <c r="J49" s="690"/>
      <c r="K49" s="690"/>
      <c r="L49" s="691"/>
      <c r="M49" s="204"/>
      <c r="N49" s="109"/>
    </row>
    <row r="50" spans="1:14" ht="15" customHeight="1">
      <c r="A50" s="24">
        <f>ROW()</f>
        <v>50</v>
      </c>
      <c r="B50" s="165"/>
      <c r="C50" s="689"/>
      <c r="D50" s="690"/>
      <c r="E50" s="690"/>
      <c r="F50" s="690"/>
      <c r="G50" s="690"/>
      <c r="H50" s="690"/>
      <c r="I50" s="690"/>
      <c r="J50" s="690"/>
      <c r="K50" s="690"/>
      <c r="L50" s="691"/>
      <c r="M50" s="204"/>
      <c r="N50" s="109"/>
    </row>
    <row r="51" spans="1:14" ht="15" customHeight="1">
      <c r="A51" s="24">
        <f>ROW()</f>
        <v>51</v>
      </c>
      <c r="B51" s="165"/>
      <c r="C51" s="689"/>
      <c r="D51" s="690"/>
      <c r="E51" s="690"/>
      <c r="F51" s="690"/>
      <c r="G51" s="690"/>
      <c r="H51" s="690"/>
      <c r="I51" s="690"/>
      <c r="J51" s="690"/>
      <c r="K51" s="690"/>
      <c r="L51" s="691"/>
      <c r="M51" s="204"/>
      <c r="N51" s="109"/>
    </row>
    <row r="52" spans="1:14" ht="15" customHeight="1">
      <c r="A52" s="24">
        <f>ROW()</f>
        <v>52</v>
      </c>
      <c r="B52" s="165"/>
      <c r="C52" s="692"/>
      <c r="D52" s="693"/>
      <c r="E52" s="693"/>
      <c r="F52" s="693"/>
      <c r="G52" s="693"/>
      <c r="H52" s="693"/>
      <c r="I52" s="693"/>
      <c r="J52" s="693"/>
      <c r="K52" s="693"/>
      <c r="L52" s="694"/>
      <c r="M52" s="204"/>
      <c r="N52" s="109"/>
    </row>
    <row r="53" spans="1:14" ht="12.75">
      <c r="A53" s="40">
        <f>ROW()</f>
        <v>53</v>
      </c>
      <c r="B53" s="182"/>
      <c r="C53" s="183"/>
      <c r="D53" s="183"/>
      <c r="E53" s="245"/>
      <c r="F53" s="245"/>
      <c r="G53" s="245"/>
      <c r="H53" s="245"/>
      <c r="I53" s="245"/>
      <c r="J53" s="245"/>
      <c r="K53" s="245"/>
      <c r="L53" s="245"/>
      <c r="M53" s="184"/>
      <c r="N53" s="109"/>
    </row>
    <row r="55" spans="1:13" s="51" customFormat="1" ht="12.75" customHeight="1">
      <c r="A55" s="157"/>
      <c r="B55" s="158"/>
      <c r="C55" s="158"/>
      <c r="D55" s="158"/>
      <c r="E55" s="158"/>
      <c r="F55" s="638"/>
      <c r="G55" s="638"/>
      <c r="H55" s="638"/>
      <c r="I55" s="158"/>
      <c r="J55" s="158"/>
      <c r="K55" s="158"/>
      <c r="L55" s="158"/>
      <c r="M55" s="639"/>
    </row>
    <row r="56" spans="1:13" s="51" customFormat="1" ht="16.5" customHeight="1">
      <c r="A56" s="160"/>
      <c r="B56" s="161"/>
      <c r="C56" s="161"/>
      <c r="D56" s="161"/>
      <c r="E56" s="161"/>
      <c r="F56" s="55" t="s">
        <v>10</v>
      </c>
      <c r="G56" s="55"/>
      <c r="H56" s="683">
        <f>IF(NOT(ISBLANK(CoverSheet!$C$8)),CoverSheet!$C$8,"")</f>
      </c>
      <c r="I56" s="684"/>
      <c r="J56" s="684"/>
      <c r="K56" s="684"/>
      <c r="L56" s="684"/>
      <c r="M56" s="222"/>
    </row>
    <row r="57" spans="1:13" s="51" customFormat="1" ht="16.5" customHeight="1">
      <c r="A57" s="160"/>
      <c r="B57" s="161"/>
      <c r="C57" s="161"/>
      <c r="D57" s="161"/>
      <c r="E57" s="161"/>
      <c r="F57" s="55" t="s">
        <v>427</v>
      </c>
      <c r="G57" s="55"/>
      <c r="H57" s="679">
        <f>IF(ISNUMBER(CoverSheet!$C$12),CoverSheet!$C$12,"")</f>
      </c>
      <c r="I57" s="685"/>
      <c r="J57" s="685"/>
      <c r="K57" s="685"/>
      <c r="L57" s="685"/>
      <c r="M57" s="222"/>
    </row>
    <row r="58" spans="1:35" s="51" customFormat="1" ht="20.25" customHeight="1">
      <c r="A58" s="323" t="s">
        <v>832</v>
      </c>
      <c r="B58" s="223"/>
      <c r="C58" s="161"/>
      <c r="D58" s="161"/>
      <c r="E58" s="161"/>
      <c r="F58" s="224"/>
      <c r="G58" s="224"/>
      <c r="H58" s="224"/>
      <c r="I58" s="161"/>
      <c r="J58" s="161"/>
      <c r="K58" s="161"/>
      <c r="L58" s="161"/>
      <c r="M58" s="225"/>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35" s="51" customFormat="1" ht="12.75">
      <c r="A59" s="57" t="s">
        <v>11</v>
      </c>
      <c r="B59" s="635" t="s">
        <v>1282</v>
      </c>
      <c r="C59" s="164"/>
      <c r="D59" s="161"/>
      <c r="E59" s="161"/>
      <c r="F59" s="224"/>
      <c r="G59" s="224"/>
      <c r="H59" s="224"/>
      <c r="I59" s="161"/>
      <c r="J59" s="161"/>
      <c r="K59" s="161"/>
      <c r="L59" s="161"/>
      <c r="M59" s="225"/>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35" s="51" customFormat="1" ht="12.75">
      <c r="A60" s="236">
        <f>ROW()</f>
        <v>60</v>
      </c>
      <c r="B60" s="246"/>
      <c r="C60" s="247"/>
      <c r="D60" s="248"/>
      <c r="E60" s="248"/>
      <c r="F60" s="249"/>
      <c r="G60" s="249"/>
      <c r="H60" s="249"/>
      <c r="I60" s="248"/>
      <c r="J60" s="248"/>
      <c r="K60" s="248"/>
      <c r="L60" s="248"/>
      <c r="M60" s="250"/>
      <c r="N60" s="117"/>
      <c r="O60" s="117"/>
      <c r="P60" s="117"/>
      <c r="Q60" s="117"/>
      <c r="R60" s="117"/>
      <c r="S60" s="117"/>
      <c r="T60" s="117"/>
      <c r="U60" s="117"/>
      <c r="V60" s="117"/>
      <c r="W60" s="117"/>
      <c r="X60" s="117"/>
      <c r="Y60" s="117"/>
      <c r="Z60" s="117"/>
      <c r="AA60" s="117"/>
      <c r="AB60" s="117"/>
      <c r="AC60" s="117"/>
      <c r="AD60" s="117"/>
      <c r="AE60" s="117"/>
      <c r="AF60" s="117"/>
      <c r="AG60" s="117"/>
      <c r="AH60" s="117"/>
      <c r="AI60" s="117"/>
    </row>
    <row r="61" spans="1:35" s="51" customFormat="1" ht="15.75">
      <c r="A61" s="236">
        <f>ROW()</f>
        <v>61</v>
      </c>
      <c r="B61" s="246"/>
      <c r="C61" s="166" t="s">
        <v>833</v>
      </c>
      <c r="D61" s="248"/>
      <c r="E61" s="248"/>
      <c r="F61" s="249"/>
      <c r="G61" s="249"/>
      <c r="H61" s="249"/>
      <c r="I61" s="248"/>
      <c r="J61" s="192"/>
      <c r="K61" s="248"/>
      <c r="L61" s="192" t="s">
        <v>771</v>
      </c>
      <c r="M61" s="250"/>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35" s="51" customFormat="1" ht="12.75">
      <c r="A62" s="236">
        <f>ROW()</f>
        <v>62</v>
      </c>
      <c r="B62" s="246"/>
      <c r="C62" s="247"/>
      <c r="D62" s="248"/>
      <c r="E62" s="248"/>
      <c r="F62" s="249"/>
      <c r="G62" s="249"/>
      <c r="H62" s="249"/>
      <c r="I62" s="248"/>
      <c r="J62" s="248"/>
      <c r="K62" s="248"/>
      <c r="L62" s="248"/>
      <c r="M62" s="250"/>
      <c r="N62" s="117"/>
      <c r="O62" s="117"/>
      <c r="P62" s="117"/>
      <c r="Q62" s="117"/>
      <c r="R62" s="117"/>
      <c r="S62" s="117"/>
      <c r="T62" s="117"/>
      <c r="U62" s="117"/>
      <c r="V62" s="117"/>
      <c r="W62" s="117"/>
      <c r="X62" s="117"/>
      <c r="Y62" s="117"/>
      <c r="Z62" s="117"/>
      <c r="AA62" s="117"/>
      <c r="AB62" s="117"/>
      <c r="AC62" s="117"/>
      <c r="AD62" s="117"/>
      <c r="AE62" s="117"/>
      <c r="AF62" s="117"/>
      <c r="AG62" s="117"/>
      <c r="AH62" s="117"/>
      <c r="AI62" s="117"/>
    </row>
    <row r="63" spans="1:35" s="51" customFormat="1" ht="12.75">
      <c r="A63" s="236">
        <f>ROW()</f>
        <v>63</v>
      </c>
      <c r="B63" s="246"/>
      <c r="C63" s="247"/>
      <c r="D63" s="248" t="s">
        <v>834</v>
      </c>
      <c r="E63" s="248"/>
      <c r="F63" s="249"/>
      <c r="G63" s="249"/>
      <c r="H63" s="249"/>
      <c r="I63" s="248"/>
      <c r="J63" s="248"/>
      <c r="K63" s="248"/>
      <c r="L63" s="248"/>
      <c r="M63" s="250"/>
      <c r="N63" s="117"/>
      <c r="O63" s="117"/>
      <c r="P63" s="117"/>
      <c r="Q63" s="117"/>
      <c r="R63" s="117"/>
      <c r="S63" s="117"/>
      <c r="T63" s="117"/>
      <c r="U63" s="117"/>
      <c r="V63" s="117"/>
      <c r="W63" s="117"/>
      <c r="X63" s="117"/>
      <c r="Y63" s="117"/>
      <c r="Z63" s="117"/>
      <c r="AA63" s="117"/>
      <c r="AB63" s="117"/>
      <c r="AC63" s="117"/>
      <c r="AD63" s="117"/>
      <c r="AE63" s="117"/>
      <c r="AF63" s="117"/>
      <c r="AG63" s="117"/>
      <c r="AH63" s="117"/>
      <c r="AI63" s="117"/>
    </row>
    <row r="64" spans="1:35" s="51" customFormat="1" ht="12.75">
      <c r="A64" s="236">
        <f>ROW()</f>
        <v>64</v>
      </c>
      <c r="B64" s="246"/>
      <c r="C64" s="247"/>
      <c r="D64" s="251" t="s">
        <v>835</v>
      </c>
      <c r="E64" s="248"/>
      <c r="F64" s="249"/>
      <c r="G64" s="249"/>
      <c r="H64" s="249"/>
      <c r="I64" s="248"/>
      <c r="J64" s="230"/>
      <c r="K64" s="248"/>
      <c r="L64" s="248"/>
      <c r="M64" s="250"/>
      <c r="N64" s="117"/>
      <c r="O64" s="117"/>
      <c r="P64" s="117"/>
      <c r="Q64" s="117"/>
      <c r="R64" s="117"/>
      <c r="S64" s="117"/>
      <c r="T64" s="117"/>
      <c r="U64" s="117"/>
      <c r="V64" s="117"/>
      <c r="W64" s="117"/>
      <c r="X64" s="117"/>
      <c r="Y64" s="117"/>
      <c r="Z64" s="117"/>
      <c r="AA64" s="117"/>
      <c r="AB64" s="117"/>
      <c r="AC64" s="117"/>
      <c r="AD64" s="117"/>
      <c r="AE64" s="117"/>
      <c r="AF64" s="117"/>
      <c r="AG64" s="117"/>
      <c r="AH64" s="117"/>
      <c r="AI64" s="117"/>
    </row>
    <row r="65" spans="1:35" s="51" customFormat="1" ht="12.75">
      <c r="A65" s="236">
        <f>ROW()</f>
        <v>65</v>
      </c>
      <c r="B65" s="246"/>
      <c r="C65" s="247"/>
      <c r="D65" s="251" t="s">
        <v>836</v>
      </c>
      <c r="E65" s="248"/>
      <c r="F65" s="249"/>
      <c r="G65" s="249"/>
      <c r="H65" s="249"/>
      <c r="I65" s="248"/>
      <c r="J65" s="230"/>
      <c r="K65" s="248"/>
      <c r="L65" s="248"/>
      <c r="M65" s="250"/>
      <c r="N65" s="117"/>
      <c r="O65" s="117"/>
      <c r="P65" s="117"/>
      <c r="Q65" s="117"/>
      <c r="R65" s="117"/>
      <c r="S65" s="117"/>
      <c r="T65" s="117"/>
      <c r="U65" s="117"/>
      <c r="V65" s="117"/>
      <c r="W65" s="117"/>
      <c r="X65" s="117"/>
      <c r="Y65" s="117"/>
      <c r="Z65" s="117"/>
      <c r="AA65" s="117"/>
      <c r="AB65" s="117"/>
      <c r="AC65" s="117"/>
      <c r="AD65" s="117"/>
      <c r="AE65" s="117"/>
      <c r="AF65" s="117"/>
      <c r="AG65" s="117"/>
      <c r="AH65" s="117"/>
      <c r="AI65" s="117"/>
    </row>
    <row r="66" spans="1:35" s="51" customFormat="1" ht="12.75">
      <c r="A66" s="236">
        <f>ROW()</f>
        <v>66</v>
      </c>
      <c r="B66" s="246"/>
      <c r="C66" s="247"/>
      <c r="D66" s="251" t="s">
        <v>837</v>
      </c>
      <c r="E66" s="248"/>
      <c r="F66" s="249"/>
      <c r="G66" s="249"/>
      <c r="H66" s="249"/>
      <c r="I66" s="248"/>
      <c r="J66" s="230"/>
      <c r="K66" s="248"/>
      <c r="L66" s="248"/>
      <c r="M66" s="250"/>
      <c r="N66" s="117"/>
      <c r="O66" s="117"/>
      <c r="P66" s="117"/>
      <c r="Q66" s="117"/>
      <c r="R66" s="117"/>
      <c r="S66" s="117"/>
      <c r="T66" s="117"/>
      <c r="U66" s="117"/>
      <c r="V66" s="117"/>
      <c r="W66" s="117"/>
      <c r="X66" s="117"/>
      <c r="Y66" s="117"/>
      <c r="Z66" s="117"/>
      <c r="AA66" s="117"/>
      <c r="AB66" s="117"/>
      <c r="AC66" s="117"/>
      <c r="AD66" s="117"/>
      <c r="AE66" s="117"/>
      <c r="AF66" s="117"/>
      <c r="AG66" s="117"/>
      <c r="AH66" s="117"/>
      <c r="AI66" s="117"/>
    </row>
    <row r="67" spans="1:35" s="51" customFormat="1" ht="12.75">
      <c r="A67" s="236">
        <f>ROW()</f>
        <v>67</v>
      </c>
      <c r="B67" s="246"/>
      <c r="C67" s="247"/>
      <c r="D67" s="248" t="s">
        <v>838</v>
      </c>
      <c r="E67" s="248"/>
      <c r="F67" s="249"/>
      <c r="G67" s="249"/>
      <c r="H67" s="249"/>
      <c r="I67" s="248"/>
      <c r="J67" s="248"/>
      <c r="K67" s="248"/>
      <c r="L67" s="248"/>
      <c r="M67" s="250"/>
      <c r="N67" s="117"/>
      <c r="O67" s="117"/>
      <c r="P67" s="117"/>
      <c r="Q67" s="117"/>
      <c r="R67" s="117"/>
      <c r="S67" s="117"/>
      <c r="T67" s="117"/>
      <c r="U67" s="117"/>
      <c r="V67" s="117"/>
      <c r="W67" s="117"/>
      <c r="X67" s="117"/>
      <c r="Y67" s="117"/>
      <c r="Z67" s="117"/>
      <c r="AA67" s="117"/>
      <c r="AB67" s="117"/>
      <c r="AC67" s="117"/>
      <c r="AD67" s="117"/>
      <c r="AE67" s="117"/>
      <c r="AF67" s="117"/>
      <c r="AG67" s="117"/>
      <c r="AH67" s="117"/>
      <c r="AI67" s="117"/>
    </row>
    <row r="68" spans="1:35" s="51" customFormat="1" ht="12.75">
      <c r="A68" s="236">
        <f>ROW()</f>
        <v>68</v>
      </c>
      <c r="B68" s="246"/>
      <c r="C68" s="247"/>
      <c r="D68" s="252" t="s">
        <v>839</v>
      </c>
      <c r="E68" s="248"/>
      <c r="F68" s="249"/>
      <c r="G68" s="249"/>
      <c r="H68" s="249"/>
      <c r="I68" s="248"/>
      <c r="J68" s="230"/>
      <c r="K68" s="248"/>
      <c r="L68" s="248"/>
      <c r="M68" s="250"/>
      <c r="N68" s="117"/>
      <c r="O68" s="117"/>
      <c r="P68" s="117"/>
      <c r="Q68" s="117"/>
      <c r="R68" s="117"/>
      <c r="S68" s="117"/>
      <c r="T68" s="117"/>
      <c r="U68" s="117"/>
      <c r="V68" s="117"/>
      <c r="W68" s="117"/>
      <c r="X68" s="117"/>
      <c r="Y68" s="117"/>
      <c r="Z68" s="117"/>
      <c r="AA68" s="117"/>
      <c r="AB68" s="117"/>
      <c r="AC68" s="117"/>
      <c r="AD68" s="117"/>
      <c r="AE68" s="117"/>
      <c r="AF68" s="117"/>
      <c r="AG68" s="117"/>
      <c r="AH68" s="117"/>
      <c r="AI68" s="117"/>
    </row>
    <row r="69" spans="1:35" s="51" customFormat="1" ht="12.75">
      <c r="A69" s="236">
        <f>ROW()</f>
        <v>69</v>
      </c>
      <c r="B69" s="246"/>
      <c r="C69" s="247"/>
      <c r="D69" s="252" t="s">
        <v>840</v>
      </c>
      <c r="E69" s="248"/>
      <c r="F69" s="249"/>
      <c r="G69" s="249"/>
      <c r="H69" s="249"/>
      <c r="I69" s="248"/>
      <c r="J69" s="230"/>
      <c r="K69" s="248"/>
      <c r="L69" s="248"/>
      <c r="M69" s="250"/>
      <c r="N69" s="117"/>
      <c r="O69" s="117"/>
      <c r="P69" s="117"/>
      <c r="Q69" s="117"/>
      <c r="R69" s="117"/>
      <c r="S69" s="117"/>
      <c r="T69" s="117"/>
      <c r="U69" s="117"/>
      <c r="V69" s="117"/>
      <c r="W69" s="117"/>
      <c r="X69" s="117"/>
      <c r="Y69" s="117"/>
      <c r="Z69" s="117"/>
      <c r="AA69" s="117"/>
      <c r="AB69" s="117"/>
      <c r="AC69" s="117"/>
      <c r="AD69" s="117"/>
      <c r="AE69" s="117"/>
      <c r="AF69" s="117"/>
      <c r="AG69" s="117"/>
      <c r="AH69" s="117"/>
      <c r="AI69" s="117"/>
    </row>
    <row r="70" spans="1:35" s="51" customFormat="1" ht="12.75">
      <c r="A70" s="236">
        <f>ROW()</f>
        <v>70</v>
      </c>
      <c r="B70" s="246"/>
      <c r="C70" s="247"/>
      <c r="D70" s="252" t="s">
        <v>841</v>
      </c>
      <c r="E70" s="248"/>
      <c r="F70" s="249"/>
      <c r="G70" s="249"/>
      <c r="H70" s="249"/>
      <c r="I70" s="248"/>
      <c r="J70" s="230"/>
      <c r="K70" s="248"/>
      <c r="L70" s="248"/>
      <c r="M70" s="250"/>
      <c r="N70" s="117"/>
      <c r="O70" s="117"/>
      <c r="P70" s="117"/>
      <c r="Q70" s="117"/>
      <c r="R70" s="117"/>
      <c r="S70" s="117"/>
      <c r="T70" s="117"/>
      <c r="U70" s="117"/>
      <c r="V70" s="117"/>
      <c r="W70" s="117"/>
      <c r="X70" s="117"/>
      <c r="Y70" s="117"/>
      <c r="Z70" s="117"/>
      <c r="AA70" s="117"/>
      <c r="AB70" s="117"/>
      <c r="AC70" s="117"/>
      <c r="AD70" s="117"/>
      <c r="AE70" s="117"/>
      <c r="AF70" s="117"/>
      <c r="AG70" s="117"/>
      <c r="AH70" s="117"/>
      <c r="AI70" s="117"/>
    </row>
    <row r="71" spans="1:35" s="51" customFormat="1" ht="12.75">
      <c r="A71" s="236">
        <f>ROW()</f>
        <v>71</v>
      </c>
      <c r="B71" s="246"/>
      <c r="C71" s="247"/>
      <c r="D71" s="252" t="s">
        <v>842</v>
      </c>
      <c r="E71" s="248"/>
      <c r="F71" s="249"/>
      <c r="G71" s="249"/>
      <c r="H71" s="249"/>
      <c r="I71" s="248"/>
      <c r="J71" s="230"/>
      <c r="K71" s="248"/>
      <c r="L71" s="248"/>
      <c r="M71" s="250"/>
      <c r="N71" s="117"/>
      <c r="O71" s="117"/>
      <c r="P71" s="117"/>
      <c r="Q71" s="117"/>
      <c r="R71" s="117"/>
      <c r="S71" s="117"/>
      <c r="T71" s="117"/>
      <c r="U71" s="117"/>
      <c r="V71" s="117"/>
      <c r="W71" s="117"/>
      <c r="X71" s="117"/>
      <c r="Y71" s="117"/>
      <c r="Z71" s="117"/>
      <c r="AA71" s="117"/>
      <c r="AB71" s="117"/>
      <c r="AC71" s="117"/>
      <c r="AD71" s="117"/>
      <c r="AE71" s="117"/>
      <c r="AF71" s="117"/>
      <c r="AG71" s="117"/>
      <c r="AH71" s="117"/>
      <c r="AI71" s="117"/>
    </row>
    <row r="72" spans="1:35" s="51" customFormat="1" ht="12.75">
      <c r="A72" s="236">
        <f>ROW()</f>
        <v>72</v>
      </c>
      <c r="B72" s="246"/>
      <c r="C72" s="247"/>
      <c r="D72" s="252" t="s">
        <v>843</v>
      </c>
      <c r="E72" s="248"/>
      <c r="F72" s="249"/>
      <c r="G72" s="249"/>
      <c r="H72" s="249"/>
      <c r="I72" s="248"/>
      <c r="J72" s="230"/>
      <c r="K72" s="248"/>
      <c r="L72" s="248"/>
      <c r="M72" s="250"/>
      <c r="N72" s="117"/>
      <c r="O72" s="117"/>
      <c r="P72" s="117"/>
      <c r="Q72" s="117"/>
      <c r="R72" s="117"/>
      <c r="S72" s="117"/>
      <c r="T72" s="117"/>
      <c r="U72" s="117"/>
      <c r="V72" s="117"/>
      <c r="W72" s="117"/>
      <c r="X72" s="117"/>
      <c r="Y72" s="117"/>
      <c r="Z72" s="117"/>
      <c r="AA72" s="117"/>
      <c r="AB72" s="117"/>
      <c r="AC72" s="117"/>
      <c r="AD72" s="117"/>
      <c r="AE72" s="117"/>
      <c r="AF72" s="117"/>
      <c r="AG72" s="117"/>
      <c r="AH72" s="117"/>
      <c r="AI72" s="117"/>
    </row>
    <row r="73" spans="1:35" s="51" customFormat="1" ht="12.75">
      <c r="A73" s="236">
        <f>ROW()</f>
        <v>73</v>
      </c>
      <c r="B73" s="246"/>
      <c r="C73" s="247"/>
      <c r="D73" s="252" t="s">
        <v>844</v>
      </c>
      <c r="E73" s="248"/>
      <c r="F73" s="249"/>
      <c r="G73" s="249"/>
      <c r="H73" s="249"/>
      <c r="I73" s="248"/>
      <c r="J73" s="230"/>
      <c r="K73" s="248"/>
      <c r="L73" s="248"/>
      <c r="M73" s="250"/>
      <c r="N73" s="117"/>
      <c r="O73" s="117"/>
      <c r="P73" s="117"/>
      <c r="Q73" s="117"/>
      <c r="R73" s="117"/>
      <c r="S73" s="117"/>
      <c r="T73" s="117"/>
      <c r="U73" s="117"/>
      <c r="V73" s="117"/>
      <c r="W73" s="117"/>
      <c r="X73" s="117"/>
      <c r="Y73" s="117"/>
      <c r="Z73" s="117"/>
      <c r="AA73" s="117"/>
      <c r="AB73" s="117"/>
      <c r="AC73" s="117"/>
      <c r="AD73" s="117"/>
      <c r="AE73" s="117"/>
      <c r="AF73" s="117"/>
      <c r="AG73" s="117"/>
      <c r="AH73" s="117"/>
      <c r="AI73" s="117"/>
    </row>
    <row r="74" spans="1:35" s="51" customFormat="1" ht="13.5" thickBot="1">
      <c r="A74" s="236">
        <f>ROW()</f>
        <v>74</v>
      </c>
      <c r="B74" s="246"/>
      <c r="C74" s="247"/>
      <c r="D74" s="252" t="s">
        <v>845</v>
      </c>
      <c r="E74" s="248"/>
      <c r="F74" s="249"/>
      <c r="G74" s="249"/>
      <c r="H74" s="249"/>
      <c r="I74" s="248"/>
      <c r="J74" s="230"/>
      <c r="K74" s="248"/>
      <c r="L74" s="248"/>
      <c r="M74" s="250"/>
      <c r="N74" s="117"/>
      <c r="O74" s="117"/>
      <c r="P74" s="117"/>
      <c r="Q74" s="117"/>
      <c r="R74" s="117"/>
      <c r="S74" s="117"/>
      <c r="T74" s="117"/>
      <c r="U74" s="117"/>
      <c r="V74" s="117"/>
      <c r="W74" s="117"/>
      <c r="X74" s="117"/>
      <c r="Y74" s="117"/>
      <c r="Z74" s="117"/>
      <c r="AA74" s="117"/>
      <c r="AB74" s="117"/>
      <c r="AC74" s="117"/>
      <c r="AD74" s="117"/>
      <c r="AE74" s="117"/>
      <c r="AF74" s="117"/>
      <c r="AG74" s="117"/>
      <c r="AH74" s="117"/>
      <c r="AI74" s="117"/>
    </row>
    <row r="75" spans="1:35" s="51" customFormat="1" ht="13.5" thickBot="1">
      <c r="A75" s="236">
        <f>ROW()</f>
        <v>75</v>
      </c>
      <c r="B75" s="246"/>
      <c r="C75" s="247"/>
      <c r="D75" s="253" t="s">
        <v>826</v>
      </c>
      <c r="E75" s="254"/>
      <c r="F75" s="255"/>
      <c r="G75" s="249"/>
      <c r="H75" s="249"/>
      <c r="I75" s="248"/>
      <c r="J75" s="248"/>
      <c r="K75" s="248"/>
      <c r="L75" s="256">
        <f>SUM(J62:J74)</f>
        <v>0</v>
      </c>
      <c r="M75" s="250"/>
      <c r="N75" s="117"/>
      <c r="O75" s="117"/>
      <c r="P75" s="117"/>
      <c r="Q75" s="117"/>
      <c r="R75" s="117"/>
      <c r="S75" s="117"/>
      <c r="T75" s="117"/>
      <c r="U75" s="117"/>
      <c r="V75" s="117"/>
      <c r="W75" s="117"/>
      <c r="X75" s="117"/>
      <c r="Y75" s="117"/>
      <c r="Z75" s="117"/>
      <c r="AA75" s="117"/>
      <c r="AB75" s="117"/>
      <c r="AC75" s="117"/>
      <c r="AD75" s="117"/>
      <c r="AE75" s="117"/>
      <c r="AF75" s="117"/>
      <c r="AG75" s="117"/>
      <c r="AH75" s="117"/>
      <c r="AI75" s="117"/>
    </row>
    <row r="76" spans="1:35" s="51" customFormat="1" ht="12.75">
      <c r="A76" s="236">
        <f>ROW()</f>
        <v>76</v>
      </c>
      <c r="B76" s="246"/>
      <c r="C76" s="247"/>
      <c r="D76" s="251"/>
      <c r="E76" s="248"/>
      <c r="F76" s="249"/>
      <c r="G76" s="249"/>
      <c r="H76" s="249"/>
      <c r="I76" s="248"/>
      <c r="J76" s="257"/>
      <c r="K76" s="248"/>
      <c r="L76" s="248"/>
      <c r="M76" s="250"/>
      <c r="N76" s="117"/>
      <c r="O76" s="117"/>
      <c r="P76" s="117"/>
      <c r="Q76" s="117"/>
      <c r="R76" s="117"/>
      <c r="S76" s="117"/>
      <c r="T76" s="117"/>
      <c r="U76" s="117"/>
      <c r="V76" s="117"/>
      <c r="W76" s="117"/>
      <c r="X76" s="117"/>
      <c r="Y76" s="117"/>
      <c r="Z76" s="117"/>
      <c r="AA76" s="117"/>
      <c r="AB76" s="117"/>
      <c r="AC76" s="117"/>
      <c r="AD76" s="117"/>
      <c r="AE76" s="117"/>
      <c r="AF76" s="117"/>
      <c r="AG76" s="117"/>
      <c r="AH76" s="117"/>
      <c r="AI76" s="117"/>
    </row>
    <row r="77" spans="1:35" s="51" customFormat="1" ht="15.75">
      <c r="A77" s="236">
        <f>ROW()</f>
        <v>77</v>
      </c>
      <c r="B77" s="246"/>
      <c r="C77" s="166" t="s">
        <v>846</v>
      </c>
      <c r="D77" s="167"/>
      <c r="E77" s="167"/>
      <c r="F77" s="167"/>
      <c r="G77" s="167"/>
      <c r="H77" s="167"/>
      <c r="I77" s="167"/>
      <c r="J77" s="167"/>
      <c r="K77" s="167"/>
      <c r="L77" s="167"/>
      <c r="M77" s="250"/>
      <c r="N77" s="117"/>
      <c r="O77" s="117"/>
      <c r="P77" s="117"/>
      <c r="Q77" s="117"/>
      <c r="R77" s="117"/>
      <c r="S77" s="117"/>
      <c r="T77" s="117"/>
      <c r="U77" s="117"/>
      <c r="V77" s="117"/>
      <c r="W77" s="117"/>
      <c r="X77" s="117"/>
      <c r="Y77" s="117"/>
      <c r="Z77" s="117"/>
      <c r="AA77" s="117"/>
      <c r="AB77" s="117"/>
      <c r="AC77" s="117"/>
      <c r="AD77" s="117"/>
      <c r="AE77" s="117"/>
      <c r="AF77" s="117"/>
      <c r="AG77" s="117"/>
      <c r="AH77" s="117"/>
      <c r="AI77" s="117"/>
    </row>
    <row r="78" spans="1:35" s="51" customFormat="1" ht="12.75">
      <c r="A78" s="236">
        <f>ROW()</f>
        <v>78</v>
      </c>
      <c r="B78" s="246"/>
      <c r="C78" s="247"/>
      <c r="D78" s="167"/>
      <c r="E78" s="167"/>
      <c r="F78" s="167"/>
      <c r="G78" s="167"/>
      <c r="H78" s="167"/>
      <c r="I78" s="167"/>
      <c r="J78" s="172" t="s">
        <v>758</v>
      </c>
      <c r="K78" s="172"/>
      <c r="L78" s="172" t="s">
        <v>847</v>
      </c>
      <c r="M78" s="250"/>
      <c r="N78" s="117"/>
      <c r="O78" s="117"/>
      <c r="P78" s="117"/>
      <c r="Q78" s="117"/>
      <c r="R78" s="117"/>
      <c r="S78" s="117"/>
      <c r="T78" s="117"/>
      <c r="U78" s="117"/>
      <c r="V78" s="117"/>
      <c r="W78" s="117"/>
      <c r="X78" s="117"/>
      <c r="Y78" s="117"/>
      <c r="Z78" s="117"/>
      <c r="AA78" s="117"/>
      <c r="AB78" s="117"/>
      <c r="AC78" s="117"/>
      <c r="AD78" s="117"/>
      <c r="AE78" s="117"/>
      <c r="AF78" s="117"/>
      <c r="AG78" s="117"/>
      <c r="AH78" s="117"/>
      <c r="AI78" s="117"/>
    </row>
    <row r="79" spans="1:35" s="51" customFormat="1" ht="12.75">
      <c r="A79" s="236">
        <f>ROW()</f>
        <v>79</v>
      </c>
      <c r="B79" s="246"/>
      <c r="C79" s="247"/>
      <c r="D79" s="167"/>
      <c r="E79" s="167"/>
      <c r="F79" s="167"/>
      <c r="G79" s="167"/>
      <c r="H79" s="167"/>
      <c r="I79" s="167"/>
      <c r="J79" s="258" t="str">
        <f>IF(ISNUMBER(CoverSheet!$C$12),DATE(YEAR(CoverSheet!$C$12)-1,MONTH(CoverSheet!$C$12),DAY(CoverSheet!$C$12)),"[year]")</f>
        <v>[year]</v>
      </c>
      <c r="K79" s="172"/>
      <c r="L79" s="258">
        <f>H57</f>
      </c>
      <c r="M79" s="250"/>
      <c r="N79" s="117"/>
      <c r="O79" s="117"/>
      <c r="P79" s="117"/>
      <c r="Q79" s="117"/>
      <c r="R79" s="117"/>
      <c r="S79" s="117"/>
      <c r="T79" s="117"/>
      <c r="U79" s="117"/>
      <c r="V79" s="117"/>
      <c r="W79" s="117"/>
      <c r="X79" s="117"/>
      <c r="Y79" s="117"/>
      <c r="Z79" s="117"/>
      <c r="AA79" s="117"/>
      <c r="AB79" s="117"/>
      <c r="AC79" s="117"/>
      <c r="AD79" s="117"/>
      <c r="AE79" s="117"/>
      <c r="AF79" s="117"/>
      <c r="AG79" s="117"/>
      <c r="AH79" s="117"/>
      <c r="AI79" s="117"/>
    </row>
    <row r="80" spans="1:35" s="51" customFormat="1" ht="12.75">
      <c r="A80" s="236">
        <f>ROW()</f>
        <v>80</v>
      </c>
      <c r="B80" s="246"/>
      <c r="C80" s="247"/>
      <c r="D80" s="167" t="s">
        <v>848</v>
      </c>
      <c r="E80" s="167"/>
      <c r="F80" s="167"/>
      <c r="G80" s="167"/>
      <c r="H80" s="167"/>
      <c r="I80" s="167"/>
      <c r="J80" s="259"/>
      <c r="K80" s="167"/>
      <c r="L80" s="259"/>
      <c r="M80" s="250"/>
      <c r="N80" s="117"/>
      <c r="O80" s="117"/>
      <c r="P80" s="117"/>
      <c r="Q80" s="117"/>
      <c r="R80" s="117"/>
      <c r="S80" s="117"/>
      <c r="T80" s="117"/>
      <c r="U80" s="117"/>
      <c r="V80" s="117"/>
      <c r="W80" s="117"/>
      <c r="X80" s="117"/>
      <c r="Y80" s="117"/>
      <c r="Z80" s="117"/>
      <c r="AA80" s="117"/>
      <c r="AB80" s="117"/>
      <c r="AC80" s="117"/>
      <c r="AD80" s="117"/>
      <c r="AE80" s="117"/>
      <c r="AF80" s="117"/>
      <c r="AG80" s="117"/>
      <c r="AH80" s="117"/>
      <c r="AI80" s="117"/>
    </row>
    <row r="81" spans="1:35" s="51" customFormat="1" ht="12.75">
      <c r="A81" s="236">
        <f>ROW()</f>
        <v>81</v>
      </c>
      <c r="B81" s="246"/>
      <c r="C81" s="247"/>
      <c r="D81" s="167" t="s">
        <v>849</v>
      </c>
      <c r="E81" s="167"/>
      <c r="F81" s="167"/>
      <c r="G81" s="167"/>
      <c r="H81" s="167"/>
      <c r="I81" s="167"/>
      <c r="J81" s="260"/>
      <c r="K81" s="167"/>
      <c r="L81" s="260"/>
      <c r="M81" s="250"/>
      <c r="N81" s="117"/>
      <c r="O81" s="117"/>
      <c r="P81" s="117"/>
      <c r="Q81" s="117"/>
      <c r="R81" s="117"/>
      <c r="S81" s="117"/>
      <c r="T81" s="117"/>
      <c r="U81" s="117"/>
      <c r="V81" s="117"/>
      <c r="W81" s="117"/>
      <c r="X81" s="117"/>
      <c r="Y81" s="117"/>
      <c r="Z81" s="117"/>
      <c r="AA81" s="117"/>
      <c r="AB81" s="117"/>
      <c r="AC81" s="117"/>
      <c r="AD81" s="117"/>
      <c r="AE81" s="117"/>
      <c r="AF81" s="117"/>
      <c r="AG81" s="117"/>
      <c r="AH81" s="117"/>
      <c r="AI81" s="117"/>
    </row>
    <row r="82" spans="1:35" s="51" customFormat="1" ht="13.5" thickBot="1">
      <c r="A82" s="236">
        <f>ROW()</f>
        <v>82</v>
      </c>
      <c r="B82" s="246"/>
      <c r="C82" s="247"/>
      <c r="D82" s="167"/>
      <c r="E82" s="167"/>
      <c r="F82" s="167"/>
      <c r="G82" s="167"/>
      <c r="H82" s="167"/>
      <c r="I82" s="167"/>
      <c r="J82" s="167"/>
      <c r="K82" s="167"/>
      <c r="L82" s="167"/>
      <c r="M82" s="250"/>
      <c r="N82" s="117"/>
      <c r="O82" s="117"/>
      <c r="P82" s="117"/>
      <c r="Q82" s="117"/>
      <c r="R82" s="117"/>
      <c r="S82" s="117"/>
      <c r="T82" s="117"/>
      <c r="U82" s="117"/>
      <c r="V82" s="117"/>
      <c r="W82" s="117"/>
      <c r="X82" s="117"/>
      <c r="Y82" s="117"/>
      <c r="Z82" s="117"/>
      <c r="AA82" s="117"/>
      <c r="AB82" s="117"/>
      <c r="AC82" s="117"/>
      <c r="AD82" s="117"/>
      <c r="AE82" s="117"/>
      <c r="AF82" s="117"/>
      <c r="AG82" s="117"/>
      <c r="AH82" s="117"/>
      <c r="AI82" s="117"/>
    </row>
    <row r="83" spans="1:35" s="51" customFormat="1" ht="13.5" thickBot="1">
      <c r="A83" s="236">
        <f>ROW()</f>
        <v>83</v>
      </c>
      <c r="B83" s="246"/>
      <c r="C83" s="247"/>
      <c r="D83" s="174" t="s">
        <v>850</v>
      </c>
      <c r="E83" s="167"/>
      <c r="F83" s="167"/>
      <c r="G83" s="167"/>
      <c r="H83" s="167"/>
      <c r="I83" s="167"/>
      <c r="J83" s="167"/>
      <c r="K83" s="167"/>
      <c r="L83" s="261"/>
      <c r="M83" s="250"/>
      <c r="N83" s="117"/>
      <c r="O83" s="117"/>
      <c r="P83" s="117"/>
      <c r="Q83" s="117"/>
      <c r="R83" s="117"/>
      <c r="S83" s="117"/>
      <c r="T83" s="117"/>
      <c r="U83" s="117"/>
      <c r="V83" s="117"/>
      <c r="W83" s="117"/>
      <c r="X83" s="117"/>
      <c r="Y83" s="117"/>
      <c r="Z83" s="117"/>
      <c r="AA83" s="117"/>
      <c r="AB83" s="117"/>
      <c r="AC83" s="117"/>
      <c r="AD83" s="117"/>
      <c r="AE83" s="117"/>
      <c r="AF83" s="117"/>
      <c r="AG83" s="117"/>
      <c r="AH83" s="117"/>
      <c r="AI83" s="117"/>
    </row>
    <row r="84" spans="1:35" s="51" customFormat="1" ht="12.75">
      <c r="A84" s="236">
        <f>ROW()</f>
        <v>84</v>
      </c>
      <c r="B84" s="246"/>
      <c r="C84" s="247"/>
      <c r="D84" s="167"/>
      <c r="E84" s="167"/>
      <c r="F84" s="167"/>
      <c r="G84" s="167"/>
      <c r="H84" s="167"/>
      <c r="I84" s="167"/>
      <c r="J84" s="167"/>
      <c r="K84" s="167"/>
      <c r="L84" s="167"/>
      <c r="M84" s="250"/>
      <c r="N84" s="117"/>
      <c r="O84" s="117"/>
      <c r="P84" s="117"/>
      <c r="Q84" s="117"/>
      <c r="R84" s="117"/>
      <c r="S84" s="117"/>
      <c r="T84" s="117"/>
      <c r="U84" s="117"/>
      <c r="V84" s="117"/>
      <c r="W84" s="117"/>
      <c r="X84" s="117"/>
      <c r="Y84" s="117"/>
      <c r="Z84" s="117"/>
      <c r="AA84" s="117"/>
      <c r="AB84" s="117"/>
      <c r="AC84" s="117"/>
      <c r="AD84" s="117"/>
      <c r="AE84" s="117"/>
      <c r="AF84" s="117"/>
      <c r="AG84" s="117"/>
      <c r="AH84" s="117"/>
      <c r="AI84" s="117"/>
    </row>
    <row r="85" spans="1:35" s="51" customFormat="1" ht="63.75">
      <c r="A85" s="236">
        <f>ROW()</f>
        <v>85</v>
      </c>
      <c r="B85" s="246"/>
      <c r="C85" s="247"/>
      <c r="D85" s="174"/>
      <c r="E85" s="167"/>
      <c r="F85" s="167"/>
      <c r="G85" s="167"/>
      <c r="H85" s="167"/>
      <c r="I85" s="167"/>
      <c r="J85" s="624" t="s">
        <v>851</v>
      </c>
      <c r="K85" s="262"/>
      <c r="L85" s="624" t="s">
        <v>852</v>
      </c>
      <c r="M85" s="250"/>
      <c r="N85" s="117"/>
      <c r="O85" s="117"/>
      <c r="P85" s="117"/>
      <c r="Q85" s="117"/>
      <c r="R85" s="117"/>
      <c r="S85" s="117"/>
      <c r="T85" s="117"/>
      <c r="U85" s="117"/>
      <c r="V85" s="117"/>
      <c r="W85" s="117"/>
      <c r="X85" s="117"/>
      <c r="Y85" s="117"/>
      <c r="Z85" s="117"/>
      <c r="AA85" s="117"/>
      <c r="AB85" s="117"/>
      <c r="AC85" s="117"/>
      <c r="AD85" s="117"/>
      <c r="AE85" s="117"/>
      <c r="AF85" s="117"/>
      <c r="AG85" s="117"/>
      <c r="AH85" s="117"/>
      <c r="AI85" s="117"/>
    </row>
    <row r="86" spans="1:35" s="51" customFormat="1" ht="12.75">
      <c r="A86" s="236">
        <f>ROW()</f>
        <v>86</v>
      </c>
      <c r="B86" s="246"/>
      <c r="C86" s="247"/>
      <c r="D86" s="13" t="s">
        <v>853</v>
      </c>
      <c r="E86" s="263" t="str">
        <f>IF(ISNUMBER(CoverSheet!$C$12),DATE(YEAR(CoverSheet!$C$12)-5,MONTH(CoverSheet!$C$12),DAY(CoverSheet!$C$12)),"[year]")</f>
        <v>[year]</v>
      </c>
      <c r="F86" s="167"/>
      <c r="G86" s="167"/>
      <c r="H86" s="167"/>
      <c r="I86" s="167"/>
      <c r="J86" s="230"/>
      <c r="K86" s="167"/>
      <c r="L86" s="230"/>
      <c r="M86" s="250"/>
      <c r="N86" s="117"/>
      <c r="O86" s="117"/>
      <c r="P86" s="117"/>
      <c r="Q86" s="117"/>
      <c r="R86" s="117"/>
      <c r="S86" s="117"/>
      <c r="T86" s="117"/>
      <c r="U86" s="117"/>
      <c r="V86" s="117"/>
      <c r="W86" s="117"/>
      <c r="X86" s="117"/>
      <c r="Y86" s="117"/>
      <c r="Z86" s="117"/>
      <c r="AA86" s="117"/>
      <c r="AB86" s="117"/>
      <c r="AC86" s="117"/>
      <c r="AD86" s="117"/>
      <c r="AE86" s="117"/>
      <c r="AF86" s="117"/>
      <c r="AG86" s="117"/>
      <c r="AH86" s="117"/>
      <c r="AI86" s="117"/>
    </row>
    <row r="87" spans="1:35" s="51" customFormat="1" ht="12.75">
      <c r="A87" s="264">
        <f>ROW()</f>
        <v>87</v>
      </c>
      <c r="B87" s="246"/>
      <c r="C87" s="247"/>
      <c r="D87" s="13" t="s">
        <v>854</v>
      </c>
      <c r="E87" s="263" t="str">
        <f>IF(ISNUMBER(CoverSheet!$C$12),DATE(YEAR(CoverSheet!$C$12)-4,MONTH(CoverSheet!$C$12),DAY(CoverSheet!$C$12)),"[year]")</f>
        <v>[year]</v>
      </c>
      <c r="F87" s="167"/>
      <c r="G87" s="167"/>
      <c r="H87" s="167"/>
      <c r="I87" s="167"/>
      <c r="J87" s="230"/>
      <c r="K87" s="167"/>
      <c r="L87" s="230"/>
      <c r="M87" s="250"/>
      <c r="N87" s="117"/>
      <c r="O87" s="117"/>
      <c r="P87" s="117"/>
      <c r="Q87" s="117"/>
      <c r="R87" s="117"/>
      <c r="S87" s="117"/>
      <c r="T87" s="117"/>
      <c r="U87" s="117"/>
      <c r="V87" s="117"/>
      <c r="W87" s="117"/>
      <c r="X87" s="117"/>
      <c r="Y87" s="117"/>
      <c r="Z87" s="117"/>
      <c r="AA87" s="117"/>
      <c r="AB87" s="117"/>
      <c r="AC87" s="117"/>
      <c r="AD87" s="117"/>
      <c r="AE87" s="117"/>
      <c r="AF87" s="117"/>
      <c r="AG87" s="117"/>
      <c r="AH87" s="117"/>
      <c r="AI87" s="117"/>
    </row>
    <row r="88" spans="1:35" s="51" customFormat="1" ht="12.75">
      <c r="A88" s="264">
        <f>ROW()</f>
        <v>88</v>
      </c>
      <c r="B88" s="246"/>
      <c r="C88" s="247"/>
      <c r="D88" s="13" t="s">
        <v>855</v>
      </c>
      <c r="E88" s="263" t="str">
        <f>IF(ISNUMBER(CoverSheet!$C$12),DATE(YEAR(CoverSheet!$C$12)-3,MONTH(CoverSheet!$C$12),DAY(CoverSheet!$C$12)),"[year]")</f>
        <v>[year]</v>
      </c>
      <c r="F88" s="167"/>
      <c r="G88" s="167"/>
      <c r="H88" s="167"/>
      <c r="I88" s="167"/>
      <c r="J88" s="230"/>
      <c r="K88" s="167"/>
      <c r="L88" s="230"/>
      <c r="M88" s="250"/>
      <c r="N88" s="117"/>
      <c r="O88" s="117"/>
      <c r="P88" s="117"/>
      <c r="Q88" s="117"/>
      <c r="R88" s="117"/>
      <c r="S88" s="117"/>
      <c r="T88" s="117"/>
      <c r="U88" s="117"/>
      <c r="V88" s="117"/>
      <c r="W88" s="117"/>
      <c r="X88" s="117"/>
      <c r="Y88" s="117"/>
      <c r="Z88" s="117"/>
      <c r="AA88" s="117"/>
      <c r="AB88" s="117"/>
      <c r="AC88" s="117"/>
      <c r="AD88" s="117"/>
      <c r="AE88" s="117"/>
      <c r="AF88" s="117"/>
      <c r="AG88" s="117"/>
      <c r="AH88" s="117"/>
      <c r="AI88" s="117"/>
    </row>
    <row r="89" spans="1:35" s="51" customFormat="1" ht="12.75">
      <c r="A89" s="264">
        <f>ROW()</f>
        <v>89</v>
      </c>
      <c r="B89" s="246"/>
      <c r="C89" s="247"/>
      <c r="D89" s="13" t="s">
        <v>757</v>
      </c>
      <c r="E89" s="263" t="str">
        <f>IF(ISNUMBER(CoverSheet!$C$12),DATE(YEAR(CoverSheet!$C$12)-2,MONTH(CoverSheet!$C$12),DAY(CoverSheet!$C$12)),"[year]")</f>
        <v>[year]</v>
      </c>
      <c r="F89" s="167"/>
      <c r="G89" s="167"/>
      <c r="H89" s="167"/>
      <c r="I89" s="167"/>
      <c r="J89" s="230"/>
      <c r="K89" s="167"/>
      <c r="L89" s="230"/>
      <c r="M89" s="250"/>
      <c r="N89" s="117"/>
      <c r="O89" s="117"/>
      <c r="P89" s="117"/>
      <c r="Q89" s="117"/>
      <c r="R89" s="117"/>
      <c r="S89" s="117"/>
      <c r="T89" s="117"/>
      <c r="U89" s="117"/>
      <c r="V89" s="117"/>
      <c r="W89" s="117"/>
      <c r="X89" s="117"/>
      <c r="Y89" s="117"/>
      <c r="Z89" s="117"/>
      <c r="AA89" s="117"/>
      <c r="AB89" s="117"/>
      <c r="AC89" s="117"/>
      <c r="AD89" s="117"/>
      <c r="AE89" s="117"/>
      <c r="AF89" s="117"/>
      <c r="AG89" s="117"/>
      <c r="AH89" s="117"/>
      <c r="AI89" s="117"/>
    </row>
    <row r="90" spans="1:35" s="51" customFormat="1" ht="13.5" thickBot="1">
      <c r="A90" s="264">
        <f>ROW()</f>
        <v>90</v>
      </c>
      <c r="B90" s="246"/>
      <c r="C90" s="247"/>
      <c r="D90" s="13" t="s">
        <v>758</v>
      </c>
      <c r="E90" s="263" t="str">
        <f>IF(ISNUMBER(CoverSheet!$C$12),DATE(YEAR(CoverSheet!$C$12)-1,MONTH(CoverSheet!$C$12),DAY(CoverSheet!$C$12)),"[year]")</f>
        <v>[year]</v>
      </c>
      <c r="F90" s="167"/>
      <c r="G90" s="167"/>
      <c r="H90" s="167"/>
      <c r="I90" s="167"/>
      <c r="J90" s="230"/>
      <c r="K90" s="167"/>
      <c r="L90" s="230"/>
      <c r="M90" s="250"/>
      <c r="N90" s="117"/>
      <c r="O90" s="117"/>
      <c r="P90" s="117"/>
      <c r="Q90" s="117"/>
      <c r="R90" s="117"/>
      <c r="S90" s="117"/>
      <c r="T90" s="117"/>
      <c r="U90" s="117"/>
      <c r="V90" s="117"/>
      <c r="W90" s="117"/>
      <c r="X90" s="117"/>
      <c r="Y90" s="117"/>
      <c r="Z90" s="117"/>
      <c r="AA90" s="117"/>
      <c r="AB90" s="117"/>
      <c r="AC90" s="117"/>
      <c r="AD90" s="117"/>
      <c r="AE90" s="117"/>
      <c r="AF90" s="117"/>
      <c r="AG90" s="117"/>
      <c r="AH90" s="117"/>
      <c r="AI90" s="117"/>
    </row>
    <row r="91" spans="1:35" s="51" customFormat="1" ht="13.5" thickBot="1">
      <c r="A91" s="264">
        <f>ROW()</f>
        <v>91</v>
      </c>
      <c r="B91" s="246"/>
      <c r="C91" s="247"/>
      <c r="D91" s="13" t="s">
        <v>856</v>
      </c>
      <c r="E91" s="167"/>
      <c r="F91" s="167"/>
      <c r="G91" s="167"/>
      <c r="H91" s="167"/>
      <c r="I91" s="167"/>
      <c r="J91" s="167"/>
      <c r="K91" s="167"/>
      <c r="L91" s="256">
        <f>SUM(J86:J90)</f>
        <v>0</v>
      </c>
      <c r="M91" s="250"/>
      <c r="N91" s="117"/>
      <c r="O91" s="117"/>
      <c r="P91" s="117"/>
      <c r="Q91" s="117"/>
      <c r="R91" s="117"/>
      <c r="S91" s="117"/>
      <c r="T91" s="117"/>
      <c r="U91" s="117"/>
      <c r="V91" s="117"/>
      <c r="W91" s="117"/>
      <c r="X91" s="117"/>
      <c r="Y91" s="117"/>
      <c r="Z91" s="117"/>
      <c r="AA91" s="117"/>
      <c r="AB91" s="117"/>
      <c r="AC91" s="117"/>
      <c r="AD91" s="117"/>
      <c r="AE91" s="117"/>
      <c r="AF91" s="117"/>
      <c r="AG91" s="117"/>
      <c r="AH91" s="117"/>
      <c r="AI91" s="117"/>
    </row>
    <row r="92" spans="1:35" s="51" customFormat="1" ht="13.5" thickBot="1">
      <c r="A92" s="264">
        <f>ROW()</f>
        <v>92</v>
      </c>
      <c r="B92" s="246"/>
      <c r="C92" s="247"/>
      <c r="D92" s="13"/>
      <c r="E92" s="167"/>
      <c r="F92" s="167"/>
      <c r="G92" s="167"/>
      <c r="H92" s="167"/>
      <c r="I92" s="167"/>
      <c r="J92" s="167"/>
      <c r="K92" s="167"/>
      <c r="L92" s="167"/>
      <c r="M92" s="250"/>
      <c r="N92" s="117"/>
      <c r="O92" s="117"/>
      <c r="P92" s="117"/>
      <c r="Q92" s="117"/>
      <c r="R92" s="117"/>
      <c r="S92" s="117"/>
      <c r="T92" s="117"/>
      <c r="U92" s="117"/>
      <c r="V92" s="117"/>
      <c r="W92" s="117"/>
      <c r="X92" s="117"/>
      <c r="Y92" s="117"/>
      <c r="Z92" s="117"/>
      <c r="AA92" s="117"/>
      <c r="AB92" s="117"/>
      <c r="AC92" s="117"/>
      <c r="AD92" s="117"/>
      <c r="AE92" s="117"/>
      <c r="AF92" s="117"/>
      <c r="AG92" s="117"/>
      <c r="AH92" s="117"/>
      <c r="AI92" s="117"/>
    </row>
    <row r="93" spans="1:35" s="51" customFormat="1" ht="13.5" thickBot="1">
      <c r="A93" s="264">
        <f>ROW()</f>
        <v>93</v>
      </c>
      <c r="B93" s="246"/>
      <c r="C93" s="247"/>
      <c r="D93" s="228" t="s">
        <v>839</v>
      </c>
      <c r="E93" s="167"/>
      <c r="F93" s="167"/>
      <c r="G93" s="167"/>
      <c r="H93" s="167"/>
      <c r="I93" s="167"/>
      <c r="J93" s="167"/>
      <c r="K93" s="167"/>
      <c r="L93" s="261"/>
      <c r="M93" s="250"/>
      <c r="N93" s="117"/>
      <c r="O93" s="117"/>
      <c r="P93" s="117"/>
      <c r="Q93" s="117"/>
      <c r="R93" s="117"/>
      <c r="S93" s="117"/>
      <c r="T93" s="117"/>
      <c r="U93" s="117"/>
      <c r="V93" s="117"/>
      <c r="W93" s="117"/>
      <c r="X93" s="117"/>
      <c r="Y93" s="117"/>
      <c r="Z93" s="117"/>
      <c r="AA93" s="117"/>
      <c r="AB93" s="117"/>
      <c r="AC93" s="117"/>
      <c r="AD93" s="117"/>
      <c r="AE93" s="117"/>
      <c r="AF93" s="117"/>
      <c r="AG93" s="117"/>
      <c r="AH93" s="117"/>
      <c r="AI93" s="117"/>
    </row>
    <row r="94" spans="1:35" s="51" customFormat="1" ht="12.75">
      <c r="A94" s="264">
        <f>ROW()</f>
        <v>94</v>
      </c>
      <c r="B94" s="246"/>
      <c r="C94" s="247"/>
      <c r="D94" s="228"/>
      <c r="E94" s="167"/>
      <c r="F94" s="167"/>
      <c r="G94" s="167"/>
      <c r="H94" s="167"/>
      <c r="I94" s="167"/>
      <c r="J94" s="167"/>
      <c r="K94" s="167"/>
      <c r="L94" s="167"/>
      <c r="M94" s="250"/>
      <c r="N94" s="117"/>
      <c r="O94" s="117"/>
      <c r="P94" s="117"/>
      <c r="Q94" s="117"/>
      <c r="R94" s="117"/>
      <c r="S94" s="117"/>
      <c r="T94" s="117"/>
      <c r="U94" s="117"/>
      <c r="V94" s="117"/>
      <c r="W94" s="117"/>
      <c r="X94" s="117"/>
      <c r="Y94" s="117"/>
      <c r="Z94" s="117"/>
      <c r="AA94" s="117"/>
      <c r="AB94" s="117"/>
      <c r="AC94" s="117"/>
      <c r="AD94" s="117"/>
      <c r="AE94" s="117"/>
      <c r="AF94" s="117"/>
      <c r="AG94" s="117"/>
      <c r="AH94" s="117"/>
      <c r="AI94" s="117"/>
    </row>
    <row r="95" spans="1:35" s="51" customFormat="1" ht="15.75">
      <c r="A95" s="264">
        <f>ROW()</f>
        <v>95</v>
      </c>
      <c r="B95" s="246"/>
      <c r="C95" s="166" t="s">
        <v>857</v>
      </c>
      <c r="D95" s="228"/>
      <c r="E95" s="167"/>
      <c r="F95" s="167"/>
      <c r="G95" s="167"/>
      <c r="H95" s="167"/>
      <c r="I95" s="167"/>
      <c r="J95" s="167"/>
      <c r="K95" s="167"/>
      <c r="L95" s="167"/>
      <c r="M95" s="250"/>
      <c r="N95" s="117"/>
      <c r="O95" s="117"/>
      <c r="P95" s="117"/>
      <c r="Q95" s="117"/>
      <c r="R95" s="117"/>
      <c r="S95" s="117"/>
      <c r="T95" s="117"/>
      <c r="U95" s="117"/>
      <c r="V95" s="117"/>
      <c r="W95" s="117"/>
      <c r="X95" s="117"/>
      <c r="Y95" s="117"/>
      <c r="Z95" s="117"/>
      <c r="AA95" s="117"/>
      <c r="AB95" s="117"/>
      <c r="AC95" s="117"/>
      <c r="AD95" s="117"/>
      <c r="AE95" s="117"/>
      <c r="AF95" s="117"/>
      <c r="AG95" s="117"/>
      <c r="AH95" s="117"/>
      <c r="AI95" s="117"/>
    </row>
    <row r="96" spans="1:35" s="51" customFormat="1" ht="12.75">
      <c r="A96" s="264">
        <f>ROW()</f>
        <v>96</v>
      </c>
      <c r="B96" s="246"/>
      <c r="C96" s="247"/>
      <c r="D96" s="228"/>
      <c r="E96" s="167"/>
      <c r="F96" s="167"/>
      <c r="G96" s="167"/>
      <c r="H96" s="167"/>
      <c r="I96" s="167"/>
      <c r="J96" s="167"/>
      <c r="K96" s="167"/>
      <c r="L96" s="167"/>
      <c r="M96" s="250"/>
      <c r="N96" s="117"/>
      <c r="O96" s="117"/>
      <c r="P96" s="117"/>
      <c r="Q96" s="117"/>
      <c r="R96" s="117"/>
      <c r="S96" s="117"/>
      <c r="T96" s="117"/>
      <c r="U96" s="117"/>
      <c r="V96" s="117"/>
      <c r="W96" s="117"/>
      <c r="X96" s="117"/>
      <c r="Y96" s="117"/>
      <c r="Z96" s="117"/>
      <c r="AA96" s="117"/>
      <c r="AB96" s="117"/>
      <c r="AC96" s="117"/>
      <c r="AD96" s="117"/>
      <c r="AE96" s="117"/>
      <c r="AF96" s="117"/>
      <c r="AG96" s="117"/>
      <c r="AH96" s="117"/>
      <c r="AI96" s="117"/>
    </row>
    <row r="97" spans="1:35" s="51" customFormat="1" ht="12.75">
      <c r="A97" s="264">
        <f>ROW()</f>
        <v>97</v>
      </c>
      <c r="B97" s="237"/>
      <c r="C97" s="265"/>
      <c r="D97" s="265" t="s">
        <v>858</v>
      </c>
      <c r="E97" s="228"/>
      <c r="F97" s="167"/>
      <c r="G97" s="167"/>
      <c r="H97" s="167"/>
      <c r="I97" s="9"/>
      <c r="J97" s="167"/>
      <c r="K97" s="167"/>
      <c r="L97" s="266"/>
      <c r="M97" s="226"/>
      <c r="N97" s="117"/>
      <c r="O97" s="117"/>
      <c r="P97" s="117"/>
      <c r="Q97" s="117"/>
      <c r="R97" s="117"/>
      <c r="S97" s="117"/>
      <c r="T97" s="117"/>
      <c r="U97" s="117"/>
      <c r="V97" s="117"/>
      <c r="W97" s="117"/>
      <c r="X97" s="117"/>
      <c r="Y97" s="117"/>
      <c r="Z97" s="117"/>
      <c r="AA97" s="117"/>
      <c r="AB97" s="117"/>
      <c r="AC97" s="117"/>
      <c r="AD97" s="117"/>
      <c r="AE97" s="117"/>
      <c r="AF97" s="117"/>
      <c r="AG97" s="117"/>
      <c r="AH97" s="117"/>
      <c r="AI97" s="117"/>
    </row>
    <row r="98" spans="1:35" s="51" customFormat="1" ht="12.75">
      <c r="A98" s="264">
        <f>ROW()</f>
        <v>98</v>
      </c>
      <c r="B98" s="237"/>
      <c r="C98" s="265"/>
      <c r="D98" s="265"/>
      <c r="E98" s="228"/>
      <c r="F98" s="167"/>
      <c r="G98" s="167"/>
      <c r="H98" s="167"/>
      <c r="I98" s="9"/>
      <c r="J98" s="167"/>
      <c r="K98" s="167"/>
      <c r="L98" s="167"/>
      <c r="M98" s="226"/>
      <c r="N98" s="117"/>
      <c r="O98" s="117"/>
      <c r="P98" s="117"/>
      <c r="Q98" s="117"/>
      <c r="R98" s="117"/>
      <c r="S98" s="117"/>
      <c r="T98" s="117"/>
      <c r="U98" s="117"/>
      <c r="V98" s="117"/>
      <c r="W98" s="117"/>
      <c r="X98" s="117"/>
      <c r="Y98" s="117"/>
      <c r="Z98" s="117"/>
      <c r="AA98" s="117"/>
      <c r="AB98" s="117"/>
      <c r="AC98" s="117"/>
      <c r="AD98" s="117"/>
      <c r="AE98" s="117"/>
      <c r="AF98" s="117"/>
      <c r="AG98" s="117"/>
      <c r="AH98" s="117"/>
      <c r="AI98" s="117"/>
    </row>
    <row r="99" spans="1:35" s="51" customFormat="1" ht="23.25" customHeight="1">
      <c r="A99" s="264">
        <f>ROW()</f>
        <v>99</v>
      </c>
      <c r="B99" s="237"/>
      <c r="C99" s="265"/>
      <c r="D99" s="695" t="s">
        <v>859</v>
      </c>
      <c r="E99" s="695"/>
      <c r="F99" s="695"/>
      <c r="G99" s="695"/>
      <c r="H99" s="695"/>
      <c r="I99" s="695"/>
      <c r="J99" s="695"/>
      <c r="K99" s="695"/>
      <c r="L99" s="695"/>
      <c r="M99" s="226"/>
      <c r="N99" s="117"/>
      <c r="O99" s="117"/>
      <c r="P99" s="117"/>
      <c r="Q99" s="117"/>
      <c r="R99" s="117"/>
      <c r="S99" s="117"/>
      <c r="T99" s="117"/>
      <c r="U99" s="117"/>
      <c r="V99" s="117"/>
      <c r="W99" s="117"/>
      <c r="X99" s="117"/>
      <c r="Y99" s="117"/>
      <c r="Z99" s="117"/>
      <c r="AA99" s="117"/>
      <c r="AB99" s="117"/>
      <c r="AC99" s="117"/>
      <c r="AD99" s="117"/>
      <c r="AE99" s="117"/>
      <c r="AF99" s="117"/>
      <c r="AG99" s="117"/>
      <c r="AH99" s="117"/>
      <c r="AI99" s="117"/>
    </row>
    <row r="100" spans="1:35" s="51" customFormat="1" ht="12.75">
      <c r="A100" s="264">
        <f>ROW()</f>
        <v>100</v>
      </c>
      <c r="B100" s="246"/>
      <c r="C100" s="247"/>
      <c r="D100" s="667"/>
      <c r="E100" s="668"/>
      <c r="F100" s="668"/>
      <c r="G100" s="668"/>
      <c r="H100" s="668"/>
      <c r="I100" s="668"/>
      <c r="J100" s="668"/>
      <c r="K100" s="668"/>
      <c r="L100" s="669"/>
      <c r="M100" s="250"/>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row>
    <row r="101" spans="1:35" s="51" customFormat="1" ht="12.75">
      <c r="A101" s="264">
        <f>ROW()</f>
        <v>101</v>
      </c>
      <c r="B101" s="246"/>
      <c r="C101" s="247"/>
      <c r="D101" s="670"/>
      <c r="E101" s="671"/>
      <c r="F101" s="671"/>
      <c r="G101" s="671"/>
      <c r="H101" s="671"/>
      <c r="I101" s="671"/>
      <c r="J101" s="671"/>
      <c r="K101" s="671"/>
      <c r="L101" s="672"/>
      <c r="M101" s="250"/>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row>
    <row r="102" spans="1:35" s="51" customFormat="1" ht="12.75">
      <c r="A102" s="264">
        <f>ROW()</f>
        <v>102</v>
      </c>
      <c r="B102" s="246"/>
      <c r="C102" s="247"/>
      <c r="D102" s="670"/>
      <c r="E102" s="671"/>
      <c r="F102" s="671"/>
      <c r="G102" s="671"/>
      <c r="H102" s="671"/>
      <c r="I102" s="671"/>
      <c r="J102" s="671"/>
      <c r="K102" s="671"/>
      <c r="L102" s="672"/>
      <c r="M102" s="250"/>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row>
    <row r="103" spans="1:35" s="51" customFormat="1" ht="12.75">
      <c r="A103" s="264">
        <f>ROW()</f>
        <v>103</v>
      </c>
      <c r="B103" s="246"/>
      <c r="C103" s="247"/>
      <c r="D103" s="670"/>
      <c r="E103" s="671"/>
      <c r="F103" s="671"/>
      <c r="G103" s="671"/>
      <c r="H103" s="671"/>
      <c r="I103" s="671"/>
      <c r="J103" s="671"/>
      <c r="K103" s="671"/>
      <c r="L103" s="672"/>
      <c r="M103" s="250"/>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row>
    <row r="104" spans="1:35" s="51" customFormat="1" ht="12.75">
      <c r="A104" s="264">
        <f>ROW()</f>
        <v>104</v>
      </c>
      <c r="B104" s="246"/>
      <c r="C104" s="247"/>
      <c r="D104" s="673"/>
      <c r="E104" s="674"/>
      <c r="F104" s="674"/>
      <c r="G104" s="674"/>
      <c r="H104" s="674"/>
      <c r="I104" s="674"/>
      <c r="J104" s="674"/>
      <c r="K104" s="674"/>
      <c r="L104" s="675"/>
      <c r="M104" s="250"/>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row>
    <row r="105" spans="1:35" s="51" customFormat="1" ht="24.75" customHeight="1">
      <c r="A105" s="264">
        <f>ROW()</f>
        <v>105</v>
      </c>
      <c r="B105" s="237"/>
      <c r="C105" s="166" t="s">
        <v>860</v>
      </c>
      <c r="D105" s="167"/>
      <c r="E105" s="167"/>
      <c r="F105" s="167"/>
      <c r="G105" s="167"/>
      <c r="H105" s="167"/>
      <c r="I105" s="167"/>
      <c r="J105" s="192"/>
      <c r="K105" s="167"/>
      <c r="L105" s="167"/>
      <c r="M105" s="226"/>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row>
    <row r="106" spans="1:35" s="51" customFormat="1" ht="12.75">
      <c r="A106" s="264">
        <f>ROW()</f>
        <v>106</v>
      </c>
      <c r="B106" s="237"/>
      <c r="C106" s="228"/>
      <c r="D106" s="228"/>
      <c r="E106" s="9"/>
      <c r="F106" s="167"/>
      <c r="G106" s="167"/>
      <c r="H106" s="167"/>
      <c r="I106" s="9"/>
      <c r="J106" s="167"/>
      <c r="K106" s="167"/>
      <c r="L106" s="167"/>
      <c r="M106" s="226"/>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row>
    <row r="107" spans="1:35" s="51" customFormat="1" ht="12.75">
      <c r="A107" s="264">
        <f>ROW()</f>
        <v>107</v>
      </c>
      <c r="B107" s="237"/>
      <c r="C107" s="265"/>
      <c r="D107" s="265" t="s">
        <v>861</v>
      </c>
      <c r="E107" s="228"/>
      <c r="F107" s="167"/>
      <c r="G107" s="167"/>
      <c r="H107" s="167"/>
      <c r="I107" s="9"/>
      <c r="J107" s="266"/>
      <c r="K107" s="167"/>
      <c r="L107" s="167"/>
      <c r="M107" s="226"/>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row>
    <row r="108" spans="1:35" s="51" customFormat="1" ht="12.75">
      <c r="A108" s="264">
        <f>ROW()</f>
        <v>108</v>
      </c>
      <c r="B108" s="237"/>
      <c r="C108" s="265"/>
      <c r="D108" s="265"/>
      <c r="E108" s="228"/>
      <c r="F108" s="167"/>
      <c r="G108" s="167"/>
      <c r="H108" s="167"/>
      <c r="I108" s="9"/>
      <c r="J108" s="167"/>
      <c r="K108" s="167"/>
      <c r="L108" s="167"/>
      <c r="M108" s="226"/>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row>
    <row r="109" spans="1:35" s="51" customFormat="1" ht="12.75">
      <c r="A109" s="264">
        <f>ROW()</f>
        <v>109</v>
      </c>
      <c r="B109" s="237"/>
      <c r="C109" s="265"/>
      <c r="D109" s="265" t="s">
        <v>862</v>
      </c>
      <c r="E109" s="228"/>
      <c r="F109" s="167"/>
      <c r="G109" s="167"/>
      <c r="H109" s="167"/>
      <c r="I109" s="9"/>
      <c r="J109" s="266"/>
      <c r="K109" s="167"/>
      <c r="L109" s="167"/>
      <c r="M109" s="226"/>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row>
    <row r="110" spans="1:35" s="51" customFormat="1" ht="12.75">
      <c r="A110" s="264">
        <f>ROW()</f>
        <v>110</v>
      </c>
      <c r="B110" s="237"/>
      <c r="C110" s="265"/>
      <c r="D110" s="265"/>
      <c r="E110" s="228"/>
      <c r="F110" s="167"/>
      <c r="G110" s="167"/>
      <c r="H110" s="167"/>
      <c r="I110" s="9"/>
      <c r="J110" s="267"/>
      <c r="K110" s="167"/>
      <c r="L110" s="167"/>
      <c r="M110" s="226"/>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row>
    <row r="111" spans="1:35" s="51" customFormat="1" ht="12.75">
      <c r="A111" s="264">
        <f>ROW()</f>
        <v>111</v>
      </c>
      <c r="B111" s="237"/>
      <c r="C111" s="265"/>
      <c r="D111" s="268" t="s">
        <v>863</v>
      </c>
      <c r="E111" s="228"/>
      <c r="F111" s="167"/>
      <c r="G111" s="167"/>
      <c r="H111" s="167"/>
      <c r="I111" s="9"/>
      <c r="J111" s="266"/>
      <c r="K111" s="167"/>
      <c r="L111" s="167"/>
      <c r="M111" s="226"/>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row>
    <row r="112" spans="1:35" s="5" customFormat="1" ht="15" customHeight="1">
      <c r="A112" s="269">
        <f>ROW()</f>
        <v>112</v>
      </c>
      <c r="B112" s="270"/>
      <c r="C112" s="271"/>
      <c r="D112" s="183"/>
      <c r="E112" s="272"/>
      <c r="F112" s="245"/>
      <c r="G112" s="245"/>
      <c r="H112" s="245"/>
      <c r="I112" s="273"/>
      <c r="J112" s="183"/>
      <c r="K112" s="245"/>
      <c r="L112" s="245"/>
      <c r="M112" s="184"/>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row>
    <row r="113" spans="1:35" s="5" customFormat="1" ht="12.75">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row>
    <row r="114" spans="1:35" s="5" customFormat="1" ht="12.75">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row>
    <row r="115" spans="1:35" s="5" customFormat="1" ht="12.75">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row>
    <row r="116" spans="1:35" s="5" customFormat="1" ht="12.75">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row>
    <row r="117" spans="1:35" s="5" customFormat="1" ht="12.75">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row>
    <row r="118" spans="1:35" s="5" customFormat="1" ht="12.75">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row>
  </sheetData>
  <sheetProtection formatColumns="0" formatRows="0"/>
  <mergeCells count="7">
    <mergeCell ref="D100:L104"/>
    <mergeCell ref="H2:L2"/>
    <mergeCell ref="H3:L3"/>
    <mergeCell ref="C34:L52"/>
    <mergeCell ref="H56:L56"/>
    <mergeCell ref="H57:L57"/>
    <mergeCell ref="D99:L99"/>
  </mergeCells>
  <dataValidations count="1">
    <dataValidation type="decimal" allowBlank="1" showInputMessage="1" showErrorMessage="1" promptTitle="Post tax WACC" prompt="Please enter a value between 0% and 100%" errorTitle="Post tax WACC" error="Percentages between 0% and 100% are accepted" sqref="J111 J109 J107 L97">
      <formula1>0</formula1>
      <formula2>1</formula2>
    </dataValidation>
  </dataValidations>
  <printOptions/>
  <pageMargins left="0.7086614173228347" right="0.7086614173228347" top="0.7480314960629921" bottom="0.7480314960629921" header="0.3149606299212599" footer="0.3149606299212599"/>
  <pageSetup fitToHeight="10" fitToWidth="1" horizontalDpi="600" verticalDpi="600" orientation="portrait" paperSize="9" scale="82" r:id="rId1"/>
  <headerFooter alignWithMargins="0">
    <oddHeader>&amp;C&amp;"Arial"&amp;10 Commerce Commission Information Disclosure Template</oddHeader>
    <oddFooter>&amp;L&amp;"Arial"&amp;10 &amp;F&amp;C&amp;"Arial"&amp;10 &amp;A&amp;R&amp;"Arial"&amp;10 &amp;P</oddFooter>
  </headerFooter>
  <rowBreaks count="1" manualBreakCount="1">
    <brk id="57" max="6" man="1"/>
  </rowBreaks>
</worksheet>
</file>

<file path=xl/worksheets/sheet6.xml><?xml version="1.0" encoding="utf-8"?>
<worksheet xmlns="http://schemas.openxmlformats.org/spreadsheetml/2006/main" xmlns:r="http://schemas.openxmlformats.org/officeDocument/2006/relationships">
  <sheetPr>
    <tabColor indexed="45"/>
  </sheetPr>
  <dimension ref="A1:U118"/>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6.00390625" style="117" customWidth="1"/>
    <col min="4" max="4" width="38.57421875" style="117" customWidth="1"/>
    <col min="5" max="6" width="15.8515625" style="117" customWidth="1"/>
    <col min="7" max="7" width="15.57421875" style="117" customWidth="1"/>
    <col min="8" max="8" width="0.5625" style="117" customWidth="1"/>
    <col min="9" max="9" width="15.57421875" style="117" customWidth="1"/>
    <col min="10" max="10" width="2.7109375" style="117" customWidth="1"/>
    <col min="11" max="16384" width="9.140625" style="117" customWidth="1"/>
  </cols>
  <sheetData>
    <row r="1" spans="1:21" s="51" customFormat="1" ht="12.75" customHeight="1">
      <c r="A1" s="157"/>
      <c r="B1" s="158"/>
      <c r="C1" s="158"/>
      <c r="D1" s="158"/>
      <c r="E1" s="158"/>
      <c r="F1" s="158"/>
      <c r="G1" s="158"/>
      <c r="H1" s="158"/>
      <c r="I1" s="158"/>
      <c r="J1" s="159"/>
      <c r="K1" s="109"/>
      <c r="L1" s="117"/>
      <c r="M1" s="117"/>
      <c r="N1" s="117"/>
      <c r="O1" s="117"/>
      <c r="P1" s="117"/>
      <c r="Q1" s="117"/>
      <c r="R1" s="117"/>
      <c r="S1" s="117"/>
      <c r="T1" s="117"/>
      <c r="U1" s="117"/>
    </row>
    <row r="2" spans="1:21" s="51" customFormat="1" ht="16.5" customHeight="1">
      <c r="A2" s="160"/>
      <c r="B2" s="161"/>
      <c r="C2" s="161"/>
      <c r="D2" s="55"/>
      <c r="E2" s="55" t="s">
        <v>10</v>
      </c>
      <c r="F2" s="683">
        <f>IF(NOT(ISBLANK(CoverSheet!$C$8)),CoverSheet!$C$8,"")</f>
      </c>
      <c r="G2" s="684"/>
      <c r="H2" s="684"/>
      <c r="I2" s="684"/>
      <c r="J2" s="274"/>
      <c r="K2" s="109"/>
      <c r="L2" s="117"/>
      <c r="M2" s="117"/>
      <c r="N2" s="117"/>
      <c r="O2" s="117"/>
      <c r="P2" s="117"/>
      <c r="Q2" s="117"/>
      <c r="R2" s="117"/>
      <c r="S2" s="117"/>
      <c r="T2" s="117"/>
      <c r="U2" s="117"/>
    </row>
    <row r="3" spans="1:21" s="51" customFormat="1" ht="16.5" customHeight="1">
      <c r="A3" s="160"/>
      <c r="B3" s="161"/>
      <c r="C3" s="161"/>
      <c r="D3" s="55"/>
      <c r="E3" s="55" t="s">
        <v>427</v>
      </c>
      <c r="F3" s="679">
        <f>IF(ISNUMBER(CoverSheet!$C$12),CoverSheet!$C$12,"")</f>
      </c>
      <c r="G3" s="685"/>
      <c r="H3" s="685"/>
      <c r="I3" s="685"/>
      <c r="J3" s="274"/>
      <c r="K3" s="109"/>
      <c r="L3" s="117"/>
      <c r="M3" s="117"/>
      <c r="N3" s="117"/>
      <c r="O3" s="117"/>
      <c r="P3" s="117"/>
      <c r="Q3" s="117"/>
      <c r="R3" s="117"/>
      <c r="S3" s="117"/>
      <c r="T3" s="117"/>
      <c r="U3" s="117"/>
    </row>
    <row r="4" spans="1:21" s="51" customFormat="1" ht="20.25" customHeight="1">
      <c r="A4" s="323" t="s">
        <v>864</v>
      </c>
      <c r="B4" s="223"/>
      <c r="C4" s="161"/>
      <c r="D4" s="161"/>
      <c r="E4" s="161"/>
      <c r="F4" s="161"/>
      <c r="G4" s="161"/>
      <c r="H4" s="161"/>
      <c r="I4" s="161"/>
      <c r="J4" s="162"/>
      <c r="K4" s="109"/>
      <c r="L4" s="117"/>
      <c r="M4" s="117"/>
      <c r="N4" s="117"/>
      <c r="O4" s="117"/>
      <c r="P4" s="117"/>
      <c r="Q4" s="117"/>
      <c r="R4" s="117"/>
      <c r="S4" s="117"/>
      <c r="T4" s="117"/>
      <c r="U4" s="117"/>
    </row>
    <row r="5" spans="1:21" s="51" customFormat="1" ht="12.75">
      <c r="A5" s="57" t="s">
        <v>11</v>
      </c>
      <c r="B5" s="635" t="s">
        <v>1282</v>
      </c>
      <c r="C5" s="164"/>
      <c r="D5" s="161"/>
      <c r="E5" s="161"/>
      <c r="F5" s="161"/>
      <c r="G5" s="161"/>
      <c r="H5" s="161"/>
      <c r="I5" s="161"/>
      <c r="J5" s="162"/>
      <c r="K5" s="109"/>
      <c r="L5" s="117"/>
      <c r="M5" s="117"/>
      <c r="N5" s="117"/>
      <c r="O5" s="117"/>
      <c r="P5" s="117"/>
      <c r="Q5" s="117"/>
      <c r="R5" s="117"/>
      <c r="S5" s="117"/>
      <c r="T5" s="117"/>
      <c r="U5" s="117"/>
    </row>
    <row r="6" spans="1:11" ht="24.75" customHeight="1">
      <c r="A6" s="24">
        <f>ROW()</f>
        <v>6</v>
      </c>
      <c r="B6" s="165"/>
      <c r="C6" s="166" t="s">
        <v>865</v>
      </c>
      <c r="D6" s="9"/>
      <c r="E6" s="9"/>
      <c r="F6" s="9"/>
      <c r="G6" s="9"/>
      <c r="H6" s="167"/>
      <c r="I6" s="233" t="s">
        <v>771</v>
      </c>
      <c r="J6" s="168"/>
      <c r="K6" s="109"/>
    </row>
    <row r="7" spans="1:11" ht="15" customHeight="1">
      <c r="A7" s="24">
        <f>ROW()</f>
        <v>7</v>
      </c>
      <c r="B7" s="165"/>
      <c r="C7" s="9"/>
      <c r="D7" s="198" t="s">
        <v>866</v>
      </c>
      <c r="E7" s="198"/>
      <c r="F7" s="198"/>
      <c r="G7" s="9"/>
      <c r="H7" s="167"/>
      <c r="I7" s="241">
        <f>'S2.Regulatory Profit'!L28</f>
        <v>0</v>
      </c>
      <c r="J7" s="168"/>
      <c r="K7" s="109"/>
    </row>
    <row r="8" spans="1:11" ht="12.75">
      <c r="A8" s="24">
        <f>ROW()</f>
        <v>8</v>
      </c>
      <c r="B8" s="165"/>
      <c r="C8" s="9"/>
      <c r="D8" s="9"/>
      <c r="E8" s="9"/>
      <c r="F8" s="9"/>
      <c r="G8" s="183"/>
      <c r="H8" s="167"/>
      <c r="I8" s="9"/>
      <c r="J8" s="168"/>
      <c r="K8" s="109"/>
    </row>
    <row r="9" spans="1:11" ht="15" customHeight="1">
      <c r="A9" s="24">
        <f>ROW()</f>
        <v>9</v>
      </c>
      <c r="B9" s="165"/>
      <c r="C9" s="10" t="s">
        <v>8</v>
      </c>
      <c r="D9" s="13" t="s">
        <v>867</v>
      </c>
      <c r="E9" s="13"/>
      <c r="F9" s="13"/>
      <c r="G9" s="260"/>
      <c r="H9" s="215"/>
      <c r="I9" s="9" t="s">
        <v>868</v>
      </c>
      <c r="J9" s="168"/>
      <c r="K9" s="109"/>
    </row>
    <row r="10" spans="1:11" ht="15" customHeight="1">
      <c r="A10" s="24">
        <f>ROW()</f>
        <v>10</v>
      </c>
      <c r="B10" s="165"/>
      <c r="C10" s="9"/>
      <c r="D10" s="13" t="s">
        <v>869</v>
      </c>
      <c r="E10" s="13"/>
      <c r="F10" s="13"/>
      <c r="G10" s="260"/>
      <c r="H10" s="167"/>
      <c r="I10" s="9" t="s">
        <v>868</v>
      </c>
      <c r="J10" s="168"/>
      <c r="K10" s="109"/>
    </row>
    <row r="11" spans="1:11" ht="15" customHeight="1">
      <c r="A11" s="24">
        <f>ROW()</f>
        <v>11</v>
      </c>
      <c r="B11" s="165"/>
      <c r="C11" s="9"/>
      <c r="D11" s="13" t="s">
        <v>870</v>
      </c>
      <c r="E11" s="13"/>
      <c r="F11" s="13"/>
      <c r="G11" s="275">
        <v>0</v>
      </c>
      <c r="H11" s="167"/>
      <c r="I11" s="9"/>
      <c r="J11" s="168"/>
      <c r="K11" s="109"/>
    </row>
    <row r="12" spans="1:11" ht="15" customHeight="1" thickBot="1">
      <c r="A12" s="24">
        <f>ROW()</f>
        <v>12</v>
      </c>
      <c r="B12" s="165"/>
      <c r="C12" s="9"/>
      <c r="D12" s="13" t="s">
        <v>871</v>
      </c>
      <c r="E12" s="13"/>
      <c r="F12" s="13"/>
      <c r="G12" s="275">
        <v>0</v>
      </c>
      <c r="H12" s="167"/>
      <c r="I12" s="9"/>
      <c r="J12" s="168"/>
      <c r="K12" s="109"/>
    </row>
    <row r="13" spans="1:11" ht="15" customHeight="1" thickBot="1">
      <c r="A13" s="24">
        <f>ROW()</f>
        <v>13</v>
      </c>
      <c r="B13" s="165"/>
      <c r="C13" s="9"/>
      <c r="D13" s="9"/>
      <c r="E13" s="9"/>
      <c r="F13" s="9"/>
      <c r="G13" s="9"/>
      <c r="H13" s="167"/>
      <c r="I13" s="240">
        <f>SUM(G9:G12)</f>
        <v>0</v>
      </c>
      <c r="J13" s="168"/>
      <c r="K13" s="109"/>
    </row>
    <row r="14" spans="1:11" ht="12.75">
      <c r="A14" s="24">
        <f>ROW()</f>
        <v>14</v>
      </c>
      <c r="B14" s="165"/>
      <c r="C14" s="9"/>
      <c r="D14" s="9"/>
      <c r="E14" s="9"/>
      <c r="F14" s="9"/>
      <c r="G14" s="9"/>
      <c r="H14" s="167"/>
      <c r="I14" s="9"/>
      <c r="J14" s="168"/>
      <c r="K14" s="109"/>
    </row>
    <row r="15" spans="1:11" ht="15" customHeight="1">
      <c r="A15" s="24">
        <f>ROW()</f>
        <v>15</v>
      </c>
      <c r="B15" s="165"/>
      <c r="C15" s="10" t="s">
        <v>7</v>
      </c>
      <c r="D15" s="13" t="s">
        <v>872</v>
      </c>
      <c r="E15" s="13"/>
      <c r="F15" s="13"/>
      <c r="G15" s="276"/>
      <c r="H15" s="215"/>
      <c r="I15" s="9" t="s">
        <v>868</v>
      </c>
      <c r="J15" s="168"/>
      <c r="K15" s="109"/>
    </row>
    <row r="16" spans="1:11" ht="15" customHeight="1">
      <c r="A16" s="24">
        <f>ROW()</f>
        <v>16</v>
      </c>
      <c r="B16" s="165"/>
      <c r="C16" s="9"/>
      <c r="D16" s="13" t="s">
        <v>873</v>
      </c>
      <c r="E16" s="13"/>
      <c r="F16" s="13"/>
      <c r="G16" s="260"/>
      <c r="H16" s="167"/>
      <c r="I16" s="9" t="s">
        <v>868</v>
      </c>
      <c r="J16" s="168"/>
      <c r="K16" s="109"/>
    </row>
    <row r="17" spans="1:11" ht="15" customHeight="1">
      <c r="A17" s="24">
        <f>ROW()</f>
        <v>17</v>
      </c>
      <c r="B17" s="165"/>
      <c r="C17" s="9"/>
      <c r="D17" s="13" t="s">
        <v>820</v>
      </c>
      <c r="E17" s="13"/>
      <c r="F17" s="13"/>
      <c r="G17" s="260"/>
      <c r="H17" s="167"/>
      <c r="I17" s="9"/>
      <c r="J17" s="168"/>
      <c r="K17" s="109"/>
    </row>
    <row r="18" spans="1:11" ht="15" customHeight="1" thickBot="1">
      <c r="A18" s="24">
        <f>ROW()</f>
        <v>18</v>
      </c>
      <c r="B18" s="165"/>
      <c r="C18" s="9"/>
      <c r="D18" s="13" t="s">
        <v>874</v>
      </c>
      <c r="E18" s="13"/>
      <c r="F18" s="13"/>
      <c r="G18" s="275">
        <v>0</v>
      </c>
      <c r="H18" s="167"/>
      <c r="I18" s="9"/>
      <c r="J18" s="168"/>
      <c r="K18" s="109"/>
    </row>
    <row r="19" spans="1:11" ht="15" customHeight="1" thickBot="1">
      <c r="A19" s="24">
        <f>ROW()</f>
        <v>19</v>
      </c>
      <c r="B19" s="165"/>
      <c r="C19" s="9"/>
      <c r="D19" s="9"/>
      <c r="E19" s="9"/>
      <c r="F19" s="9"/>
      <c r="G19" s="9"/>
      <c r="H19" s="167"/>
      <c r="I19" s="240">
        <f>SUM(G15:G18)</f>
        <v>0</v>
      </c>
      <c r="J19" s="168"/>
      <c r="K19" s="109"/>
    </row>
    <row r="20" spans="1:11" ht="13.5" thickBot="1">
      <c r="A20" s="24">
        <f>ROW()</f>
        <v>20</v>
      </c>
      <c r="B20" s="165"/>
      <c r="C20" s="9"/>
      <c r="D20" s="9"/>
      <c r="E20" s="9"/>
      <c r="F20" s="9"/>
      <c r="G20" s="9"/>
      <c r="H20" s="167"/>
      <c r="I20" s="9"/>
      <c r="J20" s="168"/>
      <c r="K20" s="109"/>
    </row>
    <row r="21" spans="1:11" ht="15" customHeight="1" thickBot="1">
      <c r="A21" s="24">
        <f>ROW()</f>
        <v>21</v>
      </c>
      <c r="B21" s="165"/>
      <c r="C21" s="9"/>
      <c r="D21" s="9" t="s">
        <v>875</v>
      </c>
      <c r="E21" s="9"/>
      <c r="F21" s="9"/>
      <c r="G21" s="9"/>
      <c r="H21" s="167"/>
      <c r="I21" s="240">
        <f>I7+I13-I19</f>
        <v>0</v>
      </c>
      <c r="J21" s="168"/>
      <c r="K21" s="109"/>
    </row>
    <row r="22" spans="1:11" ht="12.75">
      <c r="A22" s="24">
        <f>ROW()</f>
        <v>22</v>
      </c>
      <c r="B22" s="165"/>
      <c r="C22" s="9"/>
      <c r="D22" s="9"/>
      <c r="E22" s="9"/>
      <c r="F22" s="9"/>
      <c r="G22" s="9"/>
      <c r="H22" s="167"/>
      <c r="I22" s="9"/>
      <c r="J22" s="168"/>
      <c r="K22" s="109"/>
    </row>
    <row r="23" spans="1:11" ht="15" customHeight="1" thickBot="1">
      <c r="A23" s="24">
        <f>ROW()</f>
        <v>23</v>
      </c>
      <c r="B23" s="165"/>
      <c r="C23" s="10" t="s">
        <v>7</v>
      </c>
      <c r="D23" s="13" t="s">
        <v>876</v>
      </c>
      <c r="E23" s="13"/>
      <c r="F23" s="13"/>
      <c r="G23" s="230"/>
      <c r="H23" s="167"/>
      <c r="I23" s="9"/>
      <c r="J23" s="168" t="s">
        <v>9</v>
      </c>
      <c r="K23" s="109"/>
    </row>
    <row r="24" spans="1:11" ht="15" customHeight="1" thickBot="1">
      <c r="A24" s="24">
        <f>ROW()</f>
        <v>24</v>
      </c>
      <c r="B24" s="165"/>
      <c r="C24" s="9"/>
      <c r="D24" s="13" t="s">
        <v>877</v>
      </c>
      <c r="E24" s="13"/>
      <c r="F24" s="13"/>
      <c r="G24" s="9"/>
      <c r="H24" s="167"/>
      <c r="I24" s="240">
        <f>IF(I21&lt;0,0,MAX(I21-G23,0))</f>
        <v>0</v>
      </c>
      <c r="J24" s="168" t="s">
        <v>9</v>
      </c>
      <c r="K24" s="109"/>
    </row>
    <row r="25" spans="1:11" ht="12.75">
      <c r="A25" s="24">
        <f>ROW()</f>
        <v>25</v>
      </c>
      <c r="B25" s="165"/>
      <c r="C25" s="9"/>
      <c r="D25" s="9"/>
      <c r="E25" s="9"/>
      <c r="F25" s="9"/>
      <c r="G25" s="9"/>
      <c r="H25" s="167"/>
      <c r="I25" s="9"/>
      <c r="J25" s="168"/>
      <c r="K25" s="109"/>
    </row>
    <row r="26" spans="1:11" ht="15" customHeight="1" thickBot="1">
      <c r="A26" s="24">
        <f>ROW()</f>
        <v>26</v>
      </c>
      <c r="B26" s="165"/>
      <c r="C26" s="9"/>
      <c r="D26" s="13" t="s">
        <v>788</v>
      </c>
      <c r="E26" s="13"/>
      <c r="F26" s="13"/>
      <c r="G26" s="277"/>
      <c r="H26" s="167"/>
      <c r="I26" s="9"/>
      <c r="J26" s="168"/>
      <c r="K26" s="109"/>
    </row>
    <row r="27" spans="1:11" ht="15" customHeight="1" thickBot="1">
      <c r="A27" s="24">
        <f>ROW()</f>
        <v>27</v>
      </c>
      <c r="B27" s="165"/>
      <c r="C27" s="9"/>
      <c r="D27" s="9" t="s">
        <v>776</v>
      </c>
      <c r="E27" s="9"/>
      <c r="F27" s="9"/>
      <c r="G27" s="9"/>
      <c r="H27" s="167"/>
      <c r="I27" s="240">
        <f>IF(I24&lt;0,0,I24*G26)</f>
        <v>0</v>
      </c>
      <c r="J27" s="168" t="s">
        <v>9</v>
      </c>
      <c r="K27" s="109"/>
    </row>
    <row r="28" spans="1:11" ht="15" customHeight="1">
      <c r="A28" s="24">
        <f>ROW()</f>
        <v>28</v>
      </c>
      <c r="B28" s="165"/>
      <c r="C28" s="278" t="s">
        <v>878</v>
      </c>
      <c r="D28" s="9"/>
      <c r="E28" s="9"/>
      <c r="F28" s="9"/>
      <c r="G28" s="9"/>
      <c r="H28" s="167"/>
      <c r="I28" s="9"/>
      <c r="J28" s="279"/>
      <c r="K28" s="116"/>
    </row>
    <row r="29" spans="1:11" ht="24.75" customHeight="1">
      <c r="A29" s="24">
        <f>ROW()</f>
        <v>29</v>
      </c>
      <c r="B29" s="165"/>
      <c r="C29" s="166" t="s">
        <v>879</v>
      </c>
      <c r="D29" s="9"/>
      <c r="E29" s="9"/>
      <c r="F29" s="9"/>
      <c r="G29" s="9"/>
      <c r="H29" s="167"/>
      <c r="I29" s="233"/>
      <c r="J29" s="168"/>
      <c r="K29" s="109"/>
    </row>
    <row r="30" spans="1:11" ht="23.25" customHeight="1">
      <c r="A30" s="24">
        <f>ROW()</f>
        <v>30</v>
      </c>
      <c r="B30" s="165"/>
      <c r="C30" s="190" t="s">
        <v>880</v>
      </c>
      <c r="D30" s="9"/>
      <c r="E30" s="9"/>
      <c r="F30" s="9"/>
      <c r="G30" s="9"/>
      <c r="H30" s="167"/>
      <c r="I30" s="9"/>
      <c r="J30" s="204"/>
      <c r="K30" s="109"/>
    </row>
    <row r="31" spans="1:11" ht="15" customHeight="1">
      <c r="A31" s="24">
        <f>ROW()</f>
        <v>31</v>
      </c>
      <c r="B31" s="165"/>
      <c r="C31" s="9"/>
      <c r="D31" s="699" t="s">
        <v>881</v>
      </c>
      <c r="E31" s="699"/>
      <c r="F31" s="699"/>
      <c r="G31" s="699"/>
      <c r="H31" s="699"/>
      <c r="I31" s="699"/>
      <c r="J31" s="168"/>
      <c r="K31" s="109"/>
    </row>
    <row r="32" spans="1:11" ht="15" customHeight="1">
      <c r="A32" s="24">
        <f>ROW()</f>
        <v>32</v>
      </c>
      <c r="B32" s="165"/>
      <c r="C32" s="9"/>
      <c r="D32" s="698"/>
      <c r="E32" s="698"/>
      <c r="F32" s="698"/>
      <c r="G32" s="698"/>
      <c r="H32" s="698"/>
      <c r="I32" s="698"/>
      <c r="J32" s="280"/>
      <c r="K32" s="109"/>
    </row>
    <row r="33" spans="1:11" ht="15" customHeight="1">
      <c r="A33" s="24">
        <f>ROW()</f>
        <v>33</v>
      </c>
      <c r="B33" s="165"/>
      <c r="C33" s="9"/>
      <c r="D33" s="698"/>
      <c r="E33" s="698"/>
      <c r="F33" s="698"/>
      <c r="G33" s="698"/>
      <c r="H33" s="698"/>
      <c r="I33" s="698"/>
      <c r="J33" s="280"/>
      <c r="K33" s="109"/>
    </row>
    <row r="34" spans="1:11" ht="15" customHeight="1">
      <c r="A34" s="24">
        <f>ROW()</f>
        <v>34</v>
      </c>
      <c r="B34" s="165"/>
      <c r="C34" s="9"/>
      <c r="D34" s="698"/>
      <c r="E34" s="698"/>
      <c r="F34" s="698"/>
      <c r="G34" s="698"/>
      <c r="H34" s="698"/>
      <c r="I34" s="698"/>
      <c r="J34" s="280"/>
      <c r="K34" s="109"/>
    </row>
    <row r="35" spans="1:11" ht="15" customHeight="1">
      <c r="A35" s="24">
        <f>ROW()</f>
        <v>35</v>
      </c>
      <c r="B35" s="165"/>
      <c r="C35" s="9"/>
      <c r="D35" s="698"/>
      <c r="E35" s="698"/>
      <c r="F35" s="698"/>
      <c r="G35" s="698"/>
      <c r="H35" s="698"/>
      <c r="I35" s="698"/>
      <c r="J35" s="280"/>
      <c r="K35" s="109"/>
    </row>
    <row r="36" spans="1:11" ht="15" customHeight="1">
      <c r="A36" s="24">
        <f>ROW()</f>
        <v>36</v>
      </c>
      <c r="B36" s="165"/>
      <c r="C36" s="9"/>
      <c r="D36" s="698"/>
      <c r="E36" s="698"/>
      <c r="F36" s="698"/>
      <c r="G36" s="698"/>
      <c r="H36" s="698"/>
      <c r="I36" s="698"/>
      <c r="J36" s="280"/>
      <c r="K36" s="109"/>
    </row>
    <row r="37" spans="1:11" ht="15" customHeight="1">
      <c r="A37" s="24">
        <f>ROW()</f>
        <v>37</v>
      </c>
      <c r="B37" s="165"/>
      <c r="C37" s="9"/>
      <c r="D37" s="698"/>
      <c r="E37" s="698"/>
      <c r="F37" s="698"/>
      <c r="G37" s="698"/>
      <c r="H37" s="698"/>
      <c r="I37" s="698"/>
      <c r="J37" s="280"/>
      <c r="K37" s="109"/>
    </row>
    <row r="38" spans="1:11" ht="15" customHeight="1">
      <c r="A38" s="24">
        <f>ROW()</f>
        <v>38</v>
      </c>
      <c r="B38" s="165"/>
      <c r="C38" s="9"/>
      <c r="D38" s="698"/>
      <c r="E38" s="698"/>
      <c r="F38" s="698"/>
      <c r="G38" s="698"/>
      <c r="H38" s="698"/>
      <c r="I38" s="698"/>
      <c r="J38" s="280"/>
      <c r="K38" s="109"/>
    </row>
    <row r="39" spans="1:11" ht="15" customHeight="1">
      <c r="A39" s="24">
        <f>ROW()</f>
        <v>39</v>
      </c>
      <c r="B39" s="165"/>
      <c r="C39" s="9"/>
      <c r="D39" s="698"/>
      <c r="E39" s="698"/>
      <c r="F39" s="698"/>
      <c r="G39" s="698"/>
      <c r="H39" s="698"/>
      <c r="I39" s="698"/>
      <c r="J39" s="280"/>
      <c r="K39" s="109"/>
    </row>
    <row r="40" spans="1:11" ht="15" customHeight="1">
      <c r="A40" s="24">
        <f>ROW()</f>
        <v>40</v>
      </c>
      <c r="B40" s="165"/>
      <c r="C40" s="9"/>
      <c r="D40" s="698"/>
      <c r="E40" s="698"/>
      <c r="F40" s="698"/>
      <c r="G40" s="698"/>
      <c r="H40" s="698"/>
      <c r="I40" s="698"/>
      <c r="J40" s="280"/>
      <c r="K40" s="109"/>
    </row>
    <row r="41" spans="1:11" ht="15" customHeight="1">
      <c r="A41" s="24">
        <f>ROW()</f>
        <v>41</v>
      </c>
      <c r="B41" s="165"/>
      <c r="C41" s="9"/>
      <c r="D41" s="698"/>
      <c r="E41" s="698"/>
      <c r="F41" s="698"/>
      <c r="G41" s="698"/>
      <c r="H41" s="698"/>
      <c r="I41" s="698"/>
      <c r="J41" s="280"/>
      <c r="K41" s="109"/>
    </row>
    <row r="42" spans="1:11" ht="30" customHeight="1">
      <c r="A42" s="24">
        <f>ROW()</f>
        <v>42</v>
      </c>
      <c r="B42" s="165"/>
      <c r="C42" s="190" t="s">
        <v>882</v>
      </c>
      <c r="D42" s="9"/>
      <c r="E42" s="9"/>
      <c r="F42" s="281"/>
      <c r="G42" s="281"/>
      <c r="H42" s="282"/>
      <c r="I42" s="233" t="s">
        <v>771</v>
      </c>
      <c r="J42" s="168"/>
      <c r="K42" s="109"/>
    </row>
    <row r="43" spans="1:11" ht="12.75">
      <c r="A43" s="24">
        <f>ROW()</f>
        <v>43</v>
      </c>
      <c r="B43" s="165"/>
      <c r="C43" s="9"/>
      <c r="D43" s="9"/>
      <c r="E43" s="9"/>
      <c r="F43" s="281"/>
      <c r="G43" s="281"/>
      <c r="H43" s="170"/>
      <c r="I43" s="170"/>
      <c r="J43" s="168"/>
      <c r="K43" s="109"/>
    </row>
    <row r="44" spans="1:11" ht="15" customHeight="1">
      <c r="A44" s="24">
        <f>ROW()</f>
        <v>44</v>
      </c>
      <c r="B44" s="165"/>
      <c r="C44" s="9"/>
      <c r="D44" s="9" t="s">
        <v>883</v>
      </c>
      <c r="E44" s="9"/>
      <c r="F44" s="281"/>
      <c r="G44" s="230"/>
      <c r="H44" s="167"/>
      <c r="I44" s="281"/>
      <c r="J44" s="168"/>
      <c r="K44" s="109"/>
    </row>
    <row r="45" spans="1:11" ht="15" customHeight="1">
      <c r="A45" s="24">
        <f>ROW()</f>
        <v>45</v>
      </c>
      <c r="B45" s="165"/>
      <c r="C45" s="10"/>
      <c r="D45" s="198" t="s">
        <v>870</v>
      </c>
      <c r="E45" s="9"/>
      <c r="F45" s="281"/>
      <c r="G45" s="275">
        <f>IF(G44=0,0,G44/I50)</f>
        <v>0</v>
      </c>
      <c r="H45" s="167"/>
      <c r="I45" s="281"/>
      <c r="J45" s="168"/>
      <c r="K45" s="109"/>
    </row>
    <row r="46" spans="1:11" ht="15" customHeight="1">
      <c r="A46" s="24">
        <f>ROW()</f>
        <v>46</v>
      </c>
      <c r="B46" s="165"/>
      <c r="C46" s="10"/>
      <c r="D46" s="198" t="s">
        <v>884</v>
      </c>
      <c r="E46" s="9"/>
      <c r="F46" s="281"/>
      <c r="G46" s="230"/>
      <c r="H46" s="167"/>
      <c r="I46" s="281"/>
      <c r="J46" s="168"/>
      <c r="K46" s="109"/>
    </row>
    <row r="47" spans="1:11" ht="15" customHeight="1">
      <c r="A47" s="24">
        <f>ROW()</f>
        <v>47</v>
      </c>
      <c r="B47" s="165"/>
      <c r="C47" s="10"/>
      <c r="D47" s="198" t="s">
        <v>885</v>
      </c>
      <c r="E47" s="9"/>
      <c r="F47" s="281"/>
      <c r="G47" s="230"/>
      <c r="H47" s="167"/>
      <c r="I47" s="281"/>
      <c r="J47" s="168"/>
      <c r="K47" s="109"/>
    </row>
    <row r="48" spans="1:11" ht="15" customHeight="1">
      <c r="A48" s="24">
        <f>ROW()</f>
        <v>48</v>
      </c>
      <c r="B48" s="165"/>
      <c r="C48" s="10"/>
      <c r="D48" s="198" t="s">
        <v>886</v>
      </c>
      <c r="E48" s="9"/>
      <c r="F48" s="281"/>
      <c r="G48" s="281"/>
      <c r="H48" s="167"/>
      <c r="I48" s="275">
        <f>G44-G45+G46+G47</f>
        <v>0</v>
      </c>
      <c r="J48" s="168"/>
      <c r="K48" s="109"/>
    </row>
    <row r="49" spans="1:11" ht="12.75" customHeight="1">
      <c r="A49" s="24">
        <f>ROW()</f>
        <v>49</v>
      </c>
      <c r="B49" s="165"/>
      <c r="C49" s="9"/>
      <c r="D49" s="9"/>
      <c r="E49" s="9"/>
      <c r="F49" s="281"/>
      <c r="G49" s="281"/>
      <c r="H49" s="167"/>
      <c r="I49" s="9"/>
      <c r="J49" s="168"/>
      <c r="K49" s="109"/>
    </row>
    <row r="50" spans="1:11" ht="15" customHeight="1">
      <c r="A50" s="24">
        <f>ROW()</f>
        <v>50</v>
      </c>
      <c r="B50" s="165"/>
      <c r="C50" s="9"/>
      <c r="D50" s="9" t="s">
        <v>887</v>
      </c>
      <c r="E50" s="9"/>
      <c r="F50" s="281"/>
      <c r="G50" s="281"/>
      <c r="H50" s="167"/>
      <c r="I50" s="230"/>
      <c r="J50" s="168"/>
      <c r="K50" s="109"/>
    </row>
    <row r="51" spans="1:11" ht="30" customHeight="1">
      <c r="A51" s="24">
        <f>ROW()</f>
        <v>51</v>
      </c>
      <c r="B51" s="165"/>
      <c r="C51" s="190" t="s">
        <v>888</v>
      </c>
      <c r="D51" s="9"/>
      <c r="E51" s="9"/>
      <c r="F51" s="9"/>
      <c r="G51" s="9"/>
      <c r="H51" s="167"/>
      <c r="I51" s="233" t="s">
        <v>771</v>
      </c>
      <c r="J51" s="168"/>
      <c r="K51" s="109"/>
    </row>
    <row r="52" spans="1:11" ht="15" customHeight="1">
      <c r="A52" s="24">
        <f>ROW()</f>
        <v>52</v>
      </c>
      <c r="B52" s="165"/>
      <c r="C52" s="190"/>
      <c r="D52" s="9"/>
      <c r="E52" s="9"/>
      <c r="F52" s="9"/>
      <c r="G52" s="9"/>
      <c r="H52" s="167"/>
      <c r="I52" s="233"/>
      <c r="J52" s="168"/>
      <c r="K52" s="109"/>
    </row>
    <row r="53" spans="1:11" ht="15" customHeight="1">
      <c r="A53" s="24">
        <f>ROW()</f>
        <v>53</v>
      </c>
      <c r="B53" s="165"/>
      <c r="C53" s="190"/>
      <c r="D53" s="9" t="s">
        <v>827</v>
      </c>
      <c r="E53" s="9"/>
      <c r="F53" s="9"/>
      <c r="G53" s="9"/>
      <c r="H53" s="167"/>
      <c r="I53" s="275">
        <v>0</v>
      </c>
      <c r="J53" s="168"/>
      <c r="K53" s="109"/>
    </row>
    <row r="54" spans="1:11" ht="15" customHeight="1">
      <c r="A54" s="24">
        <f>ROW()</f>
        <v>54</v>
      </c>
      <c r="B54" s="165"/>
      <c r="C54" s="190"/>
      <c r="D54" s="9" t="s">
        <v>889</v>
      </c>
      <c r="E54" s="9"/>
      <c r="F54" s="9"/>
      <c r="G54" s="9"/>
      <c r="H54" s="167"/>
      <c r="I54" s="230"/>
      <c r="J54" s="168"/>
      <c r="K54" s="109"/>
    </row>
    <row r="55" spans="1:11" ht="15" customHeight="1">
      <c r="A55" s="24">
        <f>ROW()</f>
        <v>55</v>
      </c>
      <c r="B55" s="165"/>
      <c r="C55" s="190"/>
      <c r="D55" s="9" t="s">
        <v>890</v>
      </c>
      <c r="E55" s="9"/>
      <c r="F55" s="9"/>
      <c r="G55" s="9"/>
      <c r="H55" s="167"/>
      <c r="I55" s="275">
        <f>I53-I54</f>
        <v>0</v>
      </c>
      <c r="J55" s="168"/>
      <c r="K55" s="109"/>
    </row>
    <row r="56" spans="1:11" ht="15" customHeight="1">
      <c r="A56" s="40">
        <f>ROW()</f>
        <v>56</v>
      </c>
      <c r="B56" s="182"/>
      <c r="C56" s="283"/>
      <c r="D56" s="183"/>
      <c r="E56" s="183"/>
      <c r="F56" s="183"/>
      <c r="G56" s="183"/>
      <c r="H56" s="245"/>
      <c r="I56" s="183"/>
      <c r="J56" s="184"/>
      <c r="K56" s="109"/>
    </row>
    <row r="57" spans="1:11" ht="16.5" customHeight="1">
      <c r="A57" s="284"/>
      <c r="B57" s="285"/>
      <c r="C57" s="286"/>
      <c r="D57" s="287"/>
      <c r="E57" s="9"/>
      <c r="F57" s="9"/>
      <c r="G57" s="9"/>
      <c r="H57" s="167"/>
      <c r="I57" s="9"/>
      <c r="J57" s="9"/>
      <c r="K57" s="116"/>
    </row>
    <row r="58" spans="1:11" ht="12.75" customHeight="1">
      <c r="A58" s="157"/>
      <c r="B58" s="158"/>
      <c r="C58" s="158"/>
      <c r="D58" s="158"/>
      <c r="E58" s="158"/>
      <c r="F58" s="158"/>
      <c r="G58" s="158"/>
      <c r="H58" s="158"/>
      <c r="I58" s="158"/>
      <c r="J58" s="159"/>
      <c r="K58" s="109"/>
    </row>
    <row r="59" spans="1:11" ht="16.5" customHeight="1">
      <c r="A59" s="160"/>
      <c r="B59" s="161"/>
      <c r="C59" s="161"/>
      <c r="D59" s="55"/>
      <c r="E59" s="55" t="s">
        <v>10</v>
      </c>
      <c r="F59" s="683">
        <f>IF(NOT(ISBLANK(CoverSheet!$C$8)),CoverSheet!$C$8,"")</f>
      </c>
      <c r="G59" s="684"/>
      <c r="H59" s="684"/>
      <c r="I59" s="684"/>
      <c r="J59" s="274"/>
      <c r="K59" s="109"/>
    </row>
    <row r="60" spans="1:11" ht="16.5" customHeight="1">
      <c r="A60" s="160"/>
      <c r="B60" s="161"/>
      <c r="C60" s="161"/>
      <c r="D60" s="55"/>
      <c r="E60" s="55" t="s">
        <v>427</v>
      </c>
      <c r="F60" s="679">
        <f>IF(ISNUMBER(CoverSheet!$C$12),CoverSheet!$C$12,"")</f>
      </c>
      <c r="G60" s="685"/>
      <c r="H60" s="685"/>
      <c r="I60" s="685"/>
      <c r="J60" s="274"/>
      <c r="K60" s="109"/>
    </row>
    <row r="61" spans="1:11" ht="20.25" customHeight="1">
      <c r="A61" s="323" t="s">
        <v>891</v>
      </c>
      <c r="B61" s="223"/>
      <c r="C61" s="161"/>
      <c r="D61" s="161"/>
      <c r="E61" s="161"/>
      <c r="F61" s="161"/>
      <c r="G61" s="161"/>
      <c r="H61" s="161"/>
      <c r="I61" s="161"/>
      <c r="J61" s="162"/>
      <c r="K61" s="109"/>
    </row>
    <row r="62" spans="1:11" ht="12.75" customHeight="1">
      <c r="A62" s="57" t="s">
        <v>11</v>
      </c>
      <c r="B62" s="635" t="s">
        <v>1282</v>
      </c>
      <c r="C62" s="164"/>
      <c r="D62" s="161"/>
      <c r="E62" s="161"/>
      <c r="F62" s="161"/>
      <c r="G62" s="161"/>
      <c r="H62" s="161"/>
      <c r="I62" s="161"/>
      <c r="J62" s="162"/>
      <c r="K62" s="109"/>
    </row>
    <row r="63" spans="1:11" ht="30" customHeight="1">
      <c r="A63" s="24">
        <f>ROW()</f>
        <v>63</v>
      </c>
      <c r="B63" s="165"/>
      <c r="C63" s="190" t="s">
        <v>892</v>
      </c>
      <c r="D63" s="9"/>
      <c r="E63" s="9"/>
      <c r="F63" s="9"/>
      <c r="G63" s="9"/>
      <c r="H63" s="167"/>
      <c r="I63" s="233" t="s">
        <v>771</v>
      </c>
      <c r="J63" s="168"/>
      <c r="K63" s="109"/>
    </row>
    <row r="64" spans="1:11" ht="12.75">
      <c r="A64" s="24">
        <f>ROW()</f>
        <v>64</v>
      </c>
      <c r="B64" s="165"/>
      <c r="C64" s="9"/>
      <c r="D64" s="9"/>
      <c r="E64" s="9"/>
      <c r="F64" s="9"/>
      <c r="G64" s="9"/>
      <c r="H64" s="170"/>
      <c r="I64" s="233"/>
      <c r="J64" s="168"/>
      <c r="K64" s="109"/>
    </row>
    <row r="65" spans="1:11" ht="15" customHeight="1">
      <c r="A65" s="24">
        <f>ROW()</f>
        <v>65</v>
      </c>
      <c r="B65" s="165"/>
      <c r="C65" s="9"/>
      <c r="D65" s="9" t="s">
        <v>893</v>
      </c>
      <c r="E65" s="9"/>
      <c r="F65" s="9"/>
      <c r="G65" s="275">
        <f>G68</f>
        <v>0</v>
      </c>
      <c r="H65" s="167"/>
      <c r="I65" s="9"/>
      <c r="J65" s="168"/>
      <c r="K65" s="109"/>
    </row>
    <row r="66" spans="1:11" ht="15" customHeight="1">
      <c r="A66" s="24">
        <f>ROW()</f>
        <v>66</v>
      </c>
      <c r="B66" s="165"/>
      <c r="C66" s="10" t="s">
        <v>8</v>
      </c>
      <c r="D66" s="13" t="s">
        <v>894</v>
      </c>
      <c r="E66" s="13"/>
      <c r="F66" s="9"/>
      <c r="G66" s="230"/>
      <c r="H66" s="167"/>
      <c r="I66" s="9"/>
      <c r="J66" s="168"/>
      <c r="K66" s="109"/>
    </row>
    <row r="67" spans="1:11" ht="15" customHeight="1" thickBot="1">
      <c r="A67" s="24">
        <f>ROW()</f>
        <v>67</v>
      </c>
      <c r="B67" s="165"/>
      <c r="C67" s="10" t="s">
        <v>7</v>
      </c>
      <c r="D67" s="13" t="s">
        <v>876</v>
      </c>
      <c r="E67" s="13"/>
      <c r="F67" s="9"/>
      <c r="G67" s="230"/>
      <c r="H67" s="167"/>
      <c r="I67" s="9"/>
      <c r="J67" s="168"/>
      <c r="K67" s="109"/>
    </row>
    <row r="68" spans="1:11" ht="15" customHeight="1" thickBot="1">
      <c r="A68" s="24">
        <f>ROW()</f>
        <v>68</v>
      </c>
      <c r="B68" s="165"/>
      <c r="C68" s="9"/>
      <c r="D68" s="9" t="s">
        <v>895</v>
      </c>
      <c r="E68" s="9"/>
      <c r="F68" s="9"/>
      <c r="G68" s="9"/>
      <c r="H68" s="167"/>
      <c r="I68" s="240">
        <f>G65+G66-G67</f>
        <v>0</v>
      </c>
      <c r="J68" s="168"/>
      <c r="K68" s="109"/>
    </row>
    <row r="69" spans="1:11" ht="24.75" customHeight="1">
      <c r="A69" s="24">
        <f>ROW()</f>
        <v>69</v>
      </c>
      <c r="B69" s="165"/>
      <c r="C69" s="190" t="s">
        <v>896</v>
      </c>
      <c r="D69" s="9"/>
      <c r="E69" s="9"/>
      <c r="F69" s="9"/>
      <c r="G69" s="9"/>
      <c r="H69" s="167"/>
      <c r="I69" s="233" t="s">
        <v>771</v>
      </c>
      <c r="J69" s="168"/>
      <c r="K69" s="109"/>
    </row>
    <row r="70" spans="1:11" ht="12.75">
      <c r="A70" s="24">
        <f>ROW()</f>
        <v>70</v>
      </c>
      <c r="B70" s="165"/>
      <c r="C70" s="9"/>
      <c r="D70" s="9"/>
      <c r="E70" s="9"/>
      <c r="F70" s="9"/>
      <c r="G70" s="9"/>
      <c r="H70" s="170"/>
      <c r="I70" s="170"/>
      <c r="J70" s="168"/>
      <c r="K70" s="109"/>
    </row>
    <row r="71" spans="1:11" ht="12.75">
      <c r="A71" s="24">
        <f>ROW()</f>
        <v>71</v>
      </c>
      <c r="B71" s="165"/>
      <c r="C71" s="9"/>
      <c r="D71" s="198" t="s">
        <v>773</v>
      </c>
      <c r="E71" s="198"/>
      <c r="F71" s="9"/>
      <c r="G71" s="230"/>
      <c r="H71" s="282"/>
      <c r="I71" s="9"/>
      <c r="J71" s="168"/>
      <c r="K71" s="109"/>
    </row>
    <row r="72" spans="1:11" ht="12.75">
      <c r="A72" s="24">
        <f>ROW()</f>
        <v>72</v>
      </c>
      <c r="B72" s="165"/>
      <c r="C72" s="9"/>
      <c r="D72" s="9"/>
      <c r="E72" s="9"/>
      <c r="F72" s="9"/>
      <c r="G72" s="9"/>
      <c r="H72" s="9"/>
      <c r="I72" s="9"/>
      <c r="J72" s="168"/>
      <c r="K72" s="109"/>
    </row>
    <row r="73" spans="1:11" ht="12.75">
      <c r="A73" s="24">
        <f>ROW()</f>
        <v>73</v>
      </c>
      <c r="B73" s="165"/>
      <c r="C73" s="10" t="s">
        <v>8</v>
      </c>
      <c r="D73" s="13" t="s">
        <v>897</v>
      </c>
      <c r="E73" s="13"/>
      <c r="F73" s="9"/>
      <c r="G73" s="230"/>
      <c r="H73" s="167"/>
      <c r="I73" s="9"/>
      <c r="J73" s="168"/>
      <c r="K73" s="109"/>
    </row>
    <row r="74" spans="1:11" ht="12.75">
      <c r="A74" s="24">
        <f>ROW()</f>
        <v>74</v>
      </c>
      <c r="B74" s="165"/>
      <c r="C74" s="10"/>
      <c r="D74" s="13"/>
      <c r="E74" s="13"/>
      <c r="F74" s="9"/>
      <c r="G74" s="9"/>
      <c r="H74" s="9"/>
      <c r="I74" s="9"/>
      <c r="J74" s="168"/>
      <c r="K74" s="109"/>
    </row>
    <row r="75" spans="1:11" ht="12.75">
      <c r="A75" s="24">
        <f>ROW()</f>
        <v>75</v>
      </c>
      <c r="B75" s="165"/>
      <c r="C75" s="10" t="s">
        <v>7</v>
      </c>
      <c r="D75" s="13" t="s">
        <v>898</v>
      </c>
      <c r="E75" s="13"/>
      <c r="F75" s="9"/>
      <c r="G75" s="230"/>
      <c r="H75" s="167"/>
      <c r="I75" s="9"/>
      <c r="J75" s="168"/>
      <c r="K75" s="109"/>
    </row>
    <row r="76" spans="1:11" ht="12.75">
      <c r="A76" s="24">
        <f>ROW()</f>
        <v>76</v>
      </c>
      <c r="B76" s="165"/>
      <c r="C76" s="10"/>
      <c r="D76" s="13"/>
      <c r="E76" s="13"/>
      <c r="F76" s="9"/>
      <c r="G76" s="9"/>
      <c r="H76" s="9"/>
      <c r="I76" s="9"/>
      <c r="J76" s="168"/>
      <c r="K76" s="109"/>
    </row>
    <row r="77" spans="1:11" ht="12.75">
      <c r="A77" s="24">
        <f>ROW()</f>
        <v>77</v>
      </c>
      <c r="B77" s="165"/>
      <c r="C77" s="10" t="s">
        <v>8</v>
      </c>
      <c r="D77" s="13" t="s">
        <v>899</v>
      </c>
      <c r="E77" s="13"/>
      <c r="F77" s="9"/>
      <c r="G77" s="230"/>
      <c r="H77" s="167"/>
      <c r="I77" s="9"/>
      <c r="J77" s="168"/>
      <c r="K77" s="109"/>
    </row>
    <row r="78" spans="1:11" ht="12.75">
      <c r="A78" s="24">
        <f>ROW()</f>
        <v>78</v>
      </c>
      <c r="B78" s="165"/>
      <c r="C78" s="9"/>
      <c r="D78" s="13"/>
      <c r="E78" s="13"/>
      <c r="F78" s="9"/>
      <c r="G78" s="13"/>
      <c r="H78" s="282"/>
      <c r="I78" s="9"/>
      <c r="J78" s="168"/>
      <c r="K78" s="109"/>
    </row>
    <row r="79" spans="1:11" ht="12.75">
      <c r="A79" s="24">
        <f>ROW()</f>
        <v>79</v>
      </c>
      <c r="B79" s="165"/>
      <c r="C79" s="10" t="s">
        <v>7</v>
      </c>
      <c r="D79" s="13" t="s">
        <v>900</v>
      </c>
      <c r="E79" s="13"/>
      <c r="F79" s="9"/>
      <c r="G79" s="275">
        <f>SUM(G45:G47)*J26</f>
        <v>0</v>
      </c>
      <c r="H79" s="282"/>
      <c r="I79" s="9"/>
      <c r="J79" s="168"/>
      <c r="K79" s="109"/>
    </row>
    <row r="80" spans="1:11" ht="12.75">
      <c r="A80" s="24">
        <f>ROW()</f>
        <v>80</v>
      </c>
      <c r="B80" s="165"/>
      <c r="C80" s="9"/>
      <c r="D80" s="13"/>
      <c r="E80" s="13"/>
      <c r="F80" s="9"/>
      <c r="G80" s="13"/>
      <c r="H80" s="282"/>
      <c r="I80" s="9"/>
      <c r="J80" s="168"/>
      <c r="K80" s="109"/>
    </row>
    <row r="81" spans="1:11" ht="12.75">
      <c r="A81" s="24">
        <f>ROW()</f>
        <v>81</v>
      </c>
      <c r="B81" s="165"/>
      <c r="C81" s="10" t="s">
        <v>8</v>
      </c>
      <c r="D81" s="13" t="s">
        <v>901</v>
      </c>
      <c r="E81" s="13"/>
      <c r="F81" s="9"/>
      <c r="G81" s="230"/>
      <c r="H81" s="282"/>
      <c r="I81" s="9"/>
      <c r="J81" s="168"/>
      <c r="K81" s="109"/>
    </row>
    <row r="82" spans="1:11" ht="12.75">
      <c r="A82" s="24">
        <f>ROW()</f>
        <v>82</v>
      </c>
      <c r="B82" s="165"/>
      <c r="C82" s="9"/>
      <c r="D82" s="13"/>
      <c r="E82" s="13"/>
      <c r="F82" s="9"/>
      <c r="G82" s="13"/>
      <c r="H82" s="282"/>
      <c r="I82" s="9"/>
      <c r="J82" s="168"/>
      <c r="K82" s="109"/>
    </row>
    <row r="83" spans="1:11" ht="12.75">
      <c r="A83" s="24">
        <f>ROW()</f>
        <v>83</v>
      </c>
      <c r="B83" s="165"/>
      <c r="C83" s="10" t="s">
        <v>7</v>
      </c>
      <c r="D83" s="13" t="s">
        <v>902</v>
      </c>
      <c r="E83" s="13"/>
      <c r="F83" s="9"/>
      <c r="G83" s="230"/>
      <c r="H83" s="282"/>
      <c r="I83" s="9"/>
      <c r="J83" s="168"/>
      <c r="K83" s="109"/>
    </row>
    <row r="84" spans="1:11" ht="12.75">
      <c r="A84" s="24">
        <f>ROW()</f>
        <v>84</v>
      </c>
      <c r="B84" s="165"/>
      <c r="C84" s="9"/>
      <c r="D84" s="13"/>
      <c r="E84" s="13"/>
      <c r="F84" s="9"/>
      <c r="G84" s="13"/>
      <c r="H84" s="282"/>
      <c r="I84" s="9"/>
      <c r="J84" s="168"/>
      <c r="K84" s="109"/>
    </row>
    <row r="85" spans="1:11" ht="12.75">
      <c r="A85" s="24">
        <f>ROW()</f>
        <v>85</v>
      </c>
      <c r="B85" s="165"/>
      <c r="C85" s="10" t="s">
        <v>8</v>
      </c>
      <c r="D85" s="13" t="s">
        <v>903</v>
      </c>
      <c r="E85" s="13"/>
      <c r="F85" s="9"/>
      <c r="G85" s="230"/>
      <c r="H85" s="282"/>
      <c r="I85" s="9"/>
      <c r="J85" s="168"/>
      <c r="K85" s="109"/>
    </row>
    <row r="86" spans="1:11" ht="13.5" thickBot="1">
      <c r="A86" s="24">
        <f>ROW()</f>
        <v>86</v>
      </c>
      <c r="B86" s="165"/>
      <c r="C86" s="9"/>
      <c r="D86" s="13"/>
      <c r="E86" s="13"/>
      <c r="F86" s="9"/>
      <c r="G86" s="9"/>
      <c r="H86" s="282"/>
      <c r="I86" s="13"/>
      <c r="J86" s="168"/>
      <c r="K86" s="109"/>
    </row>
    <row r="87" spans="1:11" ht="13.5" thickBot="1">
      <c r="A87" s="24">
        <f>ROW()</f>
        <v>87</v>
      </c>
      <c r="B87" s="165"/>
      <c r="C87" s="9"/>
      <c r="D87" s="9" t="s">
        <v>904</v>
      </c>
      <c r="E87" s="9"/>
      <c r="F87" s="9"/>
      <c r="G87" s="9"/>
      <c r="H87" s="282"/>
      <c r="I87" s="240">
        <f>G71+G73-G79+G81+G83+G85</f>
        <v>0</v>
      </c>
      <c r="J87" s="168"/>
      <c r="K87" s="109"/>
    </row>
    <row r="88" spans="1:11" ht="12.75">
      <c r="A88" s="24">
        <f>ROW()</f>
        <v>88</v>
      </c>
      <c r="B88" s="165"/>
      <c r="C88" s="9"/>
      <c r="D88" s="9"/>
      <c r="E88" s="9"/>
      <c r="F88" s="9"/>
      <c r="G88" s="9"/>
      <c r="H88" s="288"/>
      <c r="I88" s="9"/>
      <c r="J88" s="168"/>
      <c r="K88" s="109"/>
    </row>
    <row r="89" spans="1:11" ht="15.75">
      <c r="A89" s="24">
        <f>ROW()</f>
        <v>89</v>
      </c>
      <c r="B89" s="165"/>
      <c r="C89" s="190" t="s">
        <v>905</v>
      </c>
      <c r="D89" s="9"/>
      <c r="E89" s="9"/>
      <c r="F89" s="9"/>
      <c r="G89" s="9"/>
      <c r="H89" s="167"/>
      <c r="I89" s="9"/>
      <c r="J89" s="168"/>
      <c r="K89" s="109"/>
    </row>
    <row r="90" spans="1:11" ht="14.25" customHeight="1">
      <c r="A90" s="24">
        <f>ROW()</f>
        <v>90</v>
      </c>
      <c r="B90" s="165"/>
      <c r="C90" s="9"/>
      <c r="D90" s="696" t="s">
        <v>906</v>
      </c>
      <c r="E90" s="696"/>
      <c r="F90" s="696"/>
      <c r="G90" s="696"/>
      <c r="H90" s="696"/>
      <c r="I90" s="696"/>
      <c r="J90" s="168"/>
      <c r="K90" s="109"/>
    </row>
    <row r="91" spans="1:11" ht="12.75">
      <c r="A91" s="24">
        <f>ROW()</f>
        <v>91</v>
      </c>
      <c r="B91" s="165"/>
      <c r="C91" s="9"/>
      <c r="D91" s="697"/>
      <c r="E91" s="697"/>
      <c r="F91" s="697"/>
      <c r="G91" s="697"/>
      <c r="H91" s="697"/>
      <c r="I91" s="697"/>
      <c r="J91" s="168"/>
      <c r="K91" s="109"/>
    </row>
    <row r="92" spans="1:11" ht="12.75">
      <c r="A92" s="24">
        <f>ROW()</f>
        <v>92</v>
      </c>
      <c r="B92" s="165"/>
      <c r="C92" s="9"/>
      <c r="D92" s="698"/>
      <c r="E92" s="698"/>
      <c r="F92" s="698"/>
      <c r="G92" s="698"/>
      <c r="H92" s="698"/>
      <c r="I92" s="698"/>
      <c r="J92" s="168"/>
      <c r="K92" s="109"/>
    </row>
    <row r="93" spans="1:11" ht="15" customHeight="1">
      <c r="A93" s="24">
        <f>ROW()</f>
        <v>93</v>
      </c>
      <c r="B93" s="165"/>
      <c r="C93" s="9"/>
      <c r="D93" s="698"/>
      <c r="E93" s="698"/>
      <c r="F93" s="698"/>
      <c r="G93" s="698"/>
      <c r="H93" s="698"/>
      <c r="I93" s="698"/>
      <c r="J93" s="168"/>
      <c r="K93" s="109"/>
    </row>
    <row r="94" spans="1:11" ht="15" customHeight="1">
      <c r="A94" s="24">
        <f>ROW()</f>
        <v>94</v>
      </c>
      <c r="B94" s="165"/>
      <c r="C94" s="9"/>
      <c r="D94" s="698"/>
      <c r="E94" s="698"/>
      <c r="F94" s="698"/>
      <c r="G94" s="698"/>
      <c r="H94" s="698"/>
      <c r="I94" s="698"/>
      <c r="J94" s="168"/>
      <c r="K94" s="109"/>
    </row>
    <row r="95" spans="1:11" ht="15" customHeight="1">
      <c r="A95" s="24">
        <f>ROW()</f>
        <v>95</v>
      </c>
      <c r="B95" s="165"/>
      <c r="C95" s="9"/>
      <c r="D95" s="698"/>
      <c r="E95" s="698"/>
      <c r="F95" s="698"/>
      <c r="G95" s="698"/>
      <c r="H95" s="698"/>
      <c r="I95" s="698"/>
      <c r="J95" s="168"/>
      <c r="K95" s="109"/>
    </row>
    <row r="96" spans="1:11" ht="15" customHeight="1">
      <c r="A96" s="24">
        <f>ROW()</f>
        <v>96</v>
      </c>
      <c r="B96" s="165"/>
      <c r="C96" s="9"/>
      <c r="D96" s="698"/>
      <c r="E96" s="698"/>
      <c r="F96" s="698"/>
      <c r="G96" s="698"/>
      <c r="H96" s="698"/>
      <c r="I96" s="698"/>
      <c r="J96" s="168"/>
      <c r="K96" s="109"/>
    </row>
    <row r="97" spans="1:11" ht="15" customHeight="1">
      <c r="A97" s="24">
        <f>ROW()</f>
        <v>97</v>
      </c>
      <c r="B97" s="165"/>
      <c r="C97" s="9"/>
      <c r="D97" s="698"/>
      <c r="E97" s="698"/>
      <c r="F97" s="698"/>
      <c r="G97" s="698"/>
      <c r="H97" s="698"/>
      <c r="I97" s="698"/>
      <c r="J97" s="168"/>
      <c r="K97" s="109"/>
    </row>
    <row r="98" spans="1:11" ht="15" customHeight="1">
      <c r="A98" s="24">
        <f>ROW()</f>
        <v>98</v>
      </c>
      <c r="B98" s="165"/>
      <c r="C98" s="9"/>
      <c r="D98" s="698"/>
      <c r="E98" s="698"/>
      <c r="F98" s="698"/>
      <c r="G98" s="698"/>
      <c r="H98" s="698"/>
      <c r="I98" s="698"/>
      <c r="J98" s="168"/>
      <c r="K98" s="109"/>
    </row>
    <row r="99" spans="1:11" ht="15" customHeight="1">
      <c r="A99" s="24">
        <f>ROW()</f>
        <v>99</v>
      </c>
      <c r="B99" s="165"/>
      <c r="C99" s="9"/>
      <c r="D99" s="698"/>
      <c r="E99" s="698"/>
      <c r="F99" s="698"/>
      <c r="G99" s="698"/>
      <c r="H99" s="698"/>
      <c r="I99" s="698"/>
      <c r="J99" s="168"/>
      <c r="K99" s="109"/>
    </row>
    <row r="100" spans="1:11" ht="15" customHeight="1">
      <c r="A100" s="24">
        <f>ROW()</f>
        <v>100</v>
      </c>
      <c r="B100" s="165"/>
      <c r="C100" s="9"/>
      <c r="D100" s="698"/>
      <c r="E100" s="698"/>
      <c r="F100" s="698"/>
      <c r="G100" s="698"/>
      <c r="H100" s="698"/>
      <c r="I100" s="698"/>
      <c r="J100" s="168"/>
      <c r="K100" s="109"/>
    </row>
    <row r="101" spans="1:11" ht="15" customHeight="1">
      <c r="A101" s="24">
        <f>ROW()</f>
        <v>101</v>
      </c>
      <c r="B101" s="165"/>
      <c r="C101" s="9"/>
      <c r="D101" s="698"/>
      <c r="E101" s="698"/>
      <c r="F101" s="698"/>
      <c r="G101" s="698"/>
      <c r="H101" s="698"/>
      <c r="I101" s="698"/>
      <c r="J101" s="168"/>
      <c r="K101" s="109"/>
    </row>
    <row r="102" spans="1:11" ht="15" customHeight="1">
      <c r="A102" s="24">
        <f>ROW()</f>
        <v>102</v>
      </c>
      <c r="B102" s="165"/>
      <c r="C102" s="9"/>
      <c r="D102" s="698"/>
      <c r="E102" s="698"/>
      <c r="F102" s="698"/>
      <c r="G102" s="698"/>
      <c r="H102" s="698"/>
      <c r="I102" s="698"/>
      <c r="J102" s="168"/>
      <c r="K102" s="109"/>
    </row>
    <row r="103" spans="1:11" ht="15" customHeight="1">
      <c r="A103" s="24">
        <f>ROW()</f>
        <v>103</v>
      </c>
      <c r="B103" s="165"/>
      <c r="C103" s="9"/>
      <c r="D103" s="698"/>
      <c r="E103" s="698"/>
      <c r="F103" s="698"/>
      <c r="G103" s="698"/>
      <c r="H103" s="698"/>
      <c r="I103" s="698"/>
      <c r="J103" s="168"/>
      <c r="K103" s="109"/>
    </row>
    <row r="104" spans="1:11" ht="15" customHeight="1">
      <c r="A104" s="24">
        <f>ROW()</f>
        <v>104</v>
      </c>
      <c r="B104" s="165"/>
      <c r="C104" s="9"/>
      <c r="D104" s="698"/>
      <c r="E104" s="698"/>
      <c r="F104" s="698"/>
      <c r="G104" s="698"/>
      <c r="H104" s="698"/>
      <c r="I104" s="698"/>
      <c r="J104" s="168"/>
      <c r="K104" s="109"/>
    </row>
    <row r="105" spans="1:11" ht="15" customHeight="1">
      <c r="A105" s="24">
        <f>ROW()</f>
        <v>105</v>
      </c>
      <c r="B105" s="165"/>
      <c r="C105" s="9"/>
      <c r="D105" s="698"/>
      <c r="E105" s="698"/>
      <c r="F105" s="698"/>
      <c r="G105" s="698"/>
      <c r="H105" s="698"/>
      <c r="I105" s="698"/>
      <c r="J105" s="168"/>
      <c r="K105" s="109"/>
    </row>
    <row r="106" spans="1:11" ht="12.75">
      <c r="A106" s="24">
        <f>ROW()</f>
        <v>106</v>
      </c>
      <c r="B106" s="165"/>
      <c r="C106" s="9"/>
      <c r="D106" s="698"/>
      <c r="E106" s="698"/>
      <c r="F106" s="698"/>
      <c r="G106" s="698"/>
      <c r="H106" s="698"/>
      <c r="I106" s="698"/>
      <c r="J106" s="168"/>
      <c r="K106" s="109"/>
    </row>
    <row r="107" spans="1:11" ht="12.75">
      <c r="A107" s="24">
        <f>ROW()</f>
        <v>107</v>
      </c>
      <c r="B107" s="165"/>
      <c r="C107" s="9"/>
      <c r="D107" s="698"/>
      <c r="E107" s="698"/>
      <c r="F107" s="698"/>
      <c r="G107" s="698"/>
      <c r="H107" s="698"/>
      <c r="I107" s="698"/>
      <c r="J107" s="168"/>
      <c r="K107" s="109"/>
    </row>
    <row r="108" spans="1:11" ht="12.75">
      <c r="A108" s="24">
        <f>ROW()</f>
        <v>108</v>
      </c>
      <c r="B108" s="165"/>
      <c r="C108" s="9"/>
      <c r="D108" s="9"/>
      <c r="E108" s="9"/>
      <c r="F108" s="9"/>
      <c r="G108" s="233"/>
      <c r="H108" s="288"/>
      <c r="I108" s="9"/>
      <c r="J108" s="168"/>
      <c r="K108" s="109"/>
    </row>
    <row r="109" spans="1:11" ht="12.75">
      <c r="A109" s="24">
        <f>ROW()</f>
        <v>109</v>
      </c>
      <c r="B109" s="165"/>
      <c r="C109" s="9"/>
      <c r="D109" s="9"/>
      <c r="E109" s="9"/>
      <c r="F109" s="9"/>
      <c r="G109" s="233"/>
      <c r="H109" s="288"/>
      <c r="I109" s="9"/>
      <c r="J109" s="168"/>
      <c r="K109" s="109"/>
    </row>
    <row r="110" spans="1:11" ht="15.75">
      <c r="A110" s="24">
        <f>ROW()</f>
        <v>110</v>
      </c>
      <c r="B110" s="165"/>
      <c r="C110" s="190" t="s">
        <v>907</v>
      </c>
      <c r="D110" s="9"/>
      <c r="E110" s="9"/>
      <c r="F110" s="9"/>
      <c r="G110" s="233"/>
      <c r="H110" s="288"/>
      <c r="I110" s="9"/>
      <c r="J110" s="168"/>
      <c r="K110" s="109"/>
    </row>
    <row r="111" spans="1:11" ht="12.75">
      <c r="A111" s="24">
        <f>ROW()</f>
        <v>111</v>
      </c>
      <c r="B111" s="165"/>
      <c r="C111" s="9"/>
      <c r="D111" s="9"/>
      <c r="E111" s="9"/>
      <c r="F111" s="9"/>
      <c r="G111" s="233" t="s">
        <v>771</v>
      </c>
      <c r="H111" s="288"/>
      <c r="I111" s="9"/>
      <c r="J111" s="168"/>
      <c r="K111" s="109"/>
    </row>
    <row r="112" spans="1:11" ht="12.75">
      <c r="A112" s="24">
        <f>ROW()</f>
        <v>112</v>
      </c>
      <c r="B112" s="165"/>
      <c r="C112" s="9"/>
      <c r="D112" s="9" t="s">
        <v>908</v>
      </c>
      <c r="E112" s="9"/>
      <c r="F112" s="9"/>
      <c r="G112" s="230"/>
      <c r="H112" s="167"/>
      <c r="I112" s="9"/>
      <c r="J112" s="168"/>
      <c r="K112" s="109"/>
    </row>
    <row r="113" spans="1:11" ht="12.75">
      <c r="A113" s="24">
        <f>ROW()</f>
        <v>113</v>
      </c>
      <c r="B113" s="165"/>
      <c r="C113" s="10" t="s">
        <v>8</v>
      </c>
      <c r="D113" s="13" t="s">
        <v>909</v>
      </c>
      <c r="E113" s="9"/>
      <c r="F113" s="9"/>
      <c r="G113" s="230"/>
      <c r="H113" s="167"/>
      <c r="I113" s="9"/>
      <c r="J113" s="168"/>
      <c r="K113" s="109"/>
    </row>
    <row r="114" spans="1:11" ht="12.75">
      <c r="A114" s="24">
        <f>ROW()</f>
        <v>114</v>
      </c>
      <c r="B114" s="165"/>
      <c r="C114" s="10" t="s">
        <v>7</v>
      </c>
      <c r="D114" s="13" t="s">
        <v>910</v>
      </c>
      <c r="E114" s="9"/>
      <c r="F114" s="9"/>
      <c r="G114" s="230"/>
      <c r="H114" s="167"/>
      <c r="I114" s="9"/>
      <c r="J114" s="168"/>
      <c r="K114" s="109"/>
    </row>
    <row r="115" spans="1:11" ht="12.75">
      <c r="A115" s="24">
        <f>ROW()</f>
        <v>115</v>
      </c>
      <c r="B115" s="165"/>
      <c r="C115" s="10" t="s">
        <v>7</v>
      </c>
      <c r="D115" s="13" t="s">
        <v>911</v>
      </c>
      <c r="E115" s="9"/>
      <c r="F115" s="9"/>
      <c r="G115" s="230"/>
      <c r="H115" s="167"/>
      <c r="I115" s="9"/>
      <c r="J115" s="168"/>
      <c r="K115" s="109"/>
    </row>
    <row r="116" spans="1:11" ht="13.5" thickBot="1">
      <c r="A116" s="24">
        <f>ROW()</f>
        <v>116</v>
      </c>
      <c r="B116" s="165"/>
      <c r="C116" s="10" t="s">
        <v>8</v>
      </c>
      <c r="D116" s="13" t="s">
        <v>912</v>
      </c>
      <c r="E116" s="9"/>
      <c r="F116" s="9"/>
      <c r="G116" s="230"/>
      <c r="H116" s="167"/>
      <c r="I116" s="233"/>
      <c r="J116" s="168"/>
      <c r="K116" s="109"/>
    </row>
    <row r="117" spans="1:11" ht="13.5" thickBot="1">
      <c r="A117" s="24">
        <f>ROW()</f>
        <v>117</v>
      </c>
      <c r="B117" s="165"/>
      <c r="C117" s="9"/>
      <c r="D117" s="9" t="s">
        <v>913</v>
      </c>
      <c r="E117" s="9"/>
      <c r="F117" s="9"/>
      <c r="G117" s="9"/>
      <c r="H117" s="167"/>
      <c r="I117" s="240">
        <f>G112+G113-G114-G115+G116</f>
        <v>0</v>
      </c>
      <c r="J117" s="168"/>
      <c r="K117" s="109"/>
    </row>
    <row r="118" spans="1:11" ht="12.75">
      <c r="A118" s="40">
        <f>ROW()</f>
        <v>118</v>
      </c>
      <c r="B118" s="182"/>
      <c r="C118" s="183"/>
      <c r="D118" s="183"/>
      <c r="E118" s="183"/>
      <c r="F118" s="183"/>
      <c r="G118" s="183"/>
      <c r="H118" s="183"/>
      <c r="I118" s="183"/>
      <c r="J118" s="184"/>
      <c r="K118" s="109"/>
    </row>
  </sheetData>
  <sheetProtection formatColumns="0" formatRows="0"/>
  <mergeCells count="8">
    <mergeCell ref="D90:I91"/>
    <mergeCell ref="D92:I107"/>
    <mergeCell ref="F2:I2"/>
    <mergeCell ref="F3:I3"/>
    <mergeCell ref="D31:I31"/>
    <mergeCell ref="D32:I41"/>
    <mergeCell ref="F59:I59"/>
    <mergeCell ref="F60:I60"/>
  </mergeCells>
  <dataValidations count="3">
    <dataValidation type="decimal" allowBlank="1" showInputMessage="1" showErrorMessage="1" promptTitle="Corporate tax rate" prompt="Please enter a value between 0% and 100%" errorTitle="Statutory tax rate" error="Percentages between 0% and 100% are accepted" sqref="G26">
      <formula1>0</formula1>
      <formula2>1</formula2>
    </dataValidation>
    <dataValidation allowBlank="1" showInputMessage="1" showErrorMessage="1" promptTitle="Adjustment for disposed assets" prompt="Enter a negative number to account for the transferred balance of unamortised initial differences relating to assets disposed during the year" sqref="G47 G44"/>
    <dataValidation allowBlank="1" showInputMessage="1" showErrorMessage="1" promptTitle="Adjustment for acquired assets" prompt="Enter a positive number to account for the transferred balance of unamortised initial differences relating to assets acquired during the year" sqref="G46"/>
  </dataValidations>
  <printOptions/>
  <pageMargins left="0.7086614173228347" right="0.7086614173228347" top="0.7480314960629921" bottom="0.7480314960629921" header="0.3149606299212599" footer="0.3149606299212599"/>
  <pageSetup fitToHeight="10" horizontalDpi="600" verticalDpi="600" orientation="portrait" paperSize="9" scale="64" r:id="rId1"/>
  <headerFooter alignWithMargins="0">
    <oddHeader>&amp;C&amp;"Arial"&amp;10 Commerce Commission Information Disclosure Template</oddHeader>
    <oddFooter>&amp;L&amp;"Arial"&amp;10 &amp;F&amp;C&amp;"Arial"&amp;10 &amp;A&amp;R&amp;"Arial"&amp;10 &amp;P</oddFoot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P66"/>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2" width="3.140625" style="117" customWidth="1"/>
    <col min="3" max="3" width="7.421875" style="117" customWidth="1"/>
    <col min="4" max="4" width="39.421875" style="117" customWidth="1"/>
    <col min="5" max="13" width="15.57421875" style="117" customWidth="1"/>
    <col min="14" max="14" width="2.7109375" style="117" customWidth="1"/>
    <col min="15" max="16384" width="9.140625" style="117" customWidth="1"/>
  </cols>
  <sheetData>
    <row r="1" spans="1:16" s="51" customFormat="1" ht="12.75" customHeight="1">
      <c r="A1" s="157"/>
      <c r="B1" s="158"/>
      <c r="C1" s="158"/>
      <c r="D1" s="158"/>
      <c r="E1" s="158"/>
      <c r="F1" s="158"/>
      <c r="G1" s="158"/>
      <c r="H1" s="158"/>
      <c r="I1" s="158"/>
      <c r="J1" s="158"/>
      <c r="K1" s="158"/>
      <c r="L1" s="158"/>
      <c r="M1" s="158"/>
      <c r="N1" s="159"/>
      <c r="O1"/>
      <c r="P1"/>
    </row>
    <row r="2" spans="1:16" s="51" customFormat="1" ht="16.5" customHeight="1">
      <c r="A2" s="160"/>
      <c r="B2" s="161"/>
      <c r="C2" s="161"/>
      <c r="D2" s="161"/>
      <c r="E2" s="161"/>
      <c r="F2" s="161"/>
      <c r="G2" s="161"/>
      <c r="H2" s="161"/>
      <c r="I2" s="55" t="s">
        <v>10</v>
      </c>
      <c r="J2" s="683">
        <f>IF(NOT(ISBLANK(CoverSheet!$C$8)),CoverSheet!$C$8,"")</f>
      </c>
      <c r="K2" s="684"/>
      <c r="L2" s="684"/>
      <c r="M2" s="684"/>
      <c r="N2" s="274"/>
      <c r="O2"/>
      <c r="P2"/>
    </row>
    <row r="3" spans="1:16" s="51" customFormat="1" ht="16.5" customHeight="1">
      <c r="A3" s="160"/>
      <c r="B3" s="161"/>
      <c r="C3" s="161"/>
      <c r="D3" s="161"/>
      <c r="E3" s="161"/>
      <c r="F3" s="161"/>
      <c r="G3" s="161"/>
      <c r="H3" s="161"/>
      <c r="I3" s="55" t="s">
        <v>427</v>
      </c>
      <c r="J3" s="679">
        <f>IF(ISNUMBER(CoverSheet!$C$12),CoverSheet!$C$12,"")</f>
      </c>
      <c r="K3" s="685"/>
      <c r="L3" s="685"/>
      <c r="M3" s="685"/>
      <c r="N3" s="274"/>
      <c r="O3"/>
      <c r="P3"/>
    </row>
    <row r="4" spans="1:16" s="51" customFormat="1" ht="20.25" customHeight="1">
      <c r="A4" s="323" t="s">
        <v>914</v>
      </c>
      <c r="B4" s="223"/>
      <c r="C4" s="161"/>
      <c r="D4" s="161"/>
      <c r="E4" s="161"/>
      <c r="F4" s="161"/>
      <c r="G4" s="161"/>
      <c r="H4" s="161"/>
      <c r="I4" s="161"/>
      <c r="J4" s="161"/>
      <c r="K4" s="161"/>
      <c r="L4" s="161"/>
      <c r="M4" s="289"/>
      <c r="N4" s="162"/>
      <c r="O4"/>
      <c r="P4"/>
    </row>
    <row r="5" spans="1:16" s="51" customFormat="1" ht="12.75">
      <c r="A5" s="57" t="s">
        <v>11</v>
      </c>
      <c r="B5" s="634" t="s">
        <v>1282</v>
      </c>
      <c r="C5" s="164"/>
      <c r="D5" s="161"/>
      <c r="E5" s="161"/>
      <c r="F5" s="161"/>
      <c r="G5" s="161"/>
      <c r="H5" s="161"/>
      <c r="I5" s="161"/>
      <c r="J5" s="161"/>
      <c r="K5" s="161"/>
      <c r="L5" s="161"/>
      <c r="M5" s="161"/>
      <c r="N5" s="162"/>
      <c r="O5"/>
      <c r="P5"/>
    </row>
    <row r="6" spans="1:16" s="51" customFormat="1" ht="30" customHeight="1">
      <c r="A6" s="24">
        <f>ROW()</f>
        <v>6</v>
      </c>
      <c r="B6" s="165"/>
      <c r="C6" s="290" t="s">
        <v>915</v>
      </c>
      <c r="D6" s="291"/>
      <c r="E6" s="291"/>
      <c r="F6" s="292"/>
      <c r="G6" s="291"/>
      <c r="H6" s="291"/>
      <c r="I6" s="291"/>
      <c r="J6" s="291"/>
      <c r="K6" s="291"/>
      <c r="L6" s="291"/>
      <c r="M6" s="291"/>
      <c r="N6" s="226"/>
      <c r="O6"/>
      <c r="P6"/>
    </row>
    <row r="7" spans="1:16" s="51" customFormat="1" ht="34.5" customHeight="1">
      <c r="A7" s="24">
        <f>ROW()</f>
        <v>7</v>
      </c>
      <c r="B7" s="165"/>
      <c r="C7" s="700" t="s">
        <v>916</v>
      </c>
      <c r="D7" s="700"/>
      <c r="E7" s="700"/>
      <c r="F7" s="700"/>
      <c r="G7" s="700"/>
      <c r="H7" s="700"/>
      <c r="I7" s="700"/>
      <c r="J7" s="700"/>
      <c r="K7" s="700"/>
      <c r="L7" s="700"/>
      <c r="M7" s="700"/>
      <c r="N7" s="226"/>
      <c r="O7"/>
      <c r="P7"/>
    </row>
    <row r="8" spans="1:16" s="51" customFormat="1" ht="15" customHeight="1">
      <c r="A8" s="24">
        <f>ROW()</f>
        <v>8</v>
      </c>
      <c r="B8" s="165"/>
      <c r="C8" s="191" t="s">
        <v>917</v>
      </c>
      <c r="D8" s="291"/>
      <c r="E8" s="291"/>
      <c r="F8" s="291"/>
      <c r="G8" s="291"/>
      <c r="H8" s="291"/>
      <c r="I8" s="291"/>
      <c r="J8" s="291"/>
      <c r="K8" s="291"/>
      <c r="L8" s="291"/>
      <c r="M8" s="291"/>
      <c r="N8" s="226"/>
      <c r="O8"/>
      <c r="P8"/>
    </row>
    <row r="9" spans="1:16" s="51" customFormat="1" ht="15" customHeight="1">
      <c r="A9" s="24">
        <f>ROW()</f>
        <v>9</v>
      </c>
      <c r="B9" s="165"/>
      <c r="C9" s="191"/>
      <c r="D9" s="291"/>
      <c r="E9" s="291"/>
      <c r="F9" s="291"/>
      <c r="G9" s="291"/>
      <c r="H9" s="291"/>
      <c r="I9" s="291"/>
      <c r="J9" s="291"/>
      <c r="K9" s="291"/>
      <c r="L9" s="291"/>
      <c r="M9" s="291"/>
      <c r="N9" s="226"/>
      <c r="O9"/>
      <c r="P9"/>
    </row>
    <row r="10" spans="1:16" s="51" customFormat="1" ht="60" customHeight="1">
      <c r="A10" s="24">
        <f>ROW()</f>
        <v>10</v>
      </c>
      <c r="B10" s="165"/>
      <c r="C10" s="701" t="s">
        <v>918</v>
      </c>
      <c r="D10" s="702"/>
      <c r="E10" s="293" t="s">
        <v>919</v>
      </c>
      <c r="F10" s="294" t="s">
        <v>920</v>
      </c>
      <c r="G10" s="295" t="s">
        <v>921</v>
      </c>
      <c r="H10" s="295" t="s">
        <v>922</v>
      </c>
      <c r="I10" s="296" t="s">
        <v>923</v>
      </c>
      <c r="J10" s="296" t="s">
        <v>924</v>
      </c>
      <c r="K10" s="291"/>
      <c r="L10" s="291"/>
      <c r="M10" s="291"/>
      <c r="N10" s="297"/>
      <c r="O10"/>
      <c r="P10"/>
    </row>
    <row r="11" spans="1:16" s="51" customFormat="1" ht="15" customHeight="1">
      <c r="A11" s="24">
        <f>ROW()</f>
        <v>11</v>
      </c>
      <c r="B11" s="165"/>
      <c r="C11" s="703"/>
      <c r="D11" s="703"/>
      <c r="E11" s="298"/>
      <c r="F11" s="298"/>
      <c r="G11" s="299"/>
      <c r="H11" s="299"/>
      <c r="I11" s="299"/>
      <c r="J11" s="299"/>
      <c r="K11" s="291"/>
      <c r="L11" s="291"/>
      <c r="M11" s="291"/>
      <c r="N11" s="300"/>
      <c r="O11"/>
      <c r="P11"/>
    </row>
    <row r="12" spans="1:16" s="51" customFormat="1" ht="15" customHeight="1">
      <c r="A12" s="24">
        <f>ROW()</f>
        <v>12</v>
      </c>
      <c r="B12" s="165"/>
      <c r="C12" s="703"/>
      <c r="D12" s="703"/>
      <c r="E12" s="298"/>
      <c r="F12" s="298"/>
      <c r="G12" s="299"/>
      <c r="H12" s="299"/>
      <c r="I12" s="299"/>
      <c r="J12" s="299"/>
      <c r="K12" s="291"/>
      <c r="L12" s="291"/>
      <c r="M12" s="291"/>
      <c r="N12" s="300"/>
      <c r="O12"/>
      <c r="P12"/>
    </row>
    <row r="13" spans="1:16" s="51" customFormat="1" ht="15" customHeight="1">
      <c r="A13" s="24">
        <f>ROW()</f>
        <v>13</v>
      </c>
      <c r="B13" s="165"/>
      <c r="C13" s="703"/>
      <c r="D13" s="703"/>
      <c r="E13" s="298"/>
      <c r="F13" s="298"/>
      <c r="G13" s="299"/>
      <c r="H13" s="299"/>
      <c r="I13" s="299"/>
      <c r="J13" s="299"/>
      <c r="K13" s="291"/>
      <c r="L13" s="291"/>
      <c r="M13" s="291"/>
      <c r="N13" s="300"/>
      <c r="O13"/>
      <c r="P13"/>
    </row>
    <row r="14" spans="1:16" s="51" customFormat="1" ht="15" customHeight="1">
      <c r="A14" s="24">
        <f>ROW()</f>
        <v>14</v>
      </c>
      <c r="B14" s="165"/>
      <c r="C14" s="703"/>
      <c r="D14" s="703"/>
      <c r="E14" s="298"/>
      <c r="F14" s="298"/>
      <c r="G14" s="299"/>
      <c r="H14" s="299"/>
      <c r="I14" s="299"/>
      <c r="J14" s="299"/>
      <c r="K14" s="291"/>
      <c r="L14" s="291"/>
      <c r="M14" s="291"/>
      <c r="N14" s="300"/>
      <c r="O14"/>
      <c r="P14"/>
    </row>
    <row r="15" spans="1:16" s="51" customFormat="1" ht="15" customHeight="1" thickBot="1">
      <c r="A15" s="24">
        <f>ROW()</f>
        <v>15</v>
      </c>
      <c r="B15" s="165"/>
      <c r="C15" s="703"/>
      <c r="D15" s="703"/>
      <c r="E15" s="298"/>
      <c r="F15" s="298"/>
      <c r="G15" s="299"/>
      <c r="H15" s="299"/>
      <c r="I15" s="299"/>
      <c r="J15" s="301"/>
      <c r="K15" s="291"/>
      <c r="L15" s="291"/>
      <c r="M15" s="291"/>
      <c r="N15" s="300"/>
      <c r="O15"/>
      <c r="P15"/>
    </row>
    <row r="16" spans="1:16" s="51" customFormat="1" ht="15" customHeight="1" thickBot="1">
      <c r="A16" s="24">
        <f>ROW()</f>
        <v>16</v>
      </c>
      <c r="B16" s="165"/>
      <c r="C16" s="291"/>
      <c r="D16" s="291"/>
      <c r="E16" s="291"/>
      <c r="F16" s="291"/>
      <c r="G16" s="291"/>
      <c r="H16" s="291"/>
      <c r="I16" s="291"/>
      <c r="J16" s="302">
        <f>SUM(J11:J15)</f>
        <v>0</v>
      </c>
      <c r="K16" s="291"/>
      <c r="L16" s="291"/>
      <c r="M16" s="291"/>
      <c r="N16" s="226"/>
      <c r="O16"/>
      <c r="P16"/>
    </row>
    <row r="17" spans="1:16" s="51" customFormat="1" ht="15" customHeight="1">
      <c r="A17" s="24">
        <f>ROW()</f>
        <v>17</v>
      </c>
      <c r="B17" s="165"/>
      <c r="C17" s="191" t="s">
        <v>925</v>
      </c>
      <c r="D17" s="291"/>
      <c r="E17" s="291"/>
      <c r="F17" s="291"/>
      <c r="G17" s="291"/>
      <c r="H17" s="291"/>
      <c r="I17" s="291"/>
      <c r="J17" s="291"/>
      <c r="K17" s="291"/>
      <c r="L17" s="291"/>
      <c r="M17" s="291"/>
      <c r="N17" s="226"/>
      <c r="O17"/>
      <c r="P17"/>
    </row>
    <row r="18" spans="1:16" s="51" customFormat="1" ht="15" customHeight="1">
      <c r="A18" s="24">
        <f>ROW()</f>
        <v>18</v>
      </c>
      <c r="B18" s="165"/>
      <c r="C18" s="291"/>
      <c r="D18" s="291"/>
      <c r="E18" s="291"/>
      <c r="F18" s="291"/>
      <c r="G18" s="291"/>
      <c r="H18" s="291"/>
      <c r="I18" s="291"/>
      <c r="J18" s="291"/>
      <c r="K18" s="291"/>
      <c r="L18" s="291"/>
      <c r="M18" s="291"/>
      <c r="N18" s="226"/>
      <c r="O18"/>
      <c r="P18"/>
    </row>
    <row r="19" spans="1:16" s="51" customFormat="1" ht="60" customHeight="1">
      <c r="A19" s="24">
        <f>ROW()</f>
        <v>19</v>
      </c>
      <c r="B19" s="165"/>
      <c r="C19" s="701" t="s">
        <v>918</v>
      </c>
      <c r="D19" s="702"/>
      <c r="E19" s="293" t="s">
        <v>919</v>
      </c>
      <c r="F19" s="294" t="s">
        <v>920</v>
      </c>
      <c r="G19" s="295" t="s">
        <v>921</v>
      </c>
      <c r="H19" s="295" t="s">
        <v>922</v>
      </c>
      <c r="I19" s="296" t="s">
        <v>923</v>
      </c>
      <c r="J19" s="296" t="s">
        <v>924</v>
      </c>
      <c r="K19" s="303" t="s">
        <v>926</v>
      </c>
      <c r="L19" s="304" t="s">
        <v>927</v>
      </c>
      <c r="M19" s="305" t="s">
        <v>928</v>
      </c>
      <c r="N19" s="297"/>
      <c r="O19"/>
      <c r="P19"/>
    </row>
    <row r="20" spans="1:16" s="51" customFormat="1" ht="15" customHeight="1">
      <c r="A20" s="24">
        <f>ROW()</f>
        <v>20</v>
      </c>
      <c r="B20" s="165"/>
      <c r="C20" s="703"/>
      <c r="D20" s="703"/>
      <c r="E20" s="298"/>
      <c r="F20" s="298"/>
      <c r="G20" s="299"/>
      <c r="H20" s="299"/>
      <c r="I20" s="299"/>
      <c r="J20" s="299"/>
      <c r="K20" s="299"/>
      <c r="L20" s="306"/>
      <c r="M20" s="640"/>
      <c r="N20" s="300"/>
      <c r="O20"/>
      <c r="P20"/>
    </row>
    <row r="21" spans="1:16" s="51" customFormat="1" ht="15" customHeight="1">
      <c r="A21" s="24">
        <f>ROW()</f>
        <v>21</v>
      </c>
      <c r="B21" s="165"/>
      <c r="C21" s="703"/>
      <c r="D21" s="703"/>
      <c r="E21" s="298"/>
      <c r="F21" s="298"/>
      <c r="G21" s="299"/>
      <c r="H21" s="299"/>
      <c r="I21" s="299"/>
      <c r="J21" s="299"/>
      <c r="K21" s="299"/>
      <c r="L21" s="640"/>
      <c r="M21" s="640"/>
      <c r="N21" s="300"/>
      <c r="O21"/>
      <c r="P21"/>
    </row>
    <row r="22" spans="1:16" s="51" customFormat="1" ht="15" customHeight="1">
      <c r="A22" s="24">
        <f>ROW()</f>
        <v>22</v>
      </c>
      <c r="B22" s="165"/>
      <c r="C22" s="703"/>
      <c r="D22" s="703"/>
      <c r="E22" s="298"/>
      <c r="F22" s="298"/>
      <c r="G22" s="299"/>
      <c r="H22" s="299"/>
      <c r="I22" s="299"/>
      <c r="J22" s="299"/>
      <c r="K22" s="299"/>
      <c r="L22" s="640"/>
      <c r="M22" s="640"/>
      <c r="N22" s="300"/>
      <c r="O22"/>
      <c r="P22"/>
    </row>
    <row r="23" spans="1:16" s="51" customFormat="1" ht="15" customHeight="1">
      <c r="A23" s="24">
        <f>ROW()</f>
        <v>23</v>
      </c>
      <c r="B23" s="165"/>
      <c r="C23" s="703"/>
      <c r="D23" s="703"/>
      <c r="E23" s="298"/>
      <c r="F23" s="298"/>
      <c r="G23" s="299"/>
      <c r="H23" s="299"/>
      <c r="I23" s="299"/>
      <c r="J23" s="299"/>
      <c r="K23" s="299"/>
      <c r="L23" s="640"/>
      <c r="M23" s="640"/>
      <c r="N23" s="300"/>
      <c r="O23"/>
      <c r="P23"/>
    </row>
    <row r="24" spans="1:16" s="51" customFormat="1" ht="15" customHeight="1" thickBot="1">
      <c r="A24" s="24">
        <f>ROW()</f>
        <v>24</v>
      </c>
      <c r="B24" s="165"/>
      <c r="C24" s="703"/>
      <c r="D24" s="703"/>
      <c r="E24" s="298"/>
      <c r="F24" s="298"/>
      <c r="G24" s="299"/>
      <c r="H24" s="299"/>
      <c r="I24" s="299"/>
      <c r="J24" s="299"/>
      <c r="K24" s="299"/>
      <c r="L24" s="640"/>
      <c r="M24" s="307"/>
      <c r="N24" s="300"/>
      <c r="O24"/>
      <c r="P24"/>
    </row>
    <row r="25" spans="1:16" s="51" customFormat="1" ht="15" customHeight="1" thickBot="1">
      <c r="A25" s="24">
        <f>ROW()</f>
        <v>25</v>
      </c>
      <c r="B25" s="165"/>
      <c r="C25" s="197"/>
      <c r="D25" s="308"/>
      <c r="E25" s="308"/>
      <c r="F25" s="309"/>
      <c r="G25" s="310"/>
      <c r="H25" s="311"/>
      <c r="I25" s="310"/>
      <c r="J25" s="312">
        <f>SUM(J20:J24)</f>
        <v>0</v>
      </c>
      <c r="K25" s="312">
        <f>SUM(K20:K24)</f>
        <v>0</v>
      </c>
      <c r="L25" s="312">
        <f>SUM(L20:L24)</f>
        <v>0</v>
      </c>
      <c r="M25" s="302">
        <f>SUM(M20:M24)</f>
        <v>0</v>
      </c>
      <c r="N25" s="300"/>
      <c r="O25"/>
      <c r="P25"/>
    </row>
    <row r="26" spans="1:16" s="51" customFormat="1" ht="12.75" customHeight="1">
      <c r="A26" s="24">
        <f>ROW()</f>
        <v>26</v>
      </c>
      <c r="B26" s="165"/>
      <c r="C26" s="197"/>
      <c r="D26" s="308"/>
      <c r="E26" s="308"/>
      <c r="F26" s="309"/>
      <c r="G26" s="310"/>
      <c r="H26" s="311"/>
      <c r="I26" s="310"/>
      <c r="J26" s="311"/>
      <c r="K26" s="311"/>
      <c r="L26" s="310"/>
      <c r="M26" s="313"/>
      <c r="N26" s="314"/>
      <c r="O26"/>
      <c r="P26"/>
    </row>
    <row r="27" spans="1:16" s="51" customFormat="1" ht="15" customHeight="1">
      <c r="A27" s="24">
        <f>ROW()</f>
        <v>27</v>
      </c>
      <c r="B27" s="165"/>
      <c r="C27" s="191" t="s">
        <v>929</v>
      </c>
      <c r="D27" s="308"/>
      <c r="E27" s="308"/>
      <c r="F27" s="309"/>
      <c r="G27" s="310"/>
      <c r="H27" s="311"/>
      <c r="I27" s="310"/>
      <c r="J27" s="311"/>
      <c r="K27" s="311"/>
      <c r="L27" s="310"/>
      <c r="M27" s="313"/>
      <c r="N27" s="314"/>
      <c r="O27"/>
      <c r="P27"/>
    </row>
    <row r="28" spans="1:16" s="51" customFormat="1" ht="15" customHeight="1" thickBot="1">
      <c r="A28" s="24">
        <f>ROW()</f>
        <v>28</v>
      </c>
      <c r="B28" s="165"/>
      <c r="C28" s="197"/>
      <c r="D28" s="308"/>
      <c r="E28" s="308"/>
      <c r="F28" s="309"/>
      <c r="G28" s="310"/>
      <c r="H28" s="311"/>
      <c r="I28" s="310"/>
      <c r="J28" s="310"/>
      <c r="K28" s="310"/>
      <c r="L28" s="310"/>
      <c r="M28" s="310"/>
      <c r="N28" s="300"/>
      <c r="O28"/>
      <c r="P28"/>
    </row>
    <row r="29" spans="1:16" s="51" customFormat="1" ht="15" customHeight="1" thickBot="1">
      <c r="A29" s="24">
        <f>ROW()</f>
        <v>29</v>
      </c>
      <c r="B29" s="165"/>
      <c r="C29" s="197"/>
      <c r="D29" s="308" t="s">
        <v>930</v>
      </c>
      <c r="E29" s="311"/>
      <c r="F29" s="309"/>
      <c r="G29" s="315">
        <f>K25+L25+M25</f>
        <v>0</v>
      </c>
      <c r="H29" s="311"/>
      <c r="I29" s="310"/>
      <c r="J29" s="310"/>
      <c r="K29" s="310"/>
      <c r="L29" s="310"/>
      <c r="M29" s="310"/>
      <c r="N29" s="300"/>
      <c r="O29"/>
      <c r="P29"/>
    </row>
    <row r="30" spans="1:16" s="51" customFormat="1" ht="15" customHeight="1">
      <c r="A30" s="24">
        <f>ROW()</f>
        <v>30</v>
      </c>
      <c r="B30" s="165"/>
      <c r="C30" s="197"/>
      <c r="D30" s="308"/>
      <c r="E30" s="311"/>
      <c r="F30" s="309"/>
      <c r="G30" s="313"/>
      <c r="H30" s="311"/>
      <c r="I30" s="316"/>
      <c r="J30" s="310"/>
      <c r="K30" s="310"/>
      <c r="L30" s="310"/>
      <c r="M30" s="310"/>
      <c r="N30" s="300"/>
      <c r="O30"/>
      <c r="P30"/>
    </row>
    <row r="31" spans="1:16" s="51" customFormat="1" ht="15" customHeight="1">
      <c r="A31" s="24">
        <f>ROW()</f>
        <v>31</v>
      </c>
      <c r="B31" s="165"/>
      <c r="C31" s="197"/>
      <c r="D31" s="13" t="s">
        <v>931</v>
      </c>
      <c r="E31" s="311"/>
      <c r="F31" s="317">
        <f>J16+J25</f>
        <v>0</v>
      </c>
      <c r="G31" s="313"/>
      <c r="H31" s="311"/>
      <c r="I31" s="316"/>
      <c r="J31" s="310"/>
      <c r="K31" s="310"/>
      <c r="L31" s="310"/>
      <c r="M31" s="310"/>
      <c r="N31" s="300"/>
      <c r="O31"/>
      <c r="P31"/>
    </row>
    <row r="32" spans="1:16" s="51" customFormat="1" ht="15" customHeight="1">
      <c r="A32" s="24">
        <f>ROW()</f>
        <v>32</v>
      </c>
      <c r="B32" s="165"/>
      <c r="C32" s="197"/>
      <c r="D32" s="13" t="s">
        <v>932</v>
      </c>
      <c r="E32" s="311"/>
      <c r="F32" s="311">
        <v>0.44</v>
      </c>
      <c r="G32" s="313"/>
      <c r="H32" s="311"/>
      <c r="I32" s="316"/>
      <c r="J32" s="310"/>
      <c r="K32" s="310"/>
      <c r="L32" s="310"/>
      <c r="M32" s="310"/>
      <c r="N32" s="300"/>
      <c r="O32"/>
      <c r="P32"/>
    </row>
    <row r="33" spans="1:16" s="51" customFormat="1" ht="15" customHeight="1">
      <c r="A33" s="24">
        <f>ROW()</f>
        <v>33</v>
      </c>
      <c r="B33" s="165"/>
      <c r="C33" s="197"/>
      <c r="D33" s="13" t="s">
        <v>933</v>
      </c>
      <c r="E33" s="311"/>
      <c r="F33" s="317">
        <v>0</v>
      </c>
      <c r="G33" s="313"/>
      <c r="H33" s="311"/>
      <c r="I33" s="316"/>
      <c r="J33" s="310"/>
      <c r="K33" s="310"/>
      <c r="L33" s="310"/>
      <c r="M33" s="310"/>
      <c r="N33" s="300"/>
      <c r="O33"/>
      <c r="P33"/>
    </row>
    <row r="34" spans="1:16" s="51" customFormat="1" ht="15" customHeight="1">
      <c r="A34" s="24">
        <f>ROW()</f>
        <v>34</v>
      </c>
      <c r="B34" s="165"/>
      <c r="C34" s="197"/>
      <c r="D34" s="197" t="s">
        <v>934</v>
      </c>
      <c r="E34" s="316"/>
      <c r="F34" s="309"/>
      <c r="G34" s="318">
        <f>IF(F31&lt;&gt;0,F33*F32/F31,0)</f>
        <v>0</v>
      </c>
      <c r="H34" s="311"/>
      <c r="I34" s="319"/>
      <c r="J34" s="310"/>
      <c r="K34" s="310"/>
      <c r="L34" s="310"/>
      <c r="M34" s="310"/>
      <c r="N34" s="300"/>
      <c r="O34"/>
      <c r="P34"/>
    </row>
    <row r="35" spans="1:16" s="51" customFormat="1" ht="15" customHeight="1" thickBot="1">
      <c r="A35" s="24">
        <f>ROW()</f>
        <v>35</v>
      </c>
      <c r="B35" s="165"/>
      <c r="C35" s="197"/>
      <c r="D35" s="308"/>
      <c r="E35" s="311"/>
      <c r="F35" s="309"/>
      <c r="G35" s="313"/>
      <c r="H35" s="311"/>
      <c r="I35" s="310"/>
      <c r="J35" s="310"/>
      <c r="K35" s="310"/>
      <c r="L35" s="310"/>
      <c r="M35" s="310"/>
      <c r="N35" s="300"/>
      <c r="O35"/>
      <c r="P35"/>
    </row>
    <row r="36" spans="1:16" s="51" customFormat="1" ht="15" customHeight="1" thickBot="1">
      <c r="A36" s="24">
        <f>ROW()</f>
        <v>36</v>
      </c>
      <c r="B36" s="165"/>
      <c r="C36" s="197"/>
      <c r="D36" s="197" t="s">
        <v>813</v>
      </c>
      <c r="E36" s="311"/>
      <c r="F36" s="309"/>
      <c r="G36" s="315">
        <f>IF(G34="not defined",0,G29*G34)</f>
        <v>0</v>
      </c>
      <c r="H36" s="311"/>
      <c r="I36" s="310"/>
      <c r="J36" s="310"/>
      <c r="K36" s="310"/>
      <c r="L36" s="310"/>
      <c r="M36" s="310"/>
      <c r="N36" s="300"/>
      <c r="O36"/>
      <c r="P36"/>
    </row>
    <row r="37" spans="1:16" s="51" customFormat="1" ht="12.75">
      <c r="A37" s="40">
        <f>ROW()</f>
        <v>37</v>
      </c>
      <c r="B37" s="182"/>
      <c r="C37" s="320"/>
      <c r="D37" s="320"/>
      <c r="E37" s="321"/>
      <c r="F37" s="321"/>
      <c r="G37" s="321"/>
      <c r="H37" s="321"/>
      <c r="I37" s="320"/>
      <c r="J37" s="320"/>
      <c r="K37" s="245"/>
      <c r="L37" s="245"/>
      <c r="M37" s="245"/>
      <c r="N37" s="184"/>
      <c r="O37"/>
      <c r="P37"/>
    </row>
    <row r="38" spans="15:16" ht="15" customHeight="1">
      <c r="O38"/>
      <c r="P38"/>
    </row>
    <row r="39" spans="15:16" ht="12.75">
      <c r="O39"/>
      <c r="P39"/>
    </row>
    <row r="40" spans="15:16" ht="12.75">
      <c r="O40"/>
      <c r="P40"/>
    </row>
    <row r="41" spans="15:16" ht="12.75">
      <c r="O41"/>
      <c r="P41"/>
    </row>
    <row r="42" spans="15:16" ht="12.75">
      <c r="O42"/>
      <c r="P42"/>
    </row>
    <row r="43" spans="15:16" ht="12.75">
      <c r="O43"/>
      <c r="P43"/>
    </row>
    <row r="44" spans="15:16" ht="12.75">
      <c r="O44"/>
      <c r="P44"/>
    </row>
    <row r="45" spans="15:16" ht="12.75">
      <c r="O45"/>
      <c r="P45"/>
    </row>
    <row r="46" spans="15:16" ht="12.75">
      <c r="O46"/>
      <c r="P46"/>
    </row>
    <row r="47" spans="15:16" ht="12.75">
      <c r="O47"/>
      <c r="P47"/>
    </row>
    <row r="48" spans="15:16" ht="12.75">
      <c r="O48"/>
      <c r="P48"/>
    </row>
    <row r="49" spans="15:16" ht="12.75">
      <c r="O49"/>
      <c r="P49"/>
    </row>
    <row r="50" spans="15:16" ht="12.75">
      <c r="O50"/>
      <c r="P50"/>
    </row>
    <row r="51" spans="15:16" ht="12.75">
      <c r="O51"/>
      <c r="P51"/>
    </row>
    <row r="52" spans="15:16" ht="12.75">
      <c r="O52"/>
      <c r="P52"/>
    </row>
    <row r="53" spans="15:16" ht="12.75">
      <c r="O53"/>
      <c r="P53"/>
    </row>
    <row r="54" spans="15:16" ht="12.75">
      <c r="O54"/>
      <c r="P54"/>
    </row>
    <row r="55" spans="15:16" ht="12.75">
      <c r="O55"/>
      <c r="P55"/>
    </row>
    <row r="56" spans="15:16" ht="12.75">
      <c r="O56"/>
      <c r="P56"/>
    </row>
    <row r="57" spans="15:16" ht="12.75">
      <c r="O57"/>
      <c r="P57"/>
    </row>
    <row r="58" spans="15:16" ht="12.75">
      <c r="O58"/>
      <c r="P58"/>
    </row>
    <row r="59" spans="15:16" ht="12.75">
      <c r="O59"/>
      <c r="P59"/>
    </row>
    <row r="60" spans="15:16" ht="12.75">
      <c r="O60"/>
      <c r="P60"/>
    </row>
    <row r="61" spans="15:16" ht="12.75">
      <c r="O61"/>
      <c r="P61"/>
    </row>
    <row r="62" spans="15:16" ht="12.75">
      <c r="O62"/>
      <c r="P62"/>
    </row>
    <row r="63" spans="15:16" ht="12.75">
      <c r="O63"/>
      <c r="P63"/>
    </row>
    <row r="64" spans="15:16" ht="12.75">
      <c r="O64"/>
      <c r="P64"/>
    </row>
    <row r="65" spans="3:16" ht="12.75">
      <c r="C65" s="13"/>
      <c r="D65" s="13"/>
      <c r="F65" s="167"/>
      <c r="G65" s="9"/>
      <c r="O65"/>
      <c r="P65"/>
    </row>
    <row r="66" spans="3:16" ht="12.75">
      <c r="C66" s="13"/>
      <c r="D66" s="13"/>
      <c r="F66" s="167"/>
      <c r="G66" s="9"/>
      <c r="O66"/>
      <c r="P66"/>
    </row>
  </sheetData>
  <sheetProtection formatColumns="0" formatRows="0"/>
  <mergeCells count="15">
    <mergeCell ref="C22:D22"/>
    <mergeCell ref="C23:D23"/>
    <mergeCell ref="C24:D24"/>
    <mergeCell ref="C13:D13"/>
    <mergeCell ref="C14:D14"/>
    <mergeCell ref="C15:D15"/>
    <mergeCell ref="C19:D19"/>
    <mergeCell ref="C20:D20"/>
    <mergeCell ref="C21:D21"/>
    <mergeCell ref="J2:M2"/>
    <mergeCell ref="J3:M3"/>
    <mergeCell ref="C7:M7"/>
    <mergeCell ref="C10:D10"/>
    <mergeCell ref="C11:D11"/>
    <mergeCell ref="C12:D12"/>
  </mergeCells>
  <dataValidations count="4">
    <dataValidation allowBlank="1" showInputMessage="1" promptTitle="Short text entry cell" prompt=" " sqref="C11:D15 C20:D24"/>
    <dataValidation type="decimal" allowBlank="1" showInputMessage="1" showErrorMessage="1" promptTitle="Coupon rate" prompt="Please enter a value between 0% and 100%" errorTitle="Coupon rate" error="Percentages between 0% and 100% are accepted" sqref="H11:H15 H20:H24">
      <formula1>0</formula1>
      <formula2>1</formula2>
    </dataValidation>
    <dataValidation type="date" allowBlank="1" showInputMessage="1" showErrorMessage="1" promptTitle="Issue date" prompt="Please enter a date that can be expressed in the d/m/yyyy format" errorTitle="Issue date" error="Dates between 1/1/980 and 31/12/2100 are accepted" sqref="E11:E15 E20:E24">
      <formula1>29221</formula1>
      <formula2>73415</formula2>
    </dataValidation>
    <dataValidation type="date" allowBlank="1" showInputMessage="1" showErrorMessage="1" promptTitle="Pricing date" prompt="Please enter a date that can be expressed in the d/m/yyyy format" errorTitle="Pricing date" error="Dates between 1/1/980 and 31/12/2100 are accepted" sqref="F11:F15 F20:F24">
      <formula1>29221</formula1>
      <formula2>73415</formula2>
    </dataValidation>
  </dataValidations>
  <printOptions/>
  <pageMargins left="0.7086614173228347" right="0.7086614173228347" top="0.7480314960629921" bottom="0.7480314960629921" header="0.3149606299212599" footer="0.3149606299212599"/>
  <pageSetup fitToHeight="10" fitToWidth="1" horizontalDpi="600" verticalDpi="600" orientation="landscape" paperSize="9" scale="68" r:id="rId1"/>
  <headerFooter alignWithMargins="0">
    <oddHeader>&amp;C&amp;"Arial"&amp;10 Commerce Commission Information Disclosure Template</oddHeader>
    <oddFooter>&amp;L&amp;"Arial"&amp;10 &amp;F&amp;C&amp;"Arial"&amp;10 &amp;A&amp;R&amp;"Arial"&amp;10 &amp;P</oddFooter>
  </headerFooter>
</worksheet>
</file>

<file path=xl/worksheets/sheet8.xml><?xml version="1.0" encoding="utf-8"?>
<worksheet xmlns="http://schemas.openxmlformats.org/spreadsheetml/2006/main" xmlns:r="http://schemas.openxmlformats.org/officeDocument/2006/relationships">
  <sheetPr>
    <tabColor indexed="45"/>
    <pageSetUpPr fitToPage="1"/>
  </sheetPr>
  <dimension ref="A1:AH146"/>
  <sheetViews>
    <sheetView showGridLines="0" view="pageBreakPreview" zoomScaleSheetLayoutView="100" workbookViewId="0" topLeftCell="A1">
      <selection activeCell="A1" sqref="A1"/>
    </sheetView>
  </sheetViews>
  <sheetFormatPr defaultColWidth="9.140625" defaultRowHeight="12.75"/>
  <cols>
    <col min="1" max="1" width="3.7109375" style="117" customWidth="1"/>
    <col min="2" max="2" width="3.140625" style="117" customWidth="1"/>
    <col min="3" max="3" width="9.7109375" style="117" customWidth="1"/>
    <col min="4" max="4" width="40.421875" style="117" customWidth="1"/>
    <col min="5" max="5" width="0.5625" style="117" customWidth="1"/>
    <col min="6" max="6" width="14.8515625" style="117" customWidth="1"/>
    <col min="7" max="7" width="0.5625" style="117" customWidth="1"/>
    <col min="8" max="8" width="15.57421875" style="117" customWidth="1"/>
    <col min="9" max="9" width="0.5625" style="117" customWidth="1"/>
    <col min="10" max="10" width="14.8515625" style="117" customWidth="1"/>
    <col min="11" max="11" width="0.71875" style="117" customWidth="1"/>
    <col min="12" max="12" width="14.8515625" style="117" customWidth="1"/>
    <col min="13" max="13" width="0.71875" style="117" customWidth="1"/>
    <col min="14" max="14" width="14.8515625" style="117" customWidth="1"/>
    <col min="15" max="15" width="0.5625" style="117" customWidth="1"/>
    <col min="16" max="16" width="14.8515625" style="117" customWidth="1"/>
    <col min="17" max="17" width="0.5625" style="117" customWidth="1"/>
    <col min="18" max="18" width="14.8515625" style="117" customWidth="1"/>
    <col min="19" max="19" width="0.5625" style="117" customWidth="1"/>
    <col min="20" max="20" width="14.8515625" style="117" customWidth="1"/>
    <col min="21" max="21" width="0.5625" style="117" customWidth="1"/>
    <col min="22" max="22" width="14.8515625" style="117" customWidth="1"/>
    <col min="23" max="23" width="1.8515625" style="117" customWidth="1"/>
    <col min="24" max="16384" width="9.140625" style="117" customWidth="1"/>
  </cols>
  <sheetData>
    <row r="1" spans="1:33" s="51" customFormat="1" ht="12.75" customHeight="1">
      <c r="A1" s="157"/>
      <c r="B1" s="158"/>
      <c r="C1" s="158"/>
      <c r="D1" s="158"/>
      <c r="E1" s="158"/>
      <c r="F1" s="158"/>
      <c r="G1" s="158"/>
      <c r="H1" s="158"/>
      <c r="I1" s="158"/>
      <c r="J1" s="158"/>
      <c r="K1" s="158"/>
      <c r="L1" s="158"/>
      <c r="M1" s="158"/>
      <c r="N1" s="158"/>
      <c r="O1" s="159"/>
      <c r="P1" s="116"/>
      <c r="Q1" s="117"/>
      <c r="R1" s="117"/>
      <c r="S1" s="117"/>
      <c r="T1" s="117"/>
      <c r="U1" s="117"/>
      <c r="V1" s="117"/>
      <c r="W1" s="117"/>
      <c r="X1" s="117"/>
      <c r="Y1" s="117"/>
      <c r="Z1" s="117"/>
      <c r="AA1" s="117"/>
      <c r="AB1" s="117"/>
      <c r="AC1" s="117"/>
      <c r="AD1" s="117"/>
      <c r="AE1" s="117"/>
      <c r="AF1" s="117"/>
      <c r="AG1" s="117"/>
    </row>
    <row r="2" spans="1:33" s="51" customFormat="1" ht="16.5" customHeight="1">
      <c r="A2" s="160"/>
      <c r="B2" s="161"/>
      <c r="C2" s="161"/>
      <c r="D2" s="161"/>
      <c r="E2" s="161"/>
      <c r="F2" s="161"/>
      <c r="G2" s="161"/>
      <c r="H2" s="161"/>
      <c r="I2" s="55" t="s">
        <v>10</v>
      </c>
      <c r="J2" s="704">
        <f>IF(NOT(ISBLANK(CoverSheet!$C$8)),CoverSheet!$C$8,"")</f>
      </c>
      <c r="K2" s="704"/>
      <c r="L2" s="704"/>
      <c r="M2" s="704"/>
      <c r="N2" s="704"/>
      <c r="O2" s="162"/>
      <c r="P2" s="322"/>
      <c r="Q2" s="322"/>
      <c r="R2" s="322"/>
      <c r="S2" s="322"/>
      <c r="T2" s="322"/>
      <c r="U2" s="322"/>
      <c r="V2" s="322"/>
      <c r="W2" s="322"/>
      <c r="X2" s="322"/>
      <c r="Y2" s="117"/>
      <c r="Z2" s="117"/>
      <c r="AA2" s="117"/>
      <c r="AB2" s="117"/>
      <c r="AC2" s="117"/>
      <c r="AD2" s="117"/>
      <c r="AE2" s="117"/>
      <c r="AF2" s="117"/>
      <c r="AG2" s="117"/>
    </row>
    <row r="3" spans="1:33" s="51" customFormat="1" ht="16.5" customHeight="1">
      <c r="A3" s="160"/>
      <c r="B3" s="161"/>
      <c r="C3" s="161"/>
      <c r="D3" s="161"/>
      <c r="E3" s="161"/>
      <c r="F3" s="161"/>
      <c r="G3" s="161"/>
      <c r="H3" s="161"/>
      <c r="I3" s="55" t="s">
        <v>427</v>
      </c>
      <c r="J3" s="705">
        <f>IF(ISNUMBER(CoverSheet!$C$12),CoverSheet!$C$12,"")</f>
      </c>
      <c r="K3" s="705"/>
      <c r="L3" s="705"/>
      <c r="M3" s="705"/>
      <c r="N3" s="705"/>
      <c r="O3" s="162"/>
      <c r="P3" s="322"/>
      <c r="Q3" s="322"/>
      <c r="R3" s="322"/>
      <c r="S3" s="322"/>
      <c r="T3" s="322"/>
      <c r="U3" s="322"/>
      <c r="V3" s="322"/>
      <c r="W3" s="322"/>
      <c r="X3" s="322"/>
      <c r="Y3" s="117"/>
      <c r="Z3" s="117"/>
      <c r="AA3" s="117"/>
      <c r="AB3" s="117"/>
      <c r="AC3" s="117"/>
      <c r="AD3" s="117"/>
      <c r="AE3" s="117"/>
      <c r="AF3" s="117"/>
      <c r="AG3" s="117"/>
    </row>
    <row r="4" spans="1:33" s="51" customFormat="1" ht="20.25" customHeight="1">
      <c r="A4" s="323" t="s">
        <v>935</v>
      </c>
      <c r="B4" s="161"/>
      <c r="C4" s="161"/>
      <c r="D4" s="161"/>
      <c r="E4" s="161"/>
      <c r="F4" s="161"/>
      <c r="G4" s="161"/>
      <c r="H4" s="161"/>
      <c r="I4" s="161"/>
      <c r="J4" s="161"/>
      <c r="K4" s="161"/>
      <c r="L4" s="161"/>
      <c r="M4" s="161"/>
      <c r="N4" s="161"/>
      <c r="O4" s="162"/>
      <c r="P4" s="322"/>
      <c r="Q4" s="322"/>
      <c r="R4" s="322"/>
      <c r="S4" s="322"/>
      <c r="T4" s="322"/>
      <c r="U4" s="322"/>
      <c r="V4" s="322"/>
      <c r="W4" s="322"/>
      <c r="X4" s="322"/>
      <c r="Y4" s="117"/>
      <c r="Z4" s="117"/>
      <c r="AA4" s="117"/>
      <c r="AB4" s="117"/>
      <c r="AC4" s="117"/>
      <c r="AD4" s="117"/>
      <c r="AE4" s="117"/>
      <c r="AF4" s="117"/>
      <c r="AG4" s="117"/>
    </row>
    <row r="5" spans="1:33" s="51" customFormat="1" ht="12.75">
      <c r="A5" s="57" t="s">
        <v>11</v>
      </c>
      <c r="B5" s="634" t="s">
        <v>1282</v>
      </c>
      <c r="C5" s="164"/>
      <c r="D5" s="161"/>
      <c r="E5" s="161"/>
      <c r="F5" s="161"/>
      <c r="G5" s="161"/>
      <c r="H5" s="161"/>
      <c r="I5" s="161"/>
      <c r="J5" s="161"/>
      <c r="K5" s="161"/>
      <c r="L5" s="161"/>
      <c r="M5" s="161"/>
      <c r="N5" s="161"/>
      <c r="O5" s="162"/>
      <c r="P5" s="322"/>
      <c r="Q5" s="322"/>
      <c r="R5" s="322"/>
      <c r="S5" s="322"/>
      <c r="T5" s="322"/>
      <c r="U5" s="322"/>
      <c r="V5" s="322"/>
      <c r="W5" s="322"/>
      <c r="X5" s="322"/>
      <c r="Y5" s="117"/>
      <c r="Z5" s="117"/>
      <c r="AA5" s="322"/>
      <c r="AB5" s="322"/>
      <c r="AC5" s="117"/>
      <c r="AD5" s="117"/>
      <c r="AE5" s="117"/>
      <c r="AF5" s="117"/>
      <c r="AG5" s="117"/>
    </row>
    <row r="6" spans="1:28" ht="30" customHeight="1">
      <c r="A6" s="24">
        <f>ROW()</f>
        <v>6</v>
      </c>
      <c r="B6" s="166" t="s">
        <v>936</v>
      </c>
      <c r="C6" s="166"/>
      <c r="D6" s="9"/>
      <c r="E6" s="9"/>
      <c r="F6" s="324" t="s">
        <v>807</v>
      </c>
      <c r="G6" s="9"/>
      <c r="H6" s="324" t="s">
        <v>807</v>
      </c>
      <c r="I6" s="9"/>
      <c r="J6" s="324" t="s">
        <v>807</v>
      </c>
      <c r="K6" s="324"/>
      <c r="L6" s="324" t="s">
        <v>807</v>
      </c>
      <c r="M6" s="167"/>
      <c r="N6" s="324" t="s">
        <v>807</v>
      </c>
      <c r="O6" s="168"/>
      <c r="P6" s="325"/>
      <c r="Q6" s="325"/>
      <c r="R6" s="325"/>
      <c r="S6" s="325"/>
      <c r="T6" s="325"/>
      <c r="U6" s="325"/>
      <c r="V6" s="325"/>
      <c r="W6" s="325"/>
      <c r="X6" s="322"/>
      <c r="AA6" s="326"/>
      <c r="AB6" s="327"/>
    </row>
    <row r="7" spans="1:28" ht="12.75">
      <c r="A7" s="24">
        <f>ROW()</f>
        <v>7</v>
      </c>
      <c r="B7" s="9"/>
      <c r="C7" s="9"/>
      <c r="D7" s="9"/>
      <c r="E7" s="9"/>
      <c r="F7" s="281" t="s">
        <v>854</v>
      </c>
      <c r="G7" s="9"/>
      <c r="H7" s="281" t="s">
        <v>855</v>
      </c>
      <c r="I7" s="9"/>
      <c r="J7" s="281" t="s">
        <v>757</v>
      </c>
      <c r="K7" s="324"/>
      <c r="L7" s="324" t="s">
        <v>758</v>
      </c>
      <c r="M7" s="167"/>
      <c r="N7" s="324" t="s">
        <v>847</v>
      </c>
      <c r="O7" s="328"/>
      <c r="P7" s="329"/>
      <c r="Q7" s="329"/>
      <c r="R7" s="329"/>
      <c r="S7" s="329"/>
      <c r="T7" s="329"/>
      <c r="U7" s="329"/>
      <c r="V7" s="329"/>
      <c r="W7" s="329"/>
      <c r="X7" s="322"/>
      <c r="AA7" s="330"/>
      <c r="AB7" s="330"/>
    </row>
    <row r="8" spans="1:28" ht="15" customHeight="1" thickBot="1">
      <c r="A8" s="24">
        <f>ROW()</f>
        <v>8</v>
      </c>
      <c r="B8" s="9"/>
      <c r="C8" s="9"/>
      <c r="D8" s="9"/>
      <c r="E8" s="9"/>
      <c r="F8" s="233" t="s">
        <v>771</v>
      </c>
      <c r="G8" s="288"/>
      <c r="H8" s="233" t="s">
        <v>771</v>
      </c>
      <c r="I8" s="288"/>
      <c r="J8" s="233" t="s">
        <v>771</v>
      </c>
      <c r="K8" s="288"/>
      <c r="L8" s="233" t="s">
        <v>771</v>
      </c>
      <c r="M8" s="167"/>
      <c r="N8" s="233" t="s">
        <v>771</v>
      </c>
      <c r="O8" s="328"/>
      <c r="P8" s="329"/>
      <c r="Q8" s="329"/>
      <c r="R8" s="329"/>
      <c r="S8" s="329"/>
      <c r="T8" s="329"/>
      <c r="U8" s="329"/>
      <c r="V8" s="329"/>
      <c r="W8" s="329"/>
      <c r="X8" s="322"/>
      <c r="AA8" s="331"/>
      <c r="AB8" s="332"/>
    </row>
    <row r="9" spans="1:28" ht="15" customHeight="1" thickBot="1">
      <c r="A9" s="24">
        <f>ROW()</f>
        <v>9</v>
      </c>
      <c r="B9" s="9"/>
      <c r="C9" s="9"/>
      <c r="D9" s="173" t="s">
        <v>772</v>
      </c>
      <c r="E9" s="173"/>
      <c r="F9" s="333"/>
      <c r="G9" s="167"/>
      <c r="H9" s="240">
        <f>F23</f>
        <v>0</v>
      </c>
      <c r="I9" s="167"/>
      <c r="J9" s="240">
        <f>H23</f>
        <v>0</v>
      </c>
      <c r="K9" s="167"/>
      <c r="L9" s="240">
        <f>J23</f>
        <v>0</v>
      </c>
      <c r="M9" s="167"/>
      <c r="N9" s="240">
        <f>L23</f>
        <v>0</v>
      </c>
      <c r="O9" s="328"/>
      <c r="P9" s="329"/>
      <c r="Q9" s="329"/>
      <c r="R9" s="329"/>
      <c r="S9" s="329"/>
      <c r="T9" s="329"/>
      <c r="U9" s="329"/>
      <c r="V9" s="329"/>
      <c r="W9" s="329"/>
      <c r="X9" s="322"/>
      <c r="AA9" s="331"/>
      <c r="AB9" s="332"/>
    </row>
    <row r="10" spans="1:28" ht="15" customHeight="1">
      <c r="A10" s="24">
        <f>ROW()</f>
        <v>10</v>
      </c>
      <c r="B10" s="9"/>
      <c r="C10" s="9"/>
      <c r="D10" s="9"/>
      <c r="E10" s="9"/>
      <c r="F10" s="9"/>
      <c r="G10" s="167"/>
      <c r="H10" s="9"/>
      <c r="I10" s="167"/>
      <c r="J10" s="9"/>
      <c r="K10" s="167"/>
      <c r="L10" s="9"/>
      <c r="M10" s="167"/>
      <c r="N10" s="9"/>
      <c r="O10" s="328"/>
      <c r="P10" s="329"/>
      <c r="Q10" s="329"/>
      <c r="R10" s="329"/>
      <c r="S10" s="329"/>
      <c r="T10" s="329"/>
      <c r="U10" s="329"/>
      <c r="V10" s="329"/>
      <c r="W10" s="329"/>
      <c r="X10" s="322"/>
      <c r="AA10" s="331"/>
      <c r="AB10" s="332"/>
    </row>
    <row r="11" spans="1:28" ht="15" customHeight="1">
      <c r="A11" s="24">
        <f>ROW()</f>
        <v>11</v>
      </c>
      <c r="B11" s="9"/>
      <c r="C11" s="10" t="s">
        <v>7</v>
      </c>
      <c r="D11" s="173" t="s">
        <v>827</v>
      </c>
      <c r="E11" s="173"/>
      <c r="F11" s="333"/>
      <c r="G11" s="167"/>
      <c r="H11" s="333"/>
      <c r="I11" s="167"/>
      <c r="J11" s="333"/>
      <c r="K11" s="167"/>
      <c r="L11" s="333"/>
      <c r="M11" s="167"/>
      <c r="N11" s="334">
        <f>N30</f>
        <v>0</v>
      </c>
      <c r="O11" s="328"/>
      <c r="P11" s="329"/>
      <c r="Q11" s="329"/>
      <c r="R11" s="329"/>
      <c r="S11" s="329"/>
      <c r="T11" s="329"/>
      <c r="U11" s="329"/>
      <c r="V11" s="329"/>
      <c r="W11" s="329"/>
      <c r="X11" s="322"/>
      <c r="AA11" s="331"/>
      <c r="AB11" s="332"/>
    </row>
    <row r="12" spans="1:28" ht="15" customHeight="1">
      <c r="A12" s="24">
        <f>ROW()</f>
        <v>12</v>
      </c>
      <c r="B12" s="9"/>
      <c r="C12" s="9"/>
      <c r="D12" s="9"/>
      <c r="E12" s="9"/>
      <c r="F12" s="9"/>
      <c r="G12" s="167"/>
      <c r="H12" s="9"/>
      <c r="I12" s="167"/>
      <c r="J12" s="9"/>
      <c r="K12" s="167"/>
      <c r="L12" s="9"/>
      <c r="M12" s="167"/>
      <c r="N12" s="9"/>
      <c r="O12" s="328"/>
      <c r="P12" s="329"/>
      <c r="Q12" s="329"/>
      <c r="R12" s="329"/>
      <c r="S12" s="329"/>
      <c r="T12" s="329"/>
      <c r="U12" s="329"/>
      <c r="V12" s="329"/>
      <c r="W12" s="329"/>
      <c r="X12" s="322"/>
      <c r="AA12" s="331"/>
      <c r="AB12" s="332"/>
    </row>
    <row r="13" spans="1:28" ht="15" customHeight="1">
      <c r="A13" s="24">
        <f>ROW()</f>
        <v>13</v>
      </c>
      <c r="B13" s="9"/>
      <c r="C13" s="10" t="s">
        <v>8</v>
      </c>
      <c r="D13" s="173" t="s">
        <v>828</v>
      </c>
      <c r="E13" s="173"/>
      <c r="F13" s="333"/>
      <c r="G13" s="167"/>
      <c r="H13" s="333"/>
      <c r="I13" s="167"/>
      <c r="J13" s="333"/>
      <c r="K13" s="167"/>
      <c r="L13" s="333"/>
      <c r="M13" s="167"/>
      <c r="N13" s="334">
        <f>N32</f>
        <v>0</v>
      </c>
      <c r="O13" s="328"/>
      <c r="P13" s="329"/>
      <c r="Q13" s="329"/>
      <c r="R13" s="329"/>
      <c r="S13" s="329"/>
      <c r="T13" s="329"/>
      <c r="U13" s="329"/>
      <c r="V13" s="329"/>
      <c r="W13" s="329"/>
      <c r="X13" s="322"/>
      <c r="AA13" s="331"/>
      <c r="AB13" s="332"/>
    </row>
    <row r="14" spans="1:28" ht="15" customHeight="1">
      <c r="A14" s="24">
        <f>ROW()</f>
        <v>14</v>
      </c>
      <c r="B14" s="9"/>
      <c r="C14" s="9"/>
      <c r="D14" s="9"/>
      <c r="E14" s="9"/>
      <c r="F14" s="9"/>
      <c r="G14" s="167"/>
      <c r="H14" s="9"/>
      <c r="I14" s="167"/>
      <c r="J14" s="9"/>
      <c r="K14" s="167"/>
      <c r="L14" s="9"/>
      <c r="M14" s="167"/>
      <c r="N14" s="9"/>
      <c r="O14" s="328"/>
      <c r="P14" s="329"/>
      <c r="Q14" s="329"/>
      <c r="R14" s="329"/>
      <c r="S14" s="329"/>
      <c r="T14" s="329"/>
      <c r="U14" s="329"/>
      <c r="V14" s="329"/>
      <c r="W14" s="329"/>
      <c r="X14" s="322"/>
      <c r="AA14" s="331"/>
      <c r="AB14" s="332"/>
    </row>
    <row r="15" spans="1:28" ht="15" customHeight="1">
      <c r="A15" s="24">
        <f>ROW()</f>
        <v>15</v>
      </c>
      <c r="B15" s="9"/>
      <c r="C15" s="10" t="s">
        <v>8</v>
      </c>
      <c r="D15" s="173" t="s">
        <v>937</v>
      </c>
      <c r="E15" s="173"/>
      <c r="F15" s="333"/>
      <c r="G15" s="167"/>
      <c r="H15" s="333"/>
      <c r="I15" s="167"/>
      <c r="J15" s="333"/>
      <c r="K15" s="167"/>
      <c r="L15" s="333"/>
      <c r="M15" s="167"/>
      <c r="N15" s="334">
        <f>N37</f>
        <v>0</v>
      </c>
      <c r="O15" s="328"/>
      <c r="P15" s="329"/>
      <c r="Q15" s="329"/>
      <c r="R15" s="329"/>
      <c r="S15" s="329"/>
      <c r="T15" s="329"/>
      <c r="U15" s="329"/>
      <c r="V15" s="329"/>
      <c r="W15" s="329"/>
      <c r="X15" s="322"/>
      <c r="AA15" s="331"/>
      <c r="AB15" s="332"/>
    </row>
    <row r="16" spans="1:28" s="95" customFormat="1" ht="15" customHeight="1">
      <c r="A16" s="24">
        <f>ROW()</f>
        <v>16</v>
      </c>
      <c r="B16" s="9"/>
      <c r="C16" s="9"/>
      <c r="D16" s="9"/>
      <c r="E16" s="9"/>
      <c r="F16" s="9"/>
      <c r="G16" s="167"/>
      <c r="H16" s="9"/>
      <c r="I16" s="167"/>
      <c r="J16" s="9"/>
      <c r="K16" s="167"/>
      <c r="L16" s="9"/>
      <c r="M16" s="173"/>
      <c r="N16" s="9"/>
      <c r="O16" s="328"/>
      <c r="P16" s="329"/>
      <c r="Q16" s="329"/>
      <c r="R16" s="329"/>
      <c r="S16" s="329"/>
      <c r="T16" s="329"/>
      <c r="U16" s="329"/>
      <c r="V16" s="329"/>
      <c r="W16" s="329"/>
      <c r="X16" s="335"/>
      <c r="AA16" s="335"/>
      <c r="AB16" s="335"/>
    </row>
    <row r="17" spans="1:33" s="5" customFormat="1" ht="12.75">
      <c r="A17" s="24">
        <f>ROW()</f>
        <v>17</v>
      </c>
      <c r="B17" s="9"/>
      <c r="C17" s="10" t="s">
        <v>7</v>
      </c>
      <c r="D17" s="173" t="s">
        <v>778</v>
      </c>
      <c r="E17" s="173"/>
      <c r="F17" s="333"/>
      <c r="G17" s="167"/>
      <c r="H17" s="333"/>
      <c r="I17" s="167"/>
      <c r="J17" s="333"/>
      <c r="K17" s="167"/>
      <c r="L17" s="333"/>
      <c r="M17" s="173"/>
      <c r="N17" s="334">
        <f>N42</f>
        <v>0</v>
      </c>
      <c r="O17" s="328"/>
      <c r="P17" s="329"/>
      <c r="Q17" s="329"/>
      <c r="R17" s="329"/>
      <c r="S17" s="329"/>
      <c r="T17" s="329"/>
      <c r="U17" s="329"/>
      <c r="V17" s="329"/>
      <c r="W17" s="329"/>
      <c r="X17" s="322"/>
      <c r="Y17" s="117"/>
      <c r="Z17" s="117"/>
      <c r="AA17" s="322"/>
      <c r="AB17" s="322"/>
      <c r="AC17" s="117"/>
      <c r="AD17" s="117"/>
      <c r="AE17" s="117"/>
      <c r="AF17" s="117"/>
      <c r="AG17" s="117"/>
    </row>
    <row r="18" spans="1:33" s="5" customFormat="1" ht="12.75">
      <c r="A18" s="24">
        <f>ROW()</f>
        <v>18</v>
      </c>
      <c r="B18" s="9"/>
      <c r="C18" s="9"/>
      <c r="D18" s="9"/>
      <c r="E18" s="9"/>
      <c r="F18" s="9"/>
      <c r="G18" s="167"/>
      <c r="H18" s="9"/>
      <c r="I18" s="167"/>
      <c r="J18" s="9"/>
      <c r="K18" s="167"/>
      <c r="L18" s="9"/>
      <c r="M18" s="173"/>
      <c r="N18" s="9"/>
      <c r="O18" s="328"/>
      <c r="P18" s="329"/>
      <c r="Q18" s="329"/>
      <c r="R18" s="329"/>
      <c r="S18" s="329"/>
      <c r="T18" s="329"/>
      <c r="U18" s="329"/>
      <c r="V18" s="329"/>
      <c r="W18" s="329"/>
      <c r="X18" s="322"/>
      <c r="Y18" s="117"/>
      <c r="Z18" s="117"/>
      <c r="AA18" s="117"/>
      <c r="AB18" s="117"/>
      <c r="AC18" s="117"/>
      <c r="AD18" s="117"/>
      <c r="AE18" s="117"/>
      <c r="AF18" s="117"/>
      <c r="AG18" s="117"/>
    </row>
    <row r="19" spans="1:33" s="5" customFormat="1" ht="12.75">
      <c r="A19" s="24">
        <f>ROW()</f>
        <v>19</v>
      </c>
      <c r="B19" s="9"/>
      <c r="C19" s="10" t="s">
        <v>8</v>
      </c>
      <c r="D19" s="173" t="s">
        <v>782</v>
      </c>
      <c r="E19" s="173"/>
      <c r="F19" s="333"/>
      <c r="G19" s="167"/>
      <c r="H19" s="333"/>
      <c r="I19" s="167"/>
      <c r="J19" s="333"/>
      <c r="K19" s="167"/>
      <c r="L19" s="333"/>
      <c r="M19" s="173"/>
      <c r="N19" s="334">
        <f>N44</f>
        <v>0</v>
      </c>
      <c r="O19" s="328"/>
      <c r="P19" s="329"/>
      <c r="Q19" s="329"/>
      <c r="R19" s="329"/>
      <c r="S19" s="329"/>
      <c r="T19" s="329"/>
      <c r="U19" s="329"/>
      <c r="V19" s="329"/>
      <c r="W19" s="329"/>
      <c r="X19" s="322"/>
      <c r="Y19" s="117"/>
      <c r="Z19" s="117"/>
      <c r="AA19" s="117"/>
      <c r="AB19" s="117"/>
      <c r="AC19" s="117"/>
      <c r="AD19" s="117"/>
      <c r="AE19" s="117"/>
      <c r="AF19" s="117"/>
      <c r="AG19" s="117"/>
    </row>
    <row r="20" spans="1:33" s="5" customFormat="1" ht="12.75">
      <c r="A20" s="24">
        <f>ROW()</f>
        <v>20</v>
      </c>
      <c r="B20" s="9"/>
      <c r="C20" s="9"/>
      <c r="D20" s="9"/>
      <c r="E20" s="9"/>
      <c r="F20" s="9"/>
      <c r="G20" s="167"/>
      <c r="H20" s="9"/>
      <c r="I20" s="167"/>
      <c r="J20" s="9"/>
      <c r="K20" s="167"/>
      <c r="L20" s="9"/>
      <c r="M20" s="173"/>
      <c r="N20" s="9"/>
      <c r="O20" s="328"/>
      <c r="P20" s="329"/>
      <c r="Q20" s="329"/>
      <c r="R20" s="329"/>
      <c r="S20" s="329"/>
      <c r="T20" s="329"/>
      <c r="U20" s="329"/>
      <c r="V20" s="329"/>
      <c r="W20" s="329"/>
      <c r="X20" s="322"/>
      <c r="Y20" s="117"/>
      <c r="Z20" s="117"/>
      <c r="AA20" s="117"/>
      <c r="AB20" s="117"/>
      <c r="AC20" s="117"/>
      <c r="AD20" s="117"/>
      <c r="AE20" s="117"/>
      <c r="AF20" s="117"/>
      <c r="AG20" s="117"/>
    </row>
    <row r="21" spans="1:33" s="5" customFormat="1" ht="12.75">
      <c r="A21" s="24">
        <f>ROW()</f>
        <v>21</v>
      </c>
      <c r="B21" s="9"/>
      <c r="C21" s="10" t="s">
        <v>8</v>
      </c>
      <c r="D21" s="173" t="s">
        <v>781</v>
      </c>
      <c r="E21" s="173"/>
      <c r="F21" s="333"/>
      <c r="G21" s="167"/>
      <c r="H21" s="333"/>
      <c r="I21" s="167"/>
      <c r="J21" s="333"/>
      <c r="K21" s="167"/>
      <c r="L21" s="333"/>
      <c r="M21" s="173"/>
      <c r="N21" s="334">
        <f>N46</f>
        <v>0</v>
      </c>
      <c r="O21" s="328"/>
      <c r="P21" s="329"/>
      <c r="Q21" s="329"/>
      <c r="R21" s="329"/>
      <c r="S21" s="329"/>
      <c r="T21" s="329"/>
      <c r="U21" s="329"/>
      <c r="V21" s="329"/>
      <c r="W21" s="329"/>
      <c r="X21" s="322"/>
      <c r="Y21" s="117"/>
      <c r="Z21" s="117"/>
      <c r="AA21" s="117"/>
      <c r="AB21" s="117"/>
      <c r="AC21" s="117"/>
      <c r="AD21" s="117"/>
      <c r="AE21" s="117"/>
      <c r="AF21" s="117"/>
      <c r="AG21" s="117"/>
    </row>
    <row r="22" spans="1:33" s="5" customFormat="1" ht="13.5" thickBot="1">
      <c r="A22" s="24">
        <f>ROW()</f>
        <v>22</v>
      </c>
      <c r="B22" s="9"/>
      <c r="C22" s="9"/>
      <c r="D22" s="9"/>
      <c r="E22" s="9"/>
      <c r="F22" s="9"/>
      <c r="G22" s="167"/>
      <c r="H22" s="9"/>
      <c r="I22" s="167"/>
      <c r="J22" s="9"/>
      <c r="K22" s="167"/>
      <c r="L22" s="9"/>
      <c r="M22" s="173"/>
      <c r="N22" s="9"/>
      <c r="O22" s="328"/>
      <c r="P22" s="329"/>
      <c r="Q22" s="329"/>
      <c r="R22" s="329"/>
      <c r="S22" s="329"/>
      <c r="T22" s="329"/>
      <c r="U22" s="329"/>
      <c r="V22" s="329"/>
      <c r="W22" s="329"/>
      <c r="X22" s="322"/>
      <c r="Y22" s="117"/>
      <c r="Z22" s="117"/>
      <c r="AA22" s="117"/>
      <c r="AB22" s="117"/>
      <c r="AC22" s="117"/>
      <c r="AD22" s="117"/>
      <c r="AE22" s="117"/>
      <c r="AF22" s="117"/>
      <c r="AG22" s="117"/>
    </row>
    <row r="23" spans="1:33" s="5" customFormat="1" ht="13.5" thickBot="1">
      <c r="A23" s="24">
        <f>ROW()</f>
        <v>23</v>
      </c>
      <c r="B23" s="9"/>
      <c r="C23" s="171" t="s">
        <v>938</v>
      </c>
      <c r="D23" s="9"/>
      <c r="E23" s="9"/>
      <c r="F23" s="240">
        <f>F9-F11+F13+F15-F17+F19+F21</f>
        <v>0</v>
      </c>
      <c r="G23" s="167"/>
      <c r="H23" s="240">
        <f>H9-H11+H13+H15-H17+H19+H21</f>
        <v>0</v>
      </c>
      <c r="I23" s="167"/>
      <c r="J23" s="240">
        <f>J9-J11+J13+J15-J17+J19+J21</f>
        <v>0</v>
      </c>
      <c r="K23" s="167"/>
      <c r="L23" s="240">
        <f>L9-L11+L13+L15-L17+L19+L21</f>
        <v>0</v>
      </c>
      <c r="M23" s="173"/>
      <c r="N23" s="240">
        <f>N9-N11+N13+N15-N17+N19+N21</f>
        <v>0</v>
      </c>
      <c r="O23" s="328"/>
      <c r="P23" s="329"/>
      <c r="Q23" s="329"/>
      <c r="R23" s="329"/>
      <c r="S23" s="329"/>
      <c r="T23" s="329"/>
      <c r="U23" s="329"/>
      <c r="V23" s="322"/>
      <c r="W23" s="322"/>
      <c r="X23" s="322"/>
      <c r="Y23" s="117"/>
      <c r="Z23" s="117"/>
      <c r="AA23" s="117"/>
      <c r="AB23" s="117"/>
      <c r="AC23" s="117"/>
      <c r="AD23" s="117"/>
      <c r="AE23" s="117"/>
      <c r="AF23" s="117"/>
      <c r="AG23" s="117"/>
    </row>
    <row r="24" spans="1:33" s="5" customFormat="1" ht="12.75">
      <c r="A24" s="24">
        <f>ROW()</f>
        <v>24</v>
      </c>
      <c r="B24" s="9"/>
      <c r="C24" s="171"/>
      <c r="D24" s="9"/>
      <c r="E24" s="9"/>
      <c r="F24" s="257"/>
      <c r="G24" s="167"/>
      <c r="H24" s="257"/>
      <c r="I24" s="167"/>
      <c r="J24" s="257"/>
      <c r="K24" s="167"/>
      <c r="L24" s="257"/>
      <c r="M24" s="173"/>
      <c r="N24" s="257"/>
      <c r="O24" s="328"/>
      <c r="P24" s="329"/>
      <c r="Q24" s="329"/>
      <c r="R24" s="329"/>
      <c r="S24" s="329"/>
      <c r="T24" s="329"/>
      <c r="U24" s="329"/>
      <c r="V24" s="325"/>
      <c r="W24" s="336"/>
      <c r="X24" s="322"/>
      <c r="Y24" s="117"/>
      <c r="Z24" s="117"/>
      <c r="AA24" s="117"/>
      <c r="AB24" s="117"/>
      <c r="AC24" s="117"/>
      <c r="AD24" s="117"/>
      <c r="AE24" s="117"/>
      <c r="AF24" s="117"/>
      <c r="AG24" s="117"/>
    </row>
    <row r="25" spans="1:33" s="5" customFormat="1" ht="24.75" customHeight="1">
      <c r="A25" s="24">
        <f>ROW()</f>
        <v>25</v>
      </c>
      <c r="B25" s="166" t="s">
        <v>939</v>
      </c>
      <c r="C25" s="171"/>
      <c r="D25" s="9"/>
      <c r="E25" s="9"/>
      <c r="F25" s="257"/>
      <c r="G25" s="167"/>
      <c r="H25" s="257"/>
      <c r="I25" s="167"/>
      <c r="J25" s="257"/>
      <c r="K25" s="167"/>
      <c r="L25" s="257"/>
      <c r="M25" s="173"/>
      <c r="N25" s="257"/>
      <c r="O25" s="328"/>
      <c r="P25" s="329"/>
      <c r="Q25" s="329"/>
      <c r="R25" s="329"/>
      <c r="S25" s="329"/>
      <c r="T25" s="329"/>
      <c r="U25" s="329"/>
      <c r="V25" s="325"/>
      <c r="W25" s="336"/>
      <c r="X25" s="322"/>
      <c r="Y25" s="117"/>
      <c r="Z25" s="117"/>
      <c r="AA25" s="117"/>
      <c r="AB25" s="117"/>
      <c r="AC25" s="117"/>
      <c r="AD25" s="117"/>
      <c r="AE25" s="117"/>
      <c r="AF25" s="117"/>
      <c r="AG25" s="117"/>
    </row>
    <row r="26" spans="1:24" ht="15.75">
      <c r="A26" s="24">
        <f>ROW()</f>
        <v>26</v>
      </c>
      <c r="B26" s="166"/>
      <c r="C26" s="166"/>
      <c r="D26" s="9"/>
      <c r="E26" s="9"/>
      <c r="F26" s="9"/>
      <c r="G26" s="9"/>
      <c r="H26" s="706" t="s">
        <v>940</v>
      </c>
      <c r="I26" s="706"/>
      <c r="J26" s="706"/>
      <c r="K26" s="337"/>
      <c r="L26" s="706" t="s">
        <v>807</v>
      </c>
      <c r="M26" s="706"/>
      <c r="N26" s="706"/>
      <c r="O26" s="168"/>
      <c r="P26" s="322"/>
      <c r="Q26" s="322"/>
      <c r="R26" s="322"/>
      <c r="S26" s="322"/>
      <c r="T26" s="322"/>
      <c r="U26" s="322"/>
      <c r="V26" s="322"/>
      <c r="W26" s="322"/>
      <c r="X26" s="322"/>
    </row>
    <row r="27" spans="1:24" ht="12.75">
      <c r="A27" s="24">
        <f>ROW()</f>
        <v>27</v>
      </c>
      <c r="B27" s="9"/>
      <c r="C27" s="9"/>
      <c r="D27" s="9"/>
      <c r="E27" s="9"/>
      <c r="F27" s="9"/>
      <c r="G27" s="9"/>
      <c r="H27" s="233" t="s">
        <v>771</v>
      </c>
      <c r="I27" s="324"/>
      <c r="J27" s="233" t="s">
        <v>771</v>
      </c>
      <c r="K27" s="288"/>
      <c r="L27" s="233" t="s">
        <v>771</v>
      </c>
      <c r="M27" s="288"/>
      <c r="N27" s="233" t="s">
        <v>771</v>
      </c>
      <c r="O27" s="168"/>
      <c r="P27" s="322"/>
      <c r="Q27" s="322"/>
      <c r="R27" s="322"/>
      <c r="S27" s="322"/>
      <c r="T27" s="322"/>
      <c r="U27" s="322"/>
      <c r="V27" s="322"/>
      <c r="W27" s="322"/>
      <c r="X27" s="322"/>
    </row>
    <row r="28" spans="1:24" ht="15" customHeight="1">
      <c r="A28" s="24">
        <f>ROW()</f>
        <v>28</v>
      </c>
      <c r="B28" s="9"/>
      <c r="C28" s="9"/>
      <c r="D28" s="173" t="s">
        <v>772</v>
      </c>
      <c r="E28" s="173"/>
      <c r="F28" s="173"/>
      <c r="G28" s="173"/>
      <c r="H28" s="324"/>
      <c r="I28" s="324"/>
      <c r="J28" s="333"/>
      <c r="K28" s="167"/>
      <c r="L28" s="9"/>
      <c r="M28" s="167"/>
      <c r="N28" s="333"/>
      <c r="O28" s="168"/>
      <c r="P28" s="322"/>
      <c r="Q28" s="322"/>
      <c r="R28" s="322"/>
      <c r="S28" s="322"/>
      <c r="T28" s="322"/>
      <c r="U28" s="322"/>
      <c r="V28" s="322"/>
      <c r="W28" s="322"/>
      <c r="X28" s="322"/>
    </row>
    <row r="29" spans="1:24" ht="13.5" thickBot="1">
      <c r="A29" s="24">
        <f>ROW()</f>
        <v>29</v>
      </c>
      <c r="B29" s="9"/>
      <c r="C29" s="10" t="s">
        <v>7</v>
      </c>
      <c r="D29" s="9"/>
      <c r="E29" s="9"/>
      <c r="F29" s="9"/>
      <c r="G29" s="9"/>
      <c r="H29" s="324"/>
      <c r="I29" s="324"/>
      <c r="J29" s="324"/>
      <c r="K29" s="167"/>
      <c r="L29" s="9"/>
      <c r="M29" s="167"/>
      <c r="N29" s="9"/>
      <c r="O29" s="168"/>
      <c r="P29" s="322"/>
      <c r="Q29" s="322"/>
      <c r="R29" s="322"/>
      <c r="S29" s="322"/>
      <c r="T29" s="322"/>
      <c r="U29" s="322"/>
      <c r="V29" s="322"/>
      <c r="W29" s="322"/>
      <c r="X29" s="322"/>
    </row>
    <row r="30" spans="1:24" ht="15" customHeight="1" thickBot="1">
      <c r="A30" s="24">
        <f>ROW()</f>
        <v>30</v>
      </c>
      <c r="B30" s="9"/>
      <c r="C30" s="9"/>
      <c r="D30" s="173" t="s">
        <v>827</v>
      </c>
      <c r="E30" s="173"/>
      <c r="F30" s="173"/>
      <c r="G30" s="173"/>
      <c r="H30" s="324"/>
      <c r="I30" s="324"/>
      <c r="J30" s="240">
        <v>0</v>
      </c>
      <c r="K30" s="167"/>
      <c r="L30" s="9"/>
      <c r="M30" s="167"/>
      <c r="N30" s="240">
        <v>0</v>
      </c>
      <c r="O30" s="168"/>
      <c r="P30" s="322"/>
      <c r="Q30" s="322"/>
      <c r="R30" s="322"/>
      <c r="S30" s="322"/>
      <c r="T30" s="322"/>
      <c r="U30" s="322"/>
      <c r="V30" s="322"/>
      <c r="W30" s="322"/>
      <c r="X30" s="322"/>
    </row>
    <row r="31" spans="1:16" ht="13.5" thickBot="1">
      <c r="A31" s="24">
        <f>ROW()</f>
        <v>31</v>
      </c>
      <c r="B31" s="9"/>
      <c r="C31" s="10" t="s">
        <v>8</v>
      </c>
      <c r="D31" s="9"/>
      <c r="E31" s="9"/>
      <c r="F31" s="9"/>
      <c r="G31" s="9"/>
      <c r="H31" s="324"/>
      <c r="I31" s="324"/>
      <c r="J31" s="324"/>
      <c r="K31" s="167"/>
      <c r="L31" s="9"/>
      <c r="M31" s="167"/>
      <c r="N31" s="9"/>
      <c r="O31" s="168"/>
      <c r="P31" s="116"/>
    </row>
    <row r="32" spans="1:16" ht="15" customHeight="1" thickBot="1">
      <c r="A32" s="24">
        <f>ROW()</f>
        <v>32</v>
      </c>
      <c r="B32" s="9"/>
      <c r="C32" s="9"/>
      <c r="D32" s="173" t="s">
        <v>828</v>
      </c>
      <c r="E32" s="173"/>
      <c r="F32" s="173"/>
      <c r="G32" s="173"/>
      <c r="H32" s="324"/>
      <c r="I32" s="324"/>
      <c r="J32" s="240">
        <v>0</v>
      </c>
      <c r="K32" s="167"/>
      <c r="L32" s="9"/>
      <c r="M32" s="167"/>
      <c r="N32" s="240">
        <v>0</v>
      </c>
      <c r="O32" s="168"/>
      <c r="P32" s="116"/>
    </row>
    <row r="33" spans="1:16" ht="12.75">
      <c r="A33" s="24">
        <f>ROW()</f>
        <v>33</v>
      </c>
      <c r="B33" s="9"/>
      <c r="C33" s="10" t="s">
        <v>8</v>
      </c>
      <c r="D33" s="9"/>
      <c r="E33" s="9"/>
      <c r="F33" s="9"/>
      <c r="G33" s="9"/>
      <c r="H33" s="324"/>
      <c r="I33" s="324"/>
      <c r="J33" s="324"/>
      <c r="K33" s="167"/>
      <c r="L33" s="9"/>
      <c r="M33" s="167"/>
      <c r="N33" s="9"/>
      <c r="O33" s="168"/>
      <c r="P33" s="116"/>
    </row>
    <row r="34" spans="1:33" s="234" customFormat="1" ht="15" customHeight="1">
      <c r="A34" s="24">
        <f>ROW()</f>
        <v>34</v>
      </c>
      <c r="B34" s="9"/>
      <c r="C34" s="9"/>
      <c r="D34" s="9" t="s">
        <v>941</v>
      </c>
      <c r="E34" s="9"/>
      <c r="F34" s="9"/>
      <c r="G34" s="9"/>
      <c r="H34" s="333"/>
      <c r="I34" s="324"/>
      <c r="J34" s="324"/>
      <c r="K34" s="167"/>
      <c r="L34" s="333"/>
      <c r="M34" s="167"/>
      <c r="N34" s="9"/>
      <c r="O34" s="168"/>
      <c r="P34" s="116"/>
      <c r="Q34" s="117"/>
      <c r="R34" s="117"/>
      <c r="S34" s="117"/>
      <c r="T34" s="117"/>
      <c r="U34" s="117"/>
      <c r="V34" s="117"/>
      <c r="W34" s="117"/>
      <c r="X34" s="117"/>
      <c r="Y34" s="117"/>
      <c r="Z34" s="117"/>
      <c r="AA34" s="117"/>
      <c r="AB34" s="117"/>
      <c r="AC34" s="117"/>
      <c r="AD34" s="117"/>
      <c r="AE34" s="117"/>
      <c r="AF34" s="117"/>
      <c r="AG34" s="117"/>
    </row>
    <row r="35" spans="1:33" s="234" customFormat="1" ht="15" customHeight="1">
      <c r="A35" s="24">
        <f>ROW()</f>
        <v>35</v>
      </c>
      <c r="B35" s="9"/>
      <c r="C35" s="9"/>
      <c r="D35" s="9" t="s">
        <v>942</v>
      </c>
      <c r="E35" s="9"/>
      <c r="F35" s="9"/>
      <c r="G35" s="9"/>
      <c r="H35" s="333"/>
      <c r="I35" s="324"/>
      <c r="J35" s="324"/>
      <c r="K35" s="167"/>
      <c r="L35" s="333"/>
      <c r="M35" s="167"/>
      <c r="N35" s="9"/>
      <c r="O35" s="168"/>
      <c r="P35" s="116"/>
      <c r="Q35" s="117"/>
      <c r="R35" s="117"/>
      <c r="S35" s="117"/>
      <c r="T35" s="117"/>
      <c r="U35" s="117"/>
      <c r="V35" s="117"/>
      <c r="W35" s="117"/>
      <c r="X35" s="117"/>
      <c r="Y35" s="117"/>
      <c r="Z35" s="117"/>
      <c r="AA35" s="117"/>
      <c r="AB35" s="117"/>
      <c r="AC35" s="117"/>
      <c r="AD35" s="117"/>
      <c r="AE35" s="117"/>
      <c r="AF35" s="117"/>
      <c r="AG35" s="117"/>
    </row>
    <row r="36" spans="1:33" s="234" customFormat="1" ht="15" customHeight="1" thickBot="1">
      <c r="A36" s="24">
        <f>ROW()</f>
        <v>36</v>
      </c>
      <c r="B36" s="9"/>
      <c r="C36" s="9"/>
      <c r="D36" s="9" t="s">
        <v>943</v>
      </c>
      <c r="E36" s="9"/>
      <c r="F36" s="9"/>
      <c r="G36" s="9"/>
      <c r="H36" s="333"/>
      <c r="I36" s="324"/>
      <c r="J36" s="324"/>
      <c r="K36" s="167"/>
      <c r="L36" s="333"/>
      <c r="M36" s="167"/>
      <c r="N36" s="9"/>
      <c r="O36" s="168"/>
      <c r="P36" s="116"/>
      <c r="Q36" s="117"/>
      <c r="R36" s="117"/>
      <c r="S36" s="117"/>
      <c r="T36" s="117"/>
      <c r="U36" s="117"/>
      <c r="V36" s="117"/>
      <c r="W36" s="117"/>
      <c r="X36" s="117"/>
      <c r="Y36" s="117"/>
      <c r="Z36" s="117"/>
      <c r="AA36" s="117"/>
      <c r="AB36" s="117"/>
      <c r="AC36" s="117"/>
      <c r="AD36" s="117"/>
      <c r="AE36" s="117"/>
      <c r="AF36" s="117"/>
      <c r="AG36" s="117"/>
    </row>
    <row r="37" spans="1:33" s="234" customFormat="1" ht="15" customHeight="1" thickBot="1">
      <c r="A37" s="24">
        <f>ROW()</f>
        <v>37</v>
      </c>
      <c r="B37" s="9"/>
      <c r="C37" s="9"/>
      <c r="D37" s="173" t="s">
        <v>937</v>
      </c>
      <c r="E37" s="173"/>
      <c r="F37" s="173"/>
      <c r="G37" s="173"/>
      <c r="H37" s="324"/>
      <c r="I37" s="324"/>
      <c r="J37" s="240">
        <f>SUM(H34:H36)</f>
        <v>0</v>
      </c>
      <c r="K37" s="167"/>
      <c r="L37" s="9"/>
      <c r="M37" s="167"/>
      <c r="N37" s="240">
        <f>SUM(L34:L36)</f>
        <v>0</v>
      </c>
      <c r="O37" s="168"/>
      <c r="P37" s="116"/>
      <c r="Q37" s="117"/>
      <c r="R37" s="117"/>
      <c r="S37" s="117"/>
      <c r="T37" s="117"/>
      <c r="U37" s="117"/>
      <c r="V37" s="117"/>
      <c r="W37" s="117"/>
      <c r="X37" s="117"/>
      <c r="Y37" s="117"/>
      <c r="Z37" s="117"/>
      <c r="AA37" s="117"/>
      <c r="AB37" s="117"/>
      <c r="AC37" s="117"/>
      <c r="AD37" s="117"/>
      <c r="AE37" s="117"/>
      <c r="AF37" s="117"/>
      <c r="AG37" s="117"/>
    </row>
    <row r="38" spans="1:33" s="234" customFormat="1" ht="12.75">
      <c r="A38" s="24">
        <f>ROW()</f>
        <v>38</v>
      </c>
      <c r="B38" s="9"/>
      <c r="C38" s="10" t="s">
        <v>944</v>
      </c>
      <c r="D38" s="9"/>
      <c r="E38" s="9"/>
      <c r="F38" s="9"/>
      <c r="G38" s="9"/>
      <c r="H38" s="324"/>
      <c r="I38" s="324"/>
      <c r="J38" s="324"/>
      <c r="K38" s="167"/>
      <c r="L38" s="9"/>
      <c r="M38" s="167"/>
      <c r="N38" s="9"/>
      <c r="O38" s="168"/>
      <c r="P38" s="116"/>
      <c r="Q38" s="117"/>
      <c r="R38" s="117"/>
      <c r="S38" s="117"/>
      <c r="T38" s="117"/>
      <c r="U38" s="117"/>
      <c r="V38" s="117"/>
      <c r="W38" s="117"/>
      <c r="X38" s="117"/>
      <c r="Y38" s="117"/>
      <c r="Z38" s="117"/>
      <c r="AA38" s="117"/>
      <c r="AB38" s="117"/>
      <c r="AC38" s="117"/>
      <c r="AD38" s="117"/>
      <c r="AE38" s="117"/>
      <c r="AF38" s="117"/>
      <c r="AG38" s="117"/>
    </row>
    <row r="39" spans="1:33" s="234" customFormat="1" ht="15" customHeight="1">
      <c r="A39" s="24">
        <f>ROW()</f>
        <v>39</v>
      </c>
      <c r="B39" s="9"/>
      <c r="C39" s="10"/>
      <c r="D39" s="9" t="s">
        <v>945</v>
      </c>
      <c r="E39" s="9"/>
      <c r="F39" s="9"/>
      <c r="G39" s="9"/>
      <c r="H39" s="333"/>
      <c r="I39" s="324"/>
      <c r="J39" s="324"/>
      <c r="K39" s="167"/>
      <c r="L39" s="333"/>
      <c r="M39" s="167"/>
      <c r="N39" s="9"/>
      <c r="O39" s="168"/>
      <c r="P39" s="116"/>
      <c r="Q39" s="117"/>
      <c r="R39" s="117"/>
      <c r="S39" s="117"/>
      <c r="T39" s="117"/>
      <c r="U39" s="117"/>
      <c r="V39" s="117"/>
      <c r="W39" s="117"/>
      <c r="X39" s="117"/>
      <c r="Y39" s="117"/>
      <c r="Z39" s="117"/>
      <c r="AA39" s="117"/>
      <c r="AB39" s="117"/>
      <c r="AC39" s="117"/>
      <c r="AD39" s="117"/>
      <c r="AE39" s="117"/>
      <c r="AF39" s="117"/>
      <c r="AG39" s="117"/>
    </row>
    <row r="40" spans="1:33" s="234" customFormat="1" ht="15" customHeight="1">
      <c r="A40" s="24">
        <f>ROW()</f>
        <v>40</v>
      </c>
      <c r="B40" s="9"/>
      <c r="C40" s="9"/>
      <c r="D40" s="9" t="s">
        <v>946</v>
      </c>
      <c r="E40" s="9"/>
      <c r="F40" s="9"/>
      <c r="G40" s="9"/>
      <c r="H40" s="333"/>
      <c r="I40" s="324"/>
      <c r="J40" s="324"/>
      <c r="K40" s="167"/>
      <c r="L40" s="333"/>
      <c r="M40" s="167"/>
      <c r="N40" s="9"/>
      <c r="O40" s="168"/>
      <c r="P40" s="116"/>
      <c r="Q40" s="117"/>
      <c r="R40" s="117"/>
      <c r="S40" s="117"/>
      <c r="T40" s="117"/>
      <c r="U40" s="117"/>
      <c r="V40" s="117"/>
      <c r="W40" s="117"/>
      <c r="X40" s="117"/>
      <c r="Y40" s="117"/>
      <c r="Z40" s="117"/>
      <c r="AA40" s="117"/>
      <c r="AB40" s="117"/>
      <c r="AC40" s="117"/>
      <c r="AD40" s="117"/>
      <c r="AE40" s="117"/>
      <c r="AF40" s="117"/>
      <c r="AG40" s="117"/>
    </row>
    <row r="41" spans="1:33" s="234" customFormat="1" ht="15" customHeight="1" thickBot="1">
      <c r="A41" s="24">
        <f>ROW()</f>
        <v>41</v>
      </c>
      <c r="B41" s="9"/>
      <c r="C41" s="9"/>
      <c r="D41" s="9" t="s">
        <v>947</v>
      </c>
      <c r="E41" s="9"/>
      <c r="F41" s="9"/>
      <c r="G41" s="9"/>
      <c r="H41" s="333"/>
      <c r="I41" s="324"/>
      <c r="J41" s="324"/>
      <c r="K41" s="167"/>
      <c r="L41" s="333"/>
      <c r="M41" s="167"/>
      <c r="N41" s="9"/>
      <c r="O41" s="168"/>
      <c r="P41" s="116"/>
      <c r="Q41" s="117"/>
      <c r="R41" s="117"/>
      <c r="S41" s="117"/>
      <c r="T41" s="117"/>
      <c r="U41" s="117"/>
      <c r="V41" s="117"/>
      <c r="W41" s="117"/>
      <c r="X41" s="117"/>
      <c r="Y41" s="117"/>
      <c r="Z41" s="117"/>
      <c r="AA41" s="117"/>
      <c r="AB41" s="117"/>
      <c r="AC41" s="117"/>
      <c r="AD41" s="117"/>
      <c r="AE41" s="117"/>
      <c r="AF41" s="117"/>
      <c r="AG41" s="117"/>
    </row>
    <row r="42" spans="1:33" s="234" customFormat="1" ht="15" customHeight="1" thickBot="1">
      <c r="A42" s="24">
        <f>ROW()</f>
        <v>42</v>
      </c>
      <c r="B42" s="9"/>
      <c r="C42" s="9"/>
      <c r="D42" s="173" t="s">
        <v>778</v>
      </c>
      <c r="E42" s="173"/>
      <c r="F42" s="173"/>
      <c r="G42" s="173"/>
      <c r="H42" s="324"/>
      <c r="I42" s="324"/>
      <c r="J42" s="240">
        <f>SUM(H39:H41)</f>
        <v>0</v>
      </c>
      <c r="K42" s="167"/>
      <c r="L42" s="9"/>
      <c r="M42" s="167"/>
      <c r="N42" s="240">
        <f>SUM(L39:L41)</f>
        <v>0</v>
      </c>
      <c r="O42" s="168"/>
      <c r="P42" s="116"/>
      <c r="Q42" s="117"/>
      <c r="R42" s="117"/>
      <c r="S42" s="117"/>
      <c r="T42" s="117"/>
      <c r="U42" s="117"/>
      <c r="V42" s="117"/>
      <c r="W42" s="117"/>
      <c r="X42" s="117"/>
      <c r="Y42" s="117"/>
      <c r="Z42" s="117"/>
      <c r="AA42" s="117"/>
      <c r="AB42" s="117"/>
      <c r="AC42" s="117"/>
      <c r="AD42" s="117"/>
      <c r="AE42" s="117"/>
      <c r="AF42" s="117"/>
      <c r="AG42" s="117"/>
    </row>
    <row r="43" spans="1:16" ht="12.75">
      <c r="A43" s="24">
        <f>ROW()</f>
        <v>43</v>
      </c>
      <c r="B43" s="9"/>
      <c r="C43" s="9"/>
      <c r="D43" s="9"/>
      <c r="E43" s="9"/>
      <c r="F43" s="9"/>
      <c r="G43" s="9"/>
      <c r="H43" s="324"/>
      <c r="I43" s="324"/>
      <c r="J43" s="324"/>
      <c r="K43" s="167"/>
      <c r="L43" s="9"/>
      <c r="M43" s="167"/>
      <c r="N43" s="9"/>
      <c r="O43" s="168"/>
      <c r="P43" s="116"/>
    </row>
    <row r="44" spans="1:16" ht="15" customHeight="1">
      <c r="A44" s="24">
        <f>ROW()</f>
        <v>44</v>
      </c>
      <c r="B44" s="9"/>
      <c r="C44" s="10" t="s">
        <v>8</v>
      </c>
      <c r="D44" s="173" t="s">
        <v>782</v>
      </c>
      <c r="E44" s="173"/>
      <c r="F44" s="173"/>
      <c r="G44" s="173"/>
      <c r="H44" s="324"/>
      <c r="I44" s="324"/>
      <c r="J44" s="230"/>
      <c r="K44" s="167"/>
      <c r="L44" s="9"/>
      <c r="M44" s="167"/>
      <c r="N44" s="230"/>
      <c r="O44" s="168"/>
      <c r="P44" s="116"/>
    </row>
    <row r="45" spans="1:16" ht="12.75">
      <c r="A45" s="24">
        <f>ROW()</f>
        <v>45</v>
      </c>
      <c r="B45" s="9"/>
      <c r="C45" s="9"/>
      <c r="D45" s="9"/>
      <c r="E45" s="9"/>
      <c r="F45" s="9"/>
      <c r="G45" s="9"/>
      <c r="H45" s="324"/>
      <c r="I45" s="324"/>
      <c r="J45" s="324"/>
      <c r="K45" s="167"/>
      <c r="L45" s="9"/>
      <c r="M45" s="167"/>
      <c r="N45" s="9"/>
      <c r="O45" s="168"/>
      <c r="P45" s="116"/>
    </row>
    <row r="46" spans="1:20" ht="15" customHeight="1" thickBot="1">
      <c r="A46" s="24">
        <f>ROW()</f>
        <v>46</v>
      </c>
      <c r="B46" s="9"/>
      <c r="C46" s="10" t="s">
        <v>8</v>
      </c>
      <c r="D46" s="173" t="s">
        <v>781</v>
      </c>
      <c r="E46" s="173"/>
      <c r="F46" s="173"/>
      <c r="G46" s="173"/>
      <c r="H46" s="324"/>
      <c r="I46" s="324"/>
      <c r="J46" s="324"/>
      <c r="K46" s="167"/>
      <c r="L46" s="9"/>
      <c r="M46" s="167"/>
      <c r="N46" s="241">
        <f>N48-(N28-N30+N32+N37-N42+N44)</f>
        <v>0</v>
      </c>
      <c r="O46" s="168"/>
      <c r="P46" s="116"/>
      <c r="Q46" s="338" t="s">
        <v>948</v>
      </c>
      <c r="R46" s="338"/>
      <c r="S46" s="338"/>
      <c r="T46" s="339"/>
    </row>
    <row r="47" spans="1:20" ht="12.75" customHeight="1" thickBot="1">
      <c r="A47" s="24">
        <f>ROW()</f>
        <v>47</v>
      </c>
      <c r="B47" s="9"/>
      <c r="C47" s="9"/>
      <c r="D47" s="9"/>
      <c r="E47" s="9"/>
      <c r="F47" s="9"/>
      <c r="G47" s="9"/>
      <c r="H47" s="324"/>
      <c r="I47" s="324"/>
      <c r="J47" s="324"/>
      <c r="K47" s="167"/>
      <c r="L47" s="9"/>
      <c r="M47" s="167"/>
      <c r="N47" s="9"/>
      <c r="O47" s="168"/>
      <c r="P47" s="116"/>
      <c r="Q47" s="340" t="s">
        <v>949</v>
      </c>
      <c r="R47" s="340"/>
      <c r="S47" s="340"/>
      <c r="T47" s="340" t="s">
        <v>950</v>
      </c>
    </row>
    <row r="48" spans="1:20" ht="15" customHeight="1" thickBot="1">
      <c r="A48" s="24">
        <f>ROW()</f>
        <v>48</v>
      </c>
      <c r="B48" s="9"/>
      <c r="C48" s="171" t="s">
        <v>938</v>
      </c>
      <c r="D48" s="9"/>
      <c r="E48" s="9"/>
      <c r="F48" s="9"/>
      <c r="G48" s="9"/>
      <c r="H48" s="324"/>
      <c r="I48" s="324"/>
      <c r="J48" s="341">
        <f>J28-J30+J32+J37-J42+J44</f>
        <v>0</v>
      </c>
      <c r="K48" s="167"/>
      <c r="L48" s="9"/>
      <c r="M48" s="167"/>
      <c r="N48" s="240">
        <v>0</v>
      </c>
      <c r="O48" s="168"/>
      <c r="P48" s="116"/>
      <c r="Q48" s="342" t="e">
        <f>#REF!</f>
        <v>#REF!</v>
      </c>
      <c r="R48" s="342"/>
      <c r="S48" s="342"/>
      <c r="T48" s="343" t="e">
        <f>(ROUND(J48,0)=ROUND(Q48,0))</f>
        <v>#REF!</v>
      </c>
    </row>
    <row r="49" spans="1:16" ht="24.75" customHeight="1">
      <c r="A49" s="24">
        <f>ROW()</f>
        <v>49</v>
      </c>
      <c r="B49" s="9"/>
      <c r="C49" s="344" t="s">
        <v>951</v>
      </c>
      <c r="D49" s="9"/>
      <c r="E49" s="9"/>
      <c r="F49" s="9"/>
      <c r="G49" s="9"/>
      <c r="H49" s="9"/>
      <c r="I49" s="167"/>
      <c r="J49" s="9"/>
      <c r="K49" s="167"/>
      <c r="L49" s="9"/>
      <c r="M49" s="167"/>
      <c r="N49" s="9"/>
      <c r="O49" s="168"/>
      <c r="P49" s="116"/>
    </row>
    <row r="50" spans="1:16" ht="12.75">
      <c r="A50" s="24">
        <f>ROW()</f>
        <v>50</v>
      </c>
      <c r="B50" s="9"/>
      <c r="C50" s="345"/>
      <c r="D50" s="346"/>
      <c r="E50" s="346"/>
      <c r="F50" s="346"/>
      <c r="G50" s="346"/>
      <c r="H50" s="346"/>
      <c r="I50" s="346"/>
      <c r="J50" s="346"/>
      <c r="K50" s="346"/>
      <c r="L50" s="346"/>
      <c r="M50" s="346"/>
      <c r="N50" s="347"/>
      <c r="O50" s="168"/>
      <c r="P50" s="116"/>
    </row>
    <row r="51" spans="1:16" ht="12.75">
      <c r="A51" s="24">
        <f>ROW()</f>
        <v>51</v>
      </c>
      <c r="B51" s="9"/>
      <c r="C51" s="348"/>
      <c r="D51" s="349"/>
      <c r="E51" s="349"/>
      <c r="F51" s="349"/>
      <c r="G51" s="349"/>
      <c r="H51" s="349"/>
      <c r="I51" s="349"/>
      <c r="J51" s="349"/>
      <c r="K51" s="349"/>
      <c r="L51" s="349"/>
      <c r="M51" s="349"/>
      <c r="N51" s="350"/>
      <c r="O51" s="168"/>
      <c r="P51" s="116"/>
    </row>
    <row r="52" spans="1:16" ht="12.75">
      <c r="A52" s="24">
        <f>ROW()</f>
        <v>52</v>
      </c>
      <c r="B52" s="9"/>
      <c r="C52" s="348"/>
      <c r="D52" s="349"/>
      <c r="E52" s="349"/>
      <c r="F52" s="349"/>
      <c r="G52" s="349"/>
      <c r="H52" s="349"/>
      <c r="I52" s="349"/>
      <c r="J52" s="349"/>
      <c r="K52" s="349"/>
      <c r="L52" s="349"/>
      <c r="M52" s="349"/>
      <c r="N52" s="350"/>
      <c r="O52" s="168"/>
      <c r="P52" s="116"/>
    </row>
    <row r="53" spans="1:16" ht="12.75">
      <c r="A53" s="24">
        <f>ROW()</f>
        <v>53</v>
      </c>
      <c r="B53" s="9"/>
      <c r="C53" s="348"/>
      <c r="D53" s="349"/>
      <c r="E53" s="349"/>
      <c r="F53" s="349"/>
      <c r="G53" s="349"/>
      <c r="H53" s="349"/>
      <c r="I53" s="349"/>
      <c r="J53" s="349"/>
      <c r="K53" s="349"/>
      <c r="L53" s="349"/>
      <c r="M53" s="349"/>
      <c r="N53" s="350"/>
      <c r="O53" s="168"/>
      <c r="P53" s="116"/>
    </row>
    <row r="54" spans="1:16" ht="12.75">
      <c r="A54" s="24">
        <f>ROW()</f>
        <v>54</v>
      </c>
      <c r="B54" s="9"/>
      <c r="C54" s="348"/>
      <c r="D54" s="349"/>
      <c r="E54" s="349"/>
      <c r="F54" s="349"/>
      <c r="G54" s="349"/>
      <c r="H54" s="349"/>
      <c r="I54" s="349"/>
      <c r="J54" s="349"/>
      <c r="K54" s="349"/>
      <c r="L54" s="349"/>
      <c r="M54" s="349"/>
      <c r="N54" s="350"/>
      <c r="O54" s="168"/>
      <c r="P54" s="116"/>
    </row>
    <row r="55" spans="1:16" ht="12.75">
      <c r="A55" s="24">
        <f>ROW()</f>
        <v>55</v>
      </c>
      <c r="B55" s="9"/>
      <c r="C55" s="348"/>
      <c r="D55" s="349"/>
      <c r="E55" s="349"/>
      <c r="F55" s="349"/>
      <c r="G55" s="349"/>
      <c r="H55" s="349"/>
      <c r="I55" s="349"/>
      <c r="J55" s="349"/>
      <c r="K55" s="349"/>
      <c r="L55" s="349"/>
      <c r="M55" s="349"/>
      <c r="N55" s="350"/>
      <c r="O55" s="168"/>
      <c r="P55" s="116"/>
    </row>
    <row r="56" spans="1:16" ht="12.75">
      <c r="A56" s="24">
        <f>ROW()</f>
        <v>56</v>
      </c>
      <c r="B56" s="9"/>
      <c r="C56" s="348"/>
      <c r="D56" s="349"/>
      <c r="E56" s="349"/>
      <c r="F56" s="349"/>
      <c r="G56" s="349"/>
      <c r="H56" s="349"/>
      <c r="I56" s="349"/>
      <c r="J56" s="349"/>
      <c r="K56" s="349"/>
      <c r="L56" s="349"/>
      <c r="M56" s="349"/>
      <c r="N56" s="350"/>
      <c r="O56" s="168"/>
      <c r="P56" s="116"/>
    </row>
    <row r="57" spans="1:16" ht="12.75">
      <c r="A57" s="24">
        <f>ROW()</f>
        <v>57</v>
      </c>
      <c r="B57" s="9"/>
      <c r="C57" s="348"/>
      <c r="D57" s="349"/>
      <c r="E57" s="349"/>
      <c r="F57" s="349"/>
      <c r="G57" s="349"/>
      <c r="H57" s="349"/>
      <c r="I57" s="349"/>
      <c r="J57" s="349"/>
      <c r="K57" s="349"/>
      <c r="L57" s="349"/>
      <c r="M57" s="349"/>
      <c r="N57" s="350"/>
      <c r="O57" s="168"/>
      <c r="P57" s="116"/>
    </row>
    <row r="58" spans="1:16" ht="12.75">
      <c r="A58" s="24">
        <f>ROW()</f>
        <v>58</v>
      </c>
      <c r="B58" s="9"/>
      <c r="C58" s="348"/>
      <c r="D58" s="349"/>
      <c r="E58" s="349"/>
      <c r="F58" s="349"/>
      <c r="G58" s="349"/>
      <c r="H58" s="349"/>
      <c r="I58" s="349"/>
      <c r="J58" s="349"/>
      <c r="K58" s="349"/>
      <c r="L58" s="349"/>
      <c r="M58" s="349"/>
      <c r="N58" s="350"/>
      <c r="O58" s="168"/>
      <c r="P58" s="116"/>
    </row>
    <row r="59" spans="1:16" ht="12.75">
      <c r="A59" s="24">
        <f>ROW()</f>
        <v>59</v>
      </c>
      <c r="B59" s="9"/>
      <c r="C59" s="348"/>
      <c r="D59" s="349"/>
      <c r="E59" s="349"/>
      <c r="F59" s="349"/>
      <c r="G59" s="349"/>
      <c r="H59" s="349"/>
      <c r="I59" s="349"/>
      <c r="J59" s="349"/>
      <c r="K59" s="349"/>
      <c r="L59" s="349"/>
      <c r="M59" s="349"/>
      <c r="N59" s="350"/>
      <c r="O59" s="168"/>
      <c r="P59" s="116"/>
    </row>
    <row r="60" spans="1:16" ht="12.75">
      <c r="A60" s="24">
        <f>ROW()</f>
        <v>60</v>
      </c>
      <c r="B60" s="9"/>
      <c r="C60" s="348"/>
      <c r="D60" s="349"/>
      <c r="E60" s="349"/>
      <c r="F60" s="349"/>
      <c r="G60" s="349"/>
      <c r="H60" s="349"/>
      <c r="I60" s="349"/>
      <c r="J60" s="349"/>
      <c r="K60" s="349"/>
      <c r="L60" s="349"/>
      <c r="M60" s="349"/>
      <c r="N60" s="350"/>
      <c r="O60" s="168"/>
      <c r="P60" s="116"/>
    </row>
    <row r="61" spans="1:16" ht="12.75">
      <c r="A61" s="24">
        <f>ROW()</f>
        <v>61</v>
      </c>
      <c r="B61" s="9"/>
      <c r="C61" s="348"/>
      <c r="D61" s="349"/>
      <c r="E61" s="349"/>
      <c r="F61" s="349"/>
      <c r="G61" s="349"/>
      <c r="H61" s="349"/>
      <c r="I61" s="349"/>
      <c r="J61" s="349"/>
      <c r="K61" s="349"/>
      <c r="L61" s="349"/>
      <c r="M61" s="349"/>
      <c r="N61" s="350"/>
      <c r="O61" s="168"/>
      <c r="P61" s="116"/>
    </row>
    <row r="62" spans="1:16" ht="12.75">
      <c r="A62" s="24">
        <f>ROW()</f>
        <v>62</v>
      </c>
      <c r="B62" s="9"/>
      <c r="C62" s="348"/>
      <c r="D62" s="349"/>
      <c r="E62" s="349"/>
      <c r="F62" s="349"/>
      <c r="G62" s="349"/>
      <c r="H62" s="349"/>
      <c r="I62" s="349"/>
      <c r="J62" s="349"/>
      <c r="K62" s="349"/>
      <c r="L62" s="349"/>
      <c r="M62" s="349"/>
      <c r="N62" s="350"/>
      <c r="O62" s="168"/>
      <c r="P62" s="116"/>
    </row>
    <row r="63" spans="1:16" ht="12.75">
      <c r="A63" s="24">
        <f>ROW()</f>
        <v>63</v>
      </c>
      <c r="B63" s="9"/>
      <c r="C63" s="348"/>
      <c r="D63" s="349"/>
      <c r="E63" s="349"/>
      <c r="F63" s="349"/>
      <c r="G63" s="349"/>
      <c r="H63" s="349"/>
      <c r="I63" s="349"/>
      <c r="J63" s="349"/>
      <c r="K63" s="349"/>
      <c r="L63" s="349"/>
      <c r="M63" s="349"/>
      <c r="N63" s="350"/>
      <c r="O63" s="168"/>
      <c r="P63" s="116"/>
    </row>
    <row r="64" spans="1:16" ht="12.75">
      <c r="A64" s="24">
        <f>ROW()</f>
        <v>64</v>
      </c>
      <c r="B64" s="9"/>
      <c r="C64" s="348"/>
      <c r="D64" s="349"/>
      <c r="E64" s="349"/>
      <c r="F64" s="349"/>
      <c r="G64" s="349"/>
      <c r="H64" s="349"/>
      <c r="I64" s="349"/>
      <c r="J64" s="349"/>
      <c r="K64" s="349"/>
      <c r="L64" s="349"/>
      <c r="M64" s="349"/>
      <c r="N64" s="350"/>
      <c r="O64" s="168"/>
      <c r="P64" s="116"/>
    </row>
    <row r="65" spans="1:16" ht="12.75">
      <c r="A65" s="24">
        <f>ROW()</f>
        <v>65</v>
      </c>
      <c r="B65" s="9"/>
      <c r="C65" s="348"/>
      <c r="D65" s="349"/>
      <c r="E65" s="349"/>
      <c r="F65" s="349"/>
      <c r="G65" s="349"/>
      <c r="H65" s="349"/>
      <c r="I65" s="349"/>
      <c r="J65" s="349"/>
      <c r="K65" s="349"/>
      <c r="L65" s="349"/>
      <c r="M65" s="349"/>
      <c r="N65" s="350"/>
      <c r="O65" s="168"/>
      <c r="P65" s="116"/>
    </row>
    <row r="66" spans="1:16" ht="12.75">
      <c r="A66" s="24">
        <f>ROW()</f>
        <v>66</v>
      </c>
      <c r="B66" s="9"/>
      <c r="C66" s="348"/>
      <c r="D66" s="349"/>
      <c r="E66" s="349"/>
      <c r="F66" s="349"/>
      <c r="G66" s="349"/>
      <c r="H66" s="349"/>
      <c r="I66" s="349"/>
      <c r="J66" s="349"/>
      <c r="K66" s="349"/>
      <c r="L66" s="349"/>
      <c r="M66" s="349"/>
      <c r="N66" s="350"/>
      <c r="O66" s="168"/>
      <c r="P66" s="116"/>
    </row>
    <row r="67" spans="1:16" ht="12.75">
      <c r="A67" s="24">
        <f>ROW()</f>
        <v>67</v>
      </c>
      <c r="B67" s="9"/>
      <c r="C67" s="351"/>
      <c r="D67" s="352"/>
      <c r="E67" s="352"/>
      <c r="F67" s="352"/>
      <c r="G67" s="352"/>
      <c r="H67" s="352"/>
      <c r="I67" s="352"/>
      <c r="J67" s="352"/>
      <c r="K67" s="352"/>
      <c r="L67" s="352"/>
      <c r="M67" s="352"/>
      <c r="N67" s="353"/>
      <c r="O67" s="168"/>
      <c r="P67" s="116"/>
    </row>
    <row r="68" spans="1:27" ht="24.75" customHeight="1">
      <c r="A68" s="24">
        <f>ROW()</f>
        <v>68</v>
      </c>
      <c r="B68" s="9"/>
      <c r="C68" s="707" t="s">
        <v>952</v>
      </c>
      <c r="D68" s="707"/>
      <c r="E68" s="707"/>
      <c r="F68" s="707"/>
      <c r="G68" s="707"/>
      <c r="H68" s="707"/>
      <c r="I68" s="707"/>
      <c r="J68" s="707"/>
      <c r="K68" s="707"/>
      <c r="L68" s="707"/>
      <c r="M68" s="707"/>
      <c r="N68" s="707"/>
      <c r="O68" s="168"/>
      <c r="P68" s="322"/>
      <c r="Q68" s="354"/>
      <c r="R68" s="354"/>
      <c r="S68" s="354"/>
      <c r="T68" s="354"/>
      <c r="U68" s="354"/>
      <c r="V68" s="354"/>
      <c r="W68" s="354"/>
      <c r="X68" s="354"/>
      <c r="Y68" s="354"/>
      <c r="Z68" s="354"/>
      <c r="AA68" s="354"/>
    </row>
    <row r="69" spans="1:27" ht="12.75">
      <c r="A69" s="40">
        <f>ROW()</f>
        <v>69</v>
      </c>
      <c r="B69" s="183"/>
      <c r="C69" s="631"/>
      <c r="D69" s="631"/>
      <c r="E69" s="631"/>
      <c r="F69" s="631"/>
      <c r="G69" s="631"/>
      <c r="H69" s="631"/>
      <c r="I69" s="631"/>
      <c r="J69" s="631"/>
      <c r="K69" s="631"/>
      <c r="L69" s="631"/>
      <c r="M69" s="631"/>
      <c r="N69" s="183"/>
      <c r="O69" s="184"/>
      <c r="P69" s="354"/>
      <c r="Q69" s="354"/>
      <c r="R69" s="354"/>
      <c r="S69" s="354"/>
      <c r="T69" s="354"/>
      <c r="U69" s="354"/>
      <c r="V69" s="354"/>
      <c r="W69" s="354"/>
      <c r="X69" s="354"/>
      <c r="Y69" s="354"/>
      <c r="Z69" s="354"/>
      <c r="AA69" s="354"/>
    </row>
    <row r="70" spans="12:27" ht="12.75">
      <c r="L70" s="116"/>
      <c r="M70" s="116"/>
      <c r="N70" s="116"/>
      <c r="O70" s="116"/>
      <c r="P70" s="322"/>
      <c r="Q70" s="322"/>
      <c r="R70" s="322"/>
      <c r="S70" s="322"/>
      <c r="T70" s="322"/>
      <c r="U70" s="322"/>
      <c r="V70" s="322"/>
      <c r="W70" s="322"/>
      <c r="X70" s="322"/>
      <c r="Y70" s="354"/>
      <c r="Z70" s="354"/>
      <c r="AA70" s="354"/>
    </row>
    <row r="71" spans="1:33" s="51" customFormat="1" ht="12.75" customHeight="1">
      <c r="A71" s="157"/>
      <c r="B71" s="158"/>
      <c r="C71" s="158"/>
      <c r="D71" s="158"/>
      <c r="E71" s="158"/>
      <c r="F71" s="158"/>
      <c r="G71" s="158"/>
      <c r="H71" s="158"/>
      <c r="I71" s="158"/>
      <c r="J71" s="158"/>
      <c r="K71" s="158"/>
      <c r="L71" s="158"/>
      <c r="M71" s="158"/>
      <c r="N71" s="158"/>
      <c r="O71" s="159"/>
      <c r="P71" s="355"/>
      <c r="Q71" s="355"/>
      <c r="R71" s="355"/>
      <c r="S71" s="355"/>
      <c r="T71" s="355"/>
      <c r="U71" s="355"/>
      <c r="V71" s="355"/>
      <c r="W71" s="355"/>
      <c r="X71" s="322"/>
      <c r="Y71" s="354"/>
      <c r="Z71" s="354"/>
      <c r="AA71" s="354"/>
      <c r="AB71" s="117"/>
      <c r="AC71" s="117"/>
      <c r="AD71" s="117"/>
      <c r="AE71" s="117"/>
      <c r="AF71" s="117"/>
      <c r="AG71" s="117"/>
    </row>
    <row r="72" spans="1:27" s="51" customFormat="1" ht="16.5" customHeight="1">
      <c r="A72" s="160"/>
      <c r="B72" s="161"/>
      <c r="C72" s="161"/>
      <c r="D72" s="161"/>
      <c r="E72" s="161"/>
      <c r="F72" s="161"/>
      <c r="G72" s="161"/>
      <c r="H72" s="161"/>
      <c r="I72" s="55" t="s">
        <v>10</v>
      </c>
      <c r="J72" s="708">
        <f>IF(NOT(ISBLANK(CoverSheet!$C$8)),CoverSheet!$C$8,"")</f>
      </c>
      <c r="K72" s="709"/>
      <c r="L72" s="709"/>
      <c r="M72" s="709"/>
      <c r="N72" s="710"/>
      <c r="O72" s="162"/>
      <c r="P72" s="322"/>
      <c r="Q72" s="322"/>
      <c r="R72" s="322"/>
      <c r="S72" s="322"/>
      <c r="T72" s="322"/>
      <c r="U72" s="322"/>
      <c r="V72" s="322"/>
      <c r="W72" s="322"/>
      <c r="X72" s="322"/>
      <c r="Y72" s="354"/>
      <c r="Z72" s="356"/>
      <c r="AA72" s="356"/>
    </row>
    <row r="73" spans="1:27" s="51" customFormat="1" ht="16.5" customHeight="1">
      <c r="A73" s="160"/>
      <c r="B73" s="161"/>
      <c r="C73" s="161"/>
      <c r="D73" s="161"/>
      <c r="E73" s="161"/>
      <c r="F73" s="161"/>
      <c r="G73" s="161"/>
      <c r="H73" s="161"/>
      <c r="I73" s="55" t="s">
        <v>427</v>
      </c>
      <c r="J73" s="679">
        <f>IF(ISNUMBER(CoverSheet!$C$12),CoverSheet!$C$12,"")</f>
      </c>
      <c r="K73" s="680"/>
      <c r="L73" s="680"/>
      <c r="M73" s="680"/>
      <c r="N73" s="681"/>
      <c r="O73" s="162"/>
      <c r="P73" s="322"/>
      <c r="Q73" s="322"/>
      <c r="R73" s="322"/>
      <c r="S73" s="322"/>
      <c r="T73" s="322"/>
      <c r="U73" s="322"/>
      <c r="V73" s="322"/>
      <c r="W73" s="322"/>
      <c r="X73" s="322"/>
      <c r="Y73" s="354"/>
      <c r="Z73" s="356"/>
      <c r="AA73" s="356"/>
    </row>
    <row r="74" spans="1:27" s="51" customFormat="1" ht="20.25" customHeight="1">
      <c r="A74" s="163" t="s">
        <v>953</v>
      </c>
      <c r="B74" s="161"/>
      <c r="C74" s="161"/>
      <c r="D74" s="161"/>
      <c r="E74" s="161"/>
      <c r="F74" s="161"/>
      <c r="G74" s="161"/>
      <c r="H74" s="161"/>
      <c r="I74" s="161"/>
      <c r="J74" s="161"/>
      <c r="K74" s="161"/>
      <c r="L74" s="161"/>
      <c r="M74" s="161"/>
      <c r="N74" s="161"/>
      <c r="O74" s="162"/>
      <c r="P74" s="322"/>
      <c r="Q74" s="322"/>
      <c r="R74" s="322"/>
      <c r="S74" s="322"/>
      <c r="T74" s="322"/>
      <c r="U74" s="322"/>
      <c r="V74" s="322"/>
      <c r="W74" s="322"/>
      <c r="X74" s="322"/>
      <c r="Y74" s="354"/>
      <c r="Z74" s="356"/>
      <c r="AA74" s="356"/>
    </row>
    <row r="75" spans="1:33" s="51" customFormat="1" ht="12.75">
      <c r="A75" s="57" t="s">
        <v>11</v>
      </c>
      <c r="B75" s="634" t="s">
        <v>1282</v>
      </c>
      <c r="C75" s="164"/>
      <c r="D75" s="161"/>
      <c r="E75" s="161"/>
      <c r="F75" s="161"/>
      <c r="G75" s="161"/>
      <c r="H75" s="161"/>
      <c r="I75" s="161"/>
      <c r="J75" s="161"/>
      <c r="K75" s="161"/>
      <c r="L75" s="161"/>
      <c r="M75" s="161"/>
      <c r="N75" s="161"/>
      <c r="O75" s="162"/>
      <c r="P75" s="355"/>
      <c r="Q75" s="355"/>
      <c r="R75" s="355"/>
      <c r="S75" s="355"/>
      <c r="T75" s="355"/>
      <c r="U75" s="355"/>
      <c r="V75" s="355"/>
      <c r="W75" s="355"/>
      <c r="X75" s="322"/>
      <c r="Y75" s="354"/>
      <c r="Z75" s="354"/>
      <c r="AA75" s="354"/>
      <c r="AB75" s="117"/>
      <c r="AC75" s="117"/>
      <c r="AD75" s="117"/>
      <c r="AE75" s="117"/>
      <c r="AF75" s="117"/>
      <c r="AG75" s="117"/>
    </row>
    <row r="76" spans="1:27" ht="30" customHeight="1">
      <c r="A76" s="24">
        <f>ROW()</f>
        <v>76</v>
      </c>
      <c r="B76" s="166" t="s">
        <v>954</v>
      </c>
      <c r="C76" s="167"/>
      <c r="D76" s="167"/>
      <c r="E76" s="167"/>
      <c r="F76" s="167"/>
      <c r="G76" s="167"/>
      <c r="H76" s="9"/>
      <c r="I76" s="167"/>
      <c r="J76" s="9"/>
      <c r="K76" s="167"/>
      <c r="L76" s="9"/>
      <c r="M76" s="9"/>
      <c r="N76" s="9"/>
      <c r="O76" s="168"/>
      <c r="P76" s="322"/>
      <c r="Q76" s="322"/>
      <c r="R76" s="322"/>
      <c r="S76" s="322"/>
      <c r="T76" s="322"/>
      <c r="U76" s="322"/>
      <c r="V76" s="322"/>
      <c r="W76" s="322"/>
      <c r="X76" s="322"/>
      <c r="Y76" s="354"/>
      <c r="Z76" s="354"/>
      <c r="AA76" s="354"/>
    </row>
    <row r="77" spans="1:27" ht="30" customHeight="1">
      <c r="A77" s="24">
        <f>ROW()</f>
        <v>77</v>
      </c>
      <c r="B77" s="190" t="s">
        <v>955</v>
      </c>
      <c r="C77" s="9"/>
      <c r="D77" s="9"/>
      <c r="E77" s="9"/>
      <c r="F77" s="9"/>
      <c r="G77" s="9"/>
      <c r="H77" s="9"/>
      <c r="I77" s="167"/>
      <c r="J77" s="9"/>
      <c r="K77" s="167"/>
      <c r="L77" s="9"/>
      <c r="M77" s="9"/>
      <c r="N77" s="9"/>
      <c r="O77" s="168"/>
      <c r="P77" s="322"/>
      <c r="Q77" s="322"/>
      <c r="R77" s="322"/>
      <c r="S77" s="322"/>
      <c r="T77" s="322"/>
      <c r="U77" s="322"/>
      <c r="V77" s="322"/>
      <c r="W77" s="322"/>
      <c r="X77" s="322"/>
      <c r="Y77" s="354"/>
      <c r="Z77" s="354"/>
      <c r="AA77" s="354"/>
    </row>
    <row r="78" spans="1:27" ht="12.75" customHeight="1">
      <c r="A78" s="24">
        <f>ROW()</f>
        <v>78</v>
      </c>
      <c r="B78" s="9"/>
      <c r="C78" s="9"/>
      <c r="D78" s="9"/>
      <c r="E78" s="9"/>
      <c r="F78" s="9"/>
      <c r="G78" s="9"/>
      <c r="H78" s="281" t="s">
        <v>940</v>
      </c>
      <c r="I78" s="324"/>
      <c r="J78" s="357"/>
      <c r="K78" s="337"/>
      <c r="L78" s="281" t="s">
        <v>807</v>
      </c>
      <c r="M78" s="324"/>
      <c r="N78" s="357"/>
      <c r="O78" s="168"/>
      <c r="P78" s="322"/>
      <c r="Q78" s="322"/>
      <c r="R78" s="322"/>
      <c r="S78" s="322"/>
      <c r="T78" s="322"/>
      <c r="U78" s="322"/>
      <c r="V78" s="322"/>
      <c r="W78" s="322"/>
      <c r="X78" s="322"/>
      <c r="Y78" s="354"/>
      <c r="Z78" s="354"/>
      <c r="AA78" s="354"/>
    </row>
    <row r="79" spans="1:27" ht="12.75">
      <c r="A79" s="24">
        <f>ROW()</f>
        <v>79</v>
      </c>
      <c r="B79" s="9"/>
      <c r="C79" s="9"/>
      <c r="D79" s="9"/>
      <c r="E79" s="9"/>
      <c r="F79" s="9"/>
      <c r="G79" s="9"/>
      <c r="H79" s="233" t="s">
        <v>771</v>
      </c>
      <c r="I79" s="288"/>
      <c r="J79" s="233" t="s">
        <v>771</v>
      </c>
      <c r="K79" s="288"/>
      <c r="L79" s="233" t="s">
        <v>771</v>
      </c>
      <c r="M79" s="288"/>
      <c r="N79" s="233" t="s">
        <v>771</v>
      </c>
      <c r="O79" s="168"/>
      <c r="P79" s="322"/>
      <c r="Q79" s="322"/>
      <c r="R79" s="322"/>
      <c r="S79" s="322"/>
      <c r="T79" s="322"/>
      <c r="U79" s="322"/>
      <c r="V79" s="322"/>
      <c r="W79" s="322"/>
      <c r="X79" s="322"/>
      <c r="Y79" s="354"/>
      <c r="Z79" s="354"/>
      <c r="AA79" s="354"/>
    </row>
    <row r="80" spans="1:27" ht="15" customHeight="1">
      <c r="A80" s="24">
        <f>ROW()</f>
        <v>80</v>
      </c>
      <c r="B80" s="9"/>
      <c r="C80" s="9"/>
      <c r="D80" s="9" t="s">
        <v>956</v>
      </c>
      <c r="E80" s="9"/>
      <c r="F80" s="9"/>
      <c r="G80" s="9"/>
      <c r="H80" s="358"/>
      <c r="I80" s="167"/>
      <c r="J80" s="9"/>
      <c r="K80" s="167"/>
      <c r="L80" s="358"/>
      <c r="M80" s="167"/>
      <c r="N80" s="9"/>
      <c r="O80" s="168"/>
      <c r="P80" s="322"/>
      <c r="Q80" s="322"/>
      <c r="R80" s="322"/>
      <c r="S80" s="322"/>
      <c r="T80" s="322"/>
      <c r="U80" s="322"/>
      <c r="V80" s="322"/>
      <c r="W80" s="322"/>
      <c r="X80" s="322"/>
      <c r="Y80" s="354"/>
      <c r="Z80" s="354"/>
      <c r="AA80" s="354"/>
    </row>
    <row r="81" spans="1:27" ht="15" customHeight="1">
      <c r="A81" s="24">
        <f>ROW()</f>
        <v>81</v>
      </c>
      <c r="B81" s="9"/>
      <c r="C81" s="9"/>
      <c r="D81" s="9" t="s">
        <v>957</v>
      </c>
      <c r="E81" s="9"/>
      <c r="F81" s="9"/>
      <c r="G81" s="9"/>
      <c r="H81" s="358"/>
      <c r="I81" s="167"/>
      <c r="J81" s="9"/>
      <c r="K81" s="167"/>
      <c r="L81" s="358"/>
      <c r="M81" s="167"/>
      <c r="N81" s="9"/>
      <c r="O81" s="168"/>
      <c r="P81" s="322"/>
      <c r="Q81" s="322"/>
      <c r="R81" s="322"/>
      <c r="S81" s="322"/>
      <c r="T81" s="322"/>
      <c r="U81" s="322"/>
      <c r="V81" s="322"/>
      <c r="W81" s="322"/>
      <c r="X81" s="322"/>
      <c r="Y81" s="354"/>
      <c r="Z81" s="354"/>
      <c r="AA81" s="354"/>
    </row>
    <row r="82" spans="1:27" ht="15" customHeight="1">
      <c r="A82" s="24">
        <f>ROW()</f>
        <v>82</v>
      </c>
      <c r="B82" s="9"/>
      <c r="C82" s="9"/>
      <c r="D82" s="9" t="s">
        <v>958</v>
      </c>
      <c r="E82" s="9"/>
      <c r="F82" s="9"/>
      <c r="G82" s="9"/>
      <c r="H82" s="358"/>
      <c r="I82" s="167"/>
      <c r="J82" s="9"/>
      <c r="K82" s="167"/>
      <c r="L82" s="358"/>
      <c r="M82" s="167"/>
      <c r="N82" s="9"/>
      <c r="O82" s="168"/>
      <c r="P82" s="322"/>
      <c r="Q82" s="322"/>
      <c r="R82" s="322"/>
      <c r="S82" s="322"/>
      <c r="T82" s="322"/>
      <c r="U82" s="322"/>
      <c r="V82" s="322"/>
      <c r="W82" s="322"/>
      <c r="X82" s="322"/>
      <c r="Y82" s="354"/>
      <c r="Z82" s="354"/>
      <c r="AA82" s="354"/>
    </row>
    <row r="83" spans="1:27" ht="15" customHeight="1" thickBot="1">
      <c r="A83" s="24">
        <f>ROW()</f>
        <v>83</v>
      </c>
      <c r="B83" s="9"/>
      <c r="C83" s="9"/>
      <c r="D83" s="9" t="s">
        <v>959</v>
      </c>
      <c r="E83" s="9"/>
      <c r="F83" s="9"/>
      <c r="G83" s="9"/>
      <c r="H83" s="359"/>
      <c r="I83" s="167"/>
      <c r="J83" s="9"/>
      <c r="K83" s="167"/>
      <c r="L83" s="359"/>
      <c r="M83" s="167"/>
      <c r="N83" s="9"/>
      <c r="O83" s="168"/>
      <c r="P83" s="322"/>
      <c r="Q83" s="322"/>
      <c r="R83" s="322"/>
      <c r="S83" s="322"/>
      <c r="T83" s="322"/>
      <c r="U83" s="322"/>
      <c r="V83" s="322"/>
      <c r="W83" s="322"/>
      <c r="X83" s="322"/>
      <c r="Y83" s="354"/>
      <c r="Z83" s="354"/>
      <c r="AA83" s="354"/>
    </row>
    <row r="84" spans="1:27" ht="15" customHeight="1" thickBot="1">
      <c r="A84" s="24">
        <f>ROW()</f>
        <v>84</v>
      </c>
      <c r="B84" s="9"/>
      <c r="C84" s="9"/>
      <c r="D84" s="173" t="s">
        <v>827</v>
      </c>
      <c r="E84" s="173"/>
      <c r="F84" s="173"/>
      <c r="G84" s="173"/>
      <c r="H84" s="9"/>
      <c r="I84" s="167"/>
      <c r="J84" s="360">
        <f>SUM(H80:H83)</f>
        <v>0</v>
      </c>
      <c r="K84" s="167"/>
      <c r="L84" s="9"/>
      <c r="M84" s="167"/>
      <c r="N84" s="360">
        <f>SUM(L80:L83)</f>
        <v>0</v>
      </c>
      <c r="O84" s="168"/>
      <c r="P84" s="322"/>
      <c r="Q84" s="322"/>
      <c r="R84" s="322"/>
      <c r="S84" s="322"/>
      <c r="T84" s="322"/>
      <c r="U84" s="322"/>
      <c r="V84" s="322"/>
      <c r="W84" s="322"/>
      <c r="X84" s="322"/>
      <c r="Y84" s="354"/>
      <c r="Z84" s="354"/>
      <c r="AA84" s="354"/>
    </row>
    <row r="85" spans="1:27" ht="12.75">
      <c r="A85" s="24">
        <f>ROW()</f>
        <v>85</v>
      </c>
      <c r="B85" s="9"/>
      <c r="C85" s="9"/>
      <c r="D85" s="9"/>
      <c r="E85" s="9"/>
      <c r="F85" s="9"/>
      <c r="G85" s="9"/>
      <c r="H85" s="9"/>
      <c r="I85" s="167"/>
      <c r="J85" s="9"/>
      <c r="K85" s="167"/>
      <c r="L85" s="9"/>
      <c r="M85" s="9"/>
      <c r="N85" s="9"/>
      <c r="O85" s="361"/>
      <c r="P85" s="322"/>
      <c r="Q85" s="322"/>
      <c r="R85" s="322"/>
      <c r="S85" s="322"/>
      <c r="T85" s="322"/>
      <c r="U85" s="322"/>
      <c r="V85" s="322"/>
      <c r="W85" s="322"/>
      <c r="X85" s="322"/>
      <c r="Y85" s="354"/>
      <c r="Z85" s="354"/>
      <c r="AA85" s="354"/>
    </row>
    <row r="86" spans="1:27" ht="30" customHeight="1">
      <c r="A86" s="24">
        <f>ROW()</f>
        <v>86</v>
      </c>
      <c r="B86" s="190" t="s">
        <v>960</v>
      </c>
      <c r="C86" s="9"/>
      <c r="D86" s="9"/>
      <c r="E86" s="9"/>
      <c r="F86" s="167"/>
      <c r="G86" s="9"/>
      <c r="H86" s="167"/>
      <c r="I86" s="167"/>
      <c r="J86" s="292" t="s">
        <v>338</v>
      </c>
      <c r="K86" s="167"/>
      <c r="L86" s="9"/>
      <c r="M86" s="167"/>
      <c r="N86" s="9"/>
      <c r="O86" s="168"/>
      <c r="P86" s="325"/>
      <c r="Q86" s="325"/>
      <c r="R86" s="325"/>
      <c r="S86" s="325"/>
      <c r="T86" s="325"/>
      <c r="U86" s="325"/>
      <c r="V86" s="325"/>
      <c r="W86" s="325"/>
      <c r="X86" s="322"/>
      <c r="Y86" s="354"/>
      <c r="Z86" s="354"/>
      <c r="AA86" s="354"/>
    </row>
    <row r="87" spans="1:27" ht="54.75" customHeight="1">
      <c r="A87" s="24">
        <f>ROW()</f>
        <v>87</v>
      </c>
      <c r="B87" s="9"/>
      <c r="C87" s="711" t="s">
        <v>961</v>
      </c>
      <c r="D87" s="711"/>
      <c r="E87" s="9"/>
      <c r="F87" s="362" t="s">
        <v>962</v>
      </c>
      <c r="G87" s="9"/>
      <c r="H87" s="630" t="s">
        <v>963</v>
      </c>
      <c r="I87" s="630"/>
      <c r="J87" s="630" t="s">
        <v>964</v>
      </c>
      <c r="K87" s="629"/>
      <c r="L87" s="630" t="s">
        <v>965</v>
      </c>
      <c r="M87" s="629"/>
      <c r="N87" s="630" t="s">
        <v>966</v>
      </c>
      <c r="O87" s="168"/>
      <c r="P87"/>
      <c r="Q87"/>
      <c r="R87"/>
      <c r="S87"/>
      <c r="T87"/>
      <c r="U87"/>
      <c r="V87"/>
      <c r="W87"/>
      <c r="X87"/>
      <c r="Y87"/>
      <c r="Z87"/>
      <c r="AA87" s="354"/>
    </row>
    <row r="88" spans="1:27" ht="15" customHeight="1">
      <c r="A88" s="24">
        <f>ROW()</f>
        <v>88</v>
      </c>
      <c r="B88" s="9"/>
      <c r="C88" s="712"/>
      <c r="D88" s="713"/>
      <c r="E88" s="9"/>
      <c r="F88" s="363"/>
      <c r="G88" s="9"/>
      <c r="H88" s="363"/>
      <c r="I88" s="167"/>
      <c r="J88" s="364"/>
      <c r="K88" s="167"/>
      <c r="L88" s="230"/>
      <c r="M88" s="167"/>
      <c r="N88" s="230"/>
      <c r="O88" s="168"/>
      <c r="P88"/>
      <c r="Q88"/>
      <c r="R88"/>
      <c r="S88"/>
      <c r="T88"/>
      <c r="U88"/>
      <c r="V88"/>
      <c r="W88"/>
      <c r="X88"/>
      <c r="Y88"/>
      <c r="Z88"/>
      <c r="AA88" s="354"/>
    </row>
    <row r="89" spans="1:27" ht="15" customHeight="1">
      <c r="A89" s="24">
        <f>ROW()</f>
        <v>89</v>
      </c>
      <c r="B89" s="9"/>
      <c r="C89" s="712"/>
      <c r="D89" s="713"/>
      <c r="E89" s="9"/>
      <c r="F89" s="363"/>
      <c r="G89" s="9"/>
      <c r="H89" s="365"/>
      <c r="I89" s="167"/>
      <c r="J89" s="364"/>
      <c r="K89" s="167"/>
      <c r="L89" s="230"/>
      <c r="M89" s="167"/>
      <c r="N89" s="230"/>
      <c r="O89" s="168"/>
      <c r="P89"/>
      <c r="Q89"/>
      <c r="R89"/>
      <c r="S89"/>
      <c r="T89"/>
      <c r="U89"/>
      <c r="V89"/>
      <c r="W89"/>
      <c r="X89"/>
      <c r="Y89"/>
      <c r="Z89"/>
      <c r="AA89" s="354"/>
    </row>
    <row r="90" spans="1:27" ht="15" customHeight="1">
      <c r="A90" s="24">
        <f>ROW()</f>
        <v>90</v>
      </c>
      <c r="B90" s="9"/>
      <c r="C90" s="627"/>
      <c r="D90" s="628"/>
      <c r="E90" s="9"/>
      <c r="F90" s="363"/>
      <c r="G90" s="9"/>
      <c r="H90" s="365"/>
      <c r="I90" s="167"/>
      <c r="J90" s="364"/>
      <c r="K90" s="167"/>
      <c r="L90" s="230"/>
      <c r="M90" s="167"/>
      <c r="N90" s="230"/>
      <c r="O90" s="168"/>
      <c r="P90"/>
      <c r="Q90"/>
      <c r="R90"/>
      <c r="S90"/>
      <c r="T90"/>
      <c r="U90"/>
      <c r="V90"/>
      <c r="W90"/>
      <c r="X90"/>
      <c r="Y90"/>
      <c r="Z90"/>
      <c r="AA90" s="354"/>
    </row>
    <row r="91" spans="1:27" ht="15" customHeight="1">
      <c r="A91" s="24">
        <f>ROW()</f>
        <v>91</v>
      </c>
      <c r="B91" s="9"/>
      <c r="C91" s="627"/>
      <c r="D91" s="628"/>
      <c r="E91" s="9"/>
      <c r="F91" s="363"/>
      <c r="G91" s="9"/>
      <c r="H91" s="365"/>
      <c r="I91" s="167"/>
      <c r="J91" s="364"/>
      <c r="K91" s="167"/>
      <c r="L91" s="230"/>
      <c r="M91" s="167"/>
      <c r="N91" s="230"/>
      <c r="O91" s="168"/>
      <c r="P91"/>
      <c r="Q91"/>
      <c r="R91"/>
      <c r="S91"/>
      <c r="T91"/>
      <c r="U91"/>
      <c r="V91"/>
      <c r="W91"/>
      <c r="X91"/>
      <c r="Y91"/>
      <c r="Z91"/>
      <c r="AA91" s="354"/>
    </row>
    <row r="92" spans="1:27" ht="15" customHeight="1">
      <c r="A92" s="24">
        <f>ROW()</f>
        <v>92</v>
      </c>
      <c r="B92" s="9"/>
      <c r="C92" s="627"/>
      <c r="D92" s="628"/>
      <c r="E92" s="9"/>
      <c r="F92" s="363"/>
      <c r="G92" s="9"/>
      <c r="H92" s="365"/>
      <c r="I92" s="167"/>
      <c r="J92" s="364"/>
      <c r="K92" s="167"/>
      <c r="L92" s="230"/>
      <c r="M92" s="167"/>
      <c r="N92" s="230"/>
      <c r="O92" s="168"/>
      <c r="P92"/>
      <c r="Q92"/>
      <c r="R92"/>
      <c r="S92"/>
      <c r="T92"/>
      <c r="U92"/>
      <c r="V92"/>
      <c r="W92"/>
      <c r="X92"/>
      <c r="Y92"/>
      <c r="Z92"/>
      <c r="AA92" s="354"/>
    </row>
    <row r="93" spans="1:27" ht="15" customHeight="1">
      <c r="A93" s="24">
        <f>ROW()</f>
        <v>93</v>
      </c>
      <c r="B93" s="9"/>
      <c r="C93" s="712"/>
      <c r="D93" s="713"/>
      <c r="E93" s="9"/>
      <c r="F93" s="363"/>
      <c r="G93" s="9"/>
      <c r="H93" s="365"/>
      <c r="I93" s="167"/>
      <c r="J93" s="364"/>
      <c r="K93" s="167"/>
      <c r="L93" s="230"/>
      <c r="M93" s="167"/>
      <c r="N93" s="230"/>
      <c r="O93" s="168"/>
      <c r="P93"/>
      <c r="Q93"/>
      <c r="R93"/>
      <c r="S93"/>
      <c r="T93"/>
      <c r="U93"/>
      <c r="V93"/>
      <c r="W93"/>
      <c r="X93"/>
      <c r="Y93"/>
      <c r="Z93"/>
      <c r="AA93" s="354"/>
    </row>
    <row r="94" spans="1:27" ht="15" customHeight="1">
      <c r="A94" s="24">
        <f>ROW()</f>
        <v>94</v>
      </c>
      <c r="B94" s="9"/>
      <c r="C94" s="712"/>
      <c r="D94" s="713"/>
      <c r="E94" s="9"/>
      <c r="F94" s="363"/>
      <c r="G94" s="9"/>
      <c r="H94" s="365"/>
      <c r="I94" s="167"/>
      <c r="J94" s="364"/>
      <c r="K94" s="167"/>
      <c r="L94" s="230"/>
      <c r="M94" s="167"/>
      <c r="N94" s="230"/>
      <c r="O94" s="168"/>
      <c r="P94"/>
      <c r="Q94"/>
      <c r="R94"/>
      <c r="S94"/>
      <c r="T94"/>
      <c r="U94"/>
      <c r="V94"/>
      <c r="W94"/>
      <c r="X94"/>
      <c r="Y94"/>
      <c r="Z94"/>
      <c r="AA94" s="354"/>
    </row>
    <row r="95" spans="1:27" ht="15" customHeight="1">
      <c r="A95" s="24">
        <f>ROW()</f>
        <v>95</v>
      </c>
      <c r="B95" s="9"/>
      <c r="C95" s="712"/>
      <c r="D95" s="713"/>
      <c r="E95" s="9"/>
      <c r="F95" s="363"/>
      <c r="G95" s="9"/>
      <c r="H95" s="366"/>
      <c r="I95" s="167"/>
      <c r="J95" s="364"/>
      <c r="K95" s="167"/>
      <c r="L95" s="230"/>
      <c r="M95" s="167"/>
      <c r="N95" s="230"/>
      <c r="O95" s="168"/>
      <c r="P95" s="325"/>
      <c r="Q95" s="325"/>
      <c r="R95" s="325"/>
      <c r="S95" s="325"/>
      <c r="T95" s="325"/>
      <c r="U95" s="325"/>
      <c r="V95" s="325"/>
      <c r="W95" s="325"/>
      <c r="X95" s="322"/>
      <c r="Y95" s="354"/>
      <c r="Z95" s="354"/>
      <c r="AA95" s="354"/>
    </row>
    <row r="96" spans="1:27" ht="30" customHeight="1">
      <c r="A96" s="24">
        <f>ROW()</f>
        <v>96</v>
      </c>
      <c r="B96" s="190" t="s">
        <v>967</v>
      </c>
      <c r="C96" s="9"/>
      <c r="D96" s="9"/>
      <c r="E96" s="9"/>
      <c r="F96" s="167"/>
      <c r="G96" s="9"/>
      <c r="H96" s="167"/>
      <c r="I96" s="167"/>
      <c r="J96" s="9"/>
      <c r="K96" s="167"/>
      <c r="L96" s="9"/>
      <c r="M96" s="167"/>
      <c r="N96" s="9"/>
      <c r="O96" s="168"/>
      <c r="P96" s="325"/>
      <c r="Q96" s="325"/>
      <c r="R96" s="325"/>
      <c r="S96" s="325"/>
      <c r="T96" s="325"/>
      <c r="U96" s="325"/>
      <c r="V96" s="325"/>
      <c r="W96" s="325"/>
      <c r="X96" s="322"/>
      <c r="Y96" s="354"/>
      <c r="Z96" s="354"/>
      <c r="AA96" s="354"/>
    </row>
    <row r="97" spans="1:27" ht="12.75">
      <c r="A97" s="236">
        <f>ROW()</f>
        <v>97</v>
      </c>
      <c r="B97" s="167"/>
      <c r="C97" s="167"/>
      <c r="D97" s="167"/>
      <c r="E97" s="167"/>
      <c r="F97" s="167"/>
      <c r="G97" s="167"/>
      <c r="H97" s="167"/>
      <c r="I97" s="167"/>
      <c r="J97" s="167"/>
      <c r="K97" s="167"/>
      <c r="L97" s="167"/>
      <c r="M97" s="167"/>
      <c r="N97" s="167"/>
      <c r="O97" s="168"/>
      <c r="P97" s="325"/>
      <c r="Q97" s="325"/>
      <c r="R97" s="325"/>
      <c r="S97" s="325"/>
      <c r="T97" s="325"/>
      <c r="U97" s="325"/>
      <c r="V97" s="325"/>
      <c r="W97" s="325"/>
      <c r="X97" s="322"/>
      <c r="Y97" s="354"/>
      <c r="Z97" s="354"/>
      <c r="AA97" s="354"/>
    </row>
    <row r="98" spans="1:27" ht="15" customHeight="1">
      <c r="A98" s="24">
        <f>ROW()</f>
        <v>98</v>
      </c>
      <c r="B98" s="9"/>
      <c r="C98" s="9"/>
      <c r="D98" s="9" t="s">
        <v>968</v>
      </c>
      <c r="E98" s="9"/>
      <c r="F98" s="9"/>
      <c r="G98" s="9"/>
      <c r="H98" s="9"/>
      <c r="I98" s="167"/>
      <c r="J98" s="9"/>
      <c r="K98" s="167"/>
      <c r="L98" s="9"/>
      <c r="M98" s="167"/>
      <c r="N98" s="367"/>
      <c r="O98" s="168"/>
      <c r="P98" s="325"/>
      <c r="Q98" s="325"/>
      <c r="R98" s="325"/>
      <c r="S98" s="325"/>
      <c r="T98" s="325"/>
      <c r="U98" s="325"/>
      <c r="V98" s="322"/>
      <c r="W98" s="322"/>
      <c r="X98" s="322"/>
      <c r="Y98" s="354"/>
      <c r="Z98" s="354"/>
      <c r="AA98" s="354"/>
    </row>
    <row r="99" spans="1:27" ht="15" customHeight="1">
      <c r="A99" s="24">
        <f>ROW()</f>
        <v>99</v>
      </c>
      <c r="B99" s="9"/>
      <c r="C99" s="9"/>
      <c r="D99" s="9" t="s">
        <v>969</v>
      </c>
      <c r="E99" s="167"/>
      <c r="F99" s="9"/>
      <c r="G99" s="9"/>
      <c r="H99" s="9"/>
      <c r="I99" s="167"/>
      <c r="J99" s="9"/>
      <c r="K99" s="167"/>
      <c r="L99" s="9"/>
      <c r="M99" s="167"/>
      <c r="N99" s="367"/>
      <c r="O99" s="168"/>
      <c r="P99" s="325"/>
      <c r="Q99" s="325"/>
      <c r="R99" s="325"/>
      <c r="S99" s="325"/>
      <c r="T99" s="325"/>
      <c r="U99" s="325"/>
      <c r="V99" s="322"/>
      <c r="W99" s="322"/>
      <c r="X99" s="322"/>
      <c r="Y99" s="354"/>
      <c r="Z99" s="354"/>
      <c r="AA99" s="354"/>
    </row>
    <row r="100" spans="1:27" ht="15" customHeight="1">
      <c r="A100" s="24">
        <f>ROW()</f>
        <v>100</v>
      </c>
      <c r="B100" s="9"/>
      <c r="C100" s="9"/>
      <c r="D100" s="9" t="s">
        <v>970</v>
      </c>
      <c r="E100" s="167"/>
      <c r="F100" s="9"/>
      <c r="G100" s="9"/>
      <c r="H100" s="9"/>
      <c r="I100" s="167"/>
      <c r="J100" s="9"/>
      <c r="K100" s="167"/>
      <c r="L100" s="9"/>
      <c r="M100" s="167"/>
      <c r="N100" s="368">
        <f>IF(N98&lt;&gt;0,N99/N98-1,"")</f>
      </c>
      <c r="O100" s="168"/>
      <c r="P100" s="325"/>
      <c r="Q100" s="325"/>
      <c r="R100" s="325"/>
      <c r="S100" s="325"/>
      <c r="T100" s="325"/>
      <c r="U100" s="325"/>
      <c r="V100" s="322"/>
      <c r="W100" s="322"/>
      <c r="X100" s="322"/>
      <c r="Y100" s="354"/>
      <c r="Z100" s="354"/>
      <c r="AA100" s="354"/>
    </row>
    <row r="101" spans="1:27" ht="12.75" customHeight="1">
      <c r="A101" s="24">
        <f>ROW()</f>
        <v>101</v>
      </c>
      <c r="B101" s="9"/>
      <c r="C101" s="9"/>
      <c r="D101" s="9"/>
      <c r="E101" s="167"/>
      <c r="F101" s="9"/>
      <c r="G101" s="9"/>
      <c r="H101" s="9"/>
      <c r="I101" s="167"/>
      <c r="J101" s="9"/>
      <c r="K101" s="167"/>
      <c r="L101" s="9"/>
      <c r="M101" s="167"/>
      <c r="N101" s="369"/>
      <c r="O101" s="168"/>
      <c r="P101" s="325"/>
      <c r="Q101" s="325"/>
      <c r="R101" s="325"/>
      <c r="S101" s="325"/>
      <c r="T101" s="325"/>
      <c r="U101" s="325"/>
      <c r="V101" s="322"/>
      <c r="W101" s="322"/>
      <c r="X101" s="322"/>
      <c r="Y101" s="354"/>
      <c r="Z101" s="354"/>
      <c r="AA101" s="354"/>
    </row>
    <row r="102" spans="1:27" ht="15" customHeight="1">
      <c r="A102" s="24">
        <f>ROW()</f>
        <v>102</v>
      </c>
      <c r="B102" s="9"/>
      <c r="C102" s="9"/>
      <c r="D102" s="9"/>
      <c r="E102" s="167"/>
      <c r="F102" s="9"/>
      <c r="G102" s="9"/>
      <c r="H102" s="706" t="s">
        <v>940</v>
      </c>
      <c r="I102" s="706"/>
      <c r="J102" s="706"/>
      <c r="K102" s="337"/>
      <c r="L102" s="706" t="s">
        <v>807</v>
      </c>
      <c r="M102" s="706"/>
      <c r="N102" s="706"/>
      <c r="O102" s="168"/>
      <c r="P102" s="325"/>
      <c r="Q102" s="325"/>
      <c r="R102" s="325"/>
      <c r="S102" s="325"/>
      <c r="T102" s="325"/>
      <c r="U102" s="325"/>
      <c r="V102" s="322"/>
      <c r="W102" s="322"/>
      <c r="X102" s="322"/>
      <c r="Y102" s="354"/>
      <c r="Z102" s="354"/>
      <c r="AA102" s="354"/>
    </row>
    <row r="103" spans="1:27" ht="15" customHeight="1">
      <c r="A103" s="24">
        <f>ROW()</f>
        <v>103</v>
      </c>
      <c r="B103" s="9"/>
      <c r="C103" s="9"/>
      <c r="D103" s="9"/>
      <c r="E103" s="167"/>
      <c r="F103" s="9"/>
      <c r="G103" s="9"/>
      <c r="H103" s="233" t="s">
        <v>771</v>
      </c>
      <c r="I103" s="288"/>
      <c r="J103" s="233" t="s">
        <v>771</v>
      </c>
      <c r="K103" s="288"/>
      <c r="L103" s="233" t="s">
        <v>771</v>
      </c>
      <c r="M103" s="288"/>
      <c r="N103" s="233" t="s">
        <v>771</v>
      </c>
      <c r="O103" s="168"/>
      <c r="P103" s="325"/>
      <c r="Q103" s="325"/>
      <c r="R103" s="325"/>
      <c r="S103" s="325"/>
      <c r="T103" s="325"/>
      <c r="U103" s="325"/>
      <c r="V103" s="322"/>
      <c r="W103" s="322"/>
      <c r="X103" s="322"/>
      <c r="Y103" s="354"/>
      <c r="Z103" s="354"/>
      <c r="AA103" s="354"/>
    </row>
    <row r="104" spans="1:27" ht="15" customHeight="1">
      <c r="A104" s="24">
        <f>ROW()</f>
        <v>104</v>
      </c>
      <c r="B104" s="9"/>
      <c r="C104" s="9"/>
      <c r="D104" s="9" t="s">
        <v>772</v>
      </c>
      <c r="E104" s="167"/>
      <c r="F104" s="9"/>
      <c r="G104" s="9"/>
      <c r="H104" s="213"/>
      <c r="I104" s="167"/>
      <c r="J104" s="9"/>
      <c r="K104" s="167"/>
      <c r="L104" s="213"/>
      <c r="M104" s="9"/>
      <c r="N104" s="9"/>
      <c r="O104" s="168"/>
      <c r="P104" s="325"/>
      <c r="Q104" s="325"/>
      <c r="R104" s="325"/>
      <c r="S104" s="325"/>
      <c r="T104" s="325"/>
      <c r="U104" s="325"/>
      <c r="V104" s="322"/>
      <c r="W104" s="322"/>
      <c r="X104" s="322"/>
      <c r="Y104" s="354"/>
      <c r="Z104" s="354"/>
      <c r="AA104" s="354"/>
    </row>
    <row r="105" spans="1:27" ht="15" customHeight="1">
      <c r="A105" s="24">
        <f>ROW()</f>
        <v>105</v>
      </c>
      <c r="B105" s="167"/>
      <c r="C105" s="10" t="s">
        <v>7</v>
      </c>
      <c r="D105" s="198" t="s">
        <v>971</v>
      </c>
      <c r="E105" s="167"/>
      <c r="F105" s="9"/>
      <c r="G105" s="9"/>
      <c r="H105" s="370"/>
      <c r="I105" s="167"/>
      <c r="J105" s="167"/>
      <c r="K105" s="167"/>
      <c r="L105" s="370"/>
      <c r="M105" s="9"/>
      <c r="N105" s="9"/>
      <c r="O105" s="168"/>
      <c r="P105" s="325"/>
      <c r="Q105" s="325"/>
      <c r="R105" s="325"/>
      <c r="S105" s="325"/>
      <c r="T105" s="325"/>
      <c r="U105" s="325"/>
      <c r="V105" s="322"/>
      <c r="W105" s="322"/>
      <c r="X105" s="322"/>
      <c r="Y105" s="354"/>
      <c r="Z105" s="354"/>
      <c r="AA105" s="354"/>
    </row>
    <row r="106" spans="1:27" ht="12.75" customHeight="1">
      <c r="A106" s="24">
        <f>ROW()</f>
        <v>106</v>
      </c>
      <c r="B106" s="9"/>
      <c r="C106" s="9"/>
      <c r="D106" s="9"/>
      <c r="E106" s="167"/>
      <c r="F106" s="9"/>
      <c r="G106" s="9"/>
      <c r="H106" s="9"/>
      <c r="I106" s="167"/>
      <c r="J106" s="9"/>
      <c r="K106" s="167"/>
      <c r="L106" s="9"/>
      <c r="M106" s="9"/>
      <c r="N106" s="9"/>
      <c r="O106" s="168"/>
      <c r="P106" s="325"/>
      <c r="Q106" s="325"/>
      <c r="R106" s="325"/>
      <c r="S106" s="325"/>
      <c r="T106" s="325"/>
      <c r="U106" s="325"/>
      <c r="V106" s="322"/>
      <c r="W106" s="322"/>
      <c r="X106" s="322"/>
      <c r="Y106" s="354"/>
      <c r="Z106" s="354"/>
      <c r="AA106" s="354"/>
    </row>
    <row r="107" spans="1:27" ht="15" customHeight="1" thickBot="1">
      <c r="A107" s="24">
        <f>ROW()</f>
        <v>107</v>
      </c>
      <c r="B107" s="9"/>
      <c r="C107" s="9"/>
      <c r="D107" s="198" t="s">
        <v>972</v>
      </c>
      <c r="E107" s="167"/>
      <c r="F107" s="9"/>
      <c r="G107" s="9"/>
      <c r="H107" s="214">
        <f>IF(ISNUMBER($N$100),H104*$N$100,0)</f>
        <v>0</v>
      </c>
      <c r="I107" s="167"/>
      <c r="J107" s="9"/>
      <c r="K107" s="167"/>
      <c r="L107" s="214">
        <f>IF(ISNUMBER($N$100),L104*$N$100,0)</f>
        <v>0</v>
      </c>
      <c r="M107" s="9"/>
      <c r="N107" s="9"/>
      <c r="O107" s="168"/>
      <c r="P107" s="325"/>
      <c r="Q107" s="325"/>
      <c r="R107" s="325"/>
      <c r="S107" s="325"/>
      <c r="T107" s="325"/>
      <c r="U107" s="325"/>
      <c r="V107" s="322"/>
      <c r="W107" s="322"/>
      <c r="X107" s="322"/>
      <c r="Y107" s="354"/>
      <c r="Z107" s="354"/>
      <c r="AA107" s="354"/>
    </row>
    <row r="108" spans="1:27" ht="15" customHeight="1" thickBot="1">
      <c r="A108" s="24">
        <f>ROW()</f>
        <v>108</v>
      </c>
      <c r="B108" s="9"/>
      <c r="C108" s="9"/>
      <c r="D108" s="9" t="s">
        <v>828</v>
      </c>
      <c r="E108" s="167"/>
      <c r="F108" s="9"/>
      <c r="G108" s="9"/>
      <c r="H108" s="9"/>
      <c r="I108" s="167"/>
      <c r="J108" s="341">
        <f>H107-H105</f>
        <v>0</v>
      </c>
      <c r="K108" s="167"/>
      <c r="L108" s="9"/>
      <c r="M108" s="9"/>
      <c r="N108" s="341">
        <f>L107-L105</f>
        <v>0</v>
      </c>
      <c r="O108" s="168"/>
      <c r="P108" s="325"/>
      <c r="Q108" s="325"/>
      <c r="R108" s="325"/>
      <c r="S108" s="325"/>
      <c r="T108" s="325"/>
      <c r="U108" s="325"/>
      <c r="V108" s="322"/>
      <c r="W108" s="322"/>
      <c r="X108" s="322"/>
      <c r="Y108" s="354"/>
      <c r="Z108" s="354"/>
      <c r="AA108" s="354"/>
    </row>
    <row r="109" spans="1:27" ht="30" customHeight="1">
      <c r="A109" s="24">
        <f>ROW()</f>
        <v>109</v>
      </c>
      <c r="B109" s="190" t="s">
        <v>973</v>
      </c>
      <c r="C109" s="9"/>
      <c r="D109" s="9"/>
      <c r="E109" s="9"/>
      <c r="F109" s="9"/>
      <c r="G109" s="9"/>
      <c r="H109" s="167"/>
      <c r="I109" s="9"/>
      <c r="J109" s="167"/>
      <c r="K109" s="167"/>
      <c r="L109" s="9"/>
      <c r="M109" s="167"/>
      <c r="N109" s="9"/>
      <c r="O109" s="168"/>
      <c r="P109" s="325"/>
      <c r="Q109" s="325"/>
      <c r="R109" s="325"/>
      <c r="S109" s="325"/>
      <c r="T109" s="325"/>
      <c r="U109" s="325"/>
      <c r="V109" s="322"/>
      <c r="W109" s="322"/>
      <c r="X109" s="322"/>
      <c r="Y109" s="354"/>
      <c r="Z109" s="354"/>
      <c r="AA109" s="354"/>
    </row>
    <row r="110" spans="1:27" ht="24.75" customHeight="1">
      <c r="A110" s="24">
        <f>ROW()</f>
        <v>110</v>
      </c>
      <c r="B110" s="9"/>
      <c r="C110" s="9"/>
      <c r="D110" s="9"/>
      <c r="E110" s="9"/>
      <c r="F110" s="9"/>
      <c r="G110" s="9"/>
      <c r="H110" s="714" t="s">
        <v>974</v>
      </c>
      <c r="I110" s="714"/>
      <c r="J110" s="714"/>
      <c r="K110" s="167"/>
      <c r="L110" s="714" t="s">
        <v>975</v>
      </c>
      <c r="M110" s="714"/>
      <c r="N110" s="714"/>
      <c r="O110" s="168"/>
      <c r="P110" s="325"/>
      <c r="Q110" s="325"/>
      <c r="R110" s="325"/>
      <c r="S110" s="325"/>
      <c r="T110" s="325"/>
      <c r="U110" s="325"/>
      <c r="V110" s="322"/>
      <c r="W110" s="322"/>
      <c r="X110" s="322"/>
      <c r="Y110" s="354"/>
      <c r="Z110" s="354"/>
      <c r="AA110" s="354"/>
    </row>
    <row r="111" spans="1:27" ht="15" customHeight="1">
      <c r="A111" s="24">
        <f>ROW()</f>
        <v>111</v>
      </c>
      <c r="B111" s="9"/>
      <c r="C111" s="9"/>
      <c r="D111" s="198" t="s">
        <v>976</v>
      </c>
      <c r="E111" s="198"/>
      <c r="F111" s="9"/>
      <c r="G111" s="9"/>
      <c r="H111" s="9"/>
      <c r="I111" s="167"/>
      <c r="J111" s="333"/>
      <c r="K111" s="167"/>
      <c r="L111" s="9"/>
      <c r="M111" s="167"/>
      <c r="N111" s="333"/>
      <c r="O111" s="168"/>
      <c r="P111" s="325"/>
      <c r="Q111" s="325"/>
      <c r="R111" s="325"/>
      <c r="S111" s="325"/>
      <c r="T111" s="325"/>
      <c r="U111" s="325"/>
      <c r="V111" s="322"/>
      <c r="W111" s="322"/>
      <c r="X111" s="322"/>
      <c r="Y111" s="354"/>
      <c r="Z111" s="354"/>
      <c r="AA111" s="354"/>
    </row>
    <row r="112" spans="1:27" ht="15" customHeight="1">
      <c r="A112" s="24">
        <f>ROW()</f>
        <v>112</v>
      </c>
      <c r="B112" s="9"/>
      <c r="C112" s="10" t="s">
        <v>8</v>
      </c>
      <c r="D112" s="13" t="s">
        <v>977</v>
      </c>
      <c r="E112" s="13"/>
      <c r="F112" s="9"/>
      <c r="G112" s="9"/>
      <c r="H112" s="333"/>
      <c r="I112" s="167"/>
      <c r="J112" s="9"/>
      <c r="K112" s="167"/>
      <c r="L112" s="241">
        <f>'S6.Actual Expenditure'!L19</f>
        <v>0</v>
      </c>
      <c r="M112" s="167"/>
      <c r="N112" s="9"/>
      <c r="O112" s="168"/>
      <c r="P112" s="325"/>
      <c r="Q112" s="325"/>
      <c r="R112" s="325"/>
      <c r="S112" s="325"/>
      <c r="T112" s="325"/>
      <c r="U112" s="325"/>
      <c r="V112" s="322"/>
      <c r="W112" s="322"/>
      <c r="X112" s="322"/>
      <c r="Y112" s="354"/>
      <c r="Z112" s="354"/>
      <c r="AA112" s="354"/>
    </row>
    <row r="113" spans="1:27" ht="15" customHeight="1">
      <c r="A113" s="24">
        <f>ROW()</f>
        <v>113</v>
      </c>
      <c r="B113" s="9"/>
      <c r="C113" s="10" t="s">
        <v>7</v>
      </c>
      <c r="D113" s="13" t="s">
        <v>777</v>
      </c>
      <c r="E113" s="13"/>
      <c r="F113" s="9"/>
      <c r="G113" s="9"/>
      <c r="H113" s="241">
        <f>J37</f>
        <v>0</v>
      </c>
      <c r="I113" s="167"/>
      <c r="J113" s="9"/>
      <c r="K113" s="167"/>
      <c r="L113" s="241">
        <f>N37</f>
        <v>0</v>
      </c>
      <c r="M113" s="167"/>
      <c r="N113" s="9"/>
      <c r="O113" s="168"/>
      <c r="P113" s="325"/>
      <c r="Q113" s="325"/>
      <c r="R113" s="325"/>
      <c r="S113" s="325"/>
      <c r="T113" s="325"/>
      <c r="U113" s="325"/>
      <c r="V113" s="322"/>
      <c r="W113" s="322"/>
      <c r="X113" s="322"/>
      <c r="Y113" s="354"/>
      <c r="Z113" s="354"/>
      <c r="AA113" s="354"/>
    </row>
    <row r="114" spans="1:27" ht="15" customHeight="1" thickBot="1">
      <c r="A114" s="24">
        <f>ROW()</f>
        <v>114</v>
      </c>
      <c r="B114" s="9"/>
      <c r="C114" s="10" t="s">
        <v>8</v>
      </c>
      <c r="D114" s="13" t="s">
        <v>781</v>
      </c>
      <c r="E114" s="13"/>
      <c r="F114" s="9"/>
      <c r="G114" s="9"/>
      <c r="H114" s="218"/>
      <c r="I114" s="167"/>
      <c r="J114" s="9"/>
      <c r="K114" s="167"/>
      <c r="L114" s="333"/>
      <c r="M114" s="167"/>
      <c r="N114" s="9"/>
      <c r="O114" s="168"/>
      <c r="P114" s="325"/>
      <c r="Q114" s="325"/>
      <c r="R114" s="325"/>
      <c r="S114" s="325"/>
      <c r="T114" s="325"/>
      <c r="U114" s="325"/>
      <c r="V114" s="322"/>
      <c r="W114" s="322"/>
      <c r="X114" s="322"/>
      <c r="Y114" s="354"/>
      <c r="Z114" s="354"/>
      <c r="AA114" s="354"/>
    </row>
    <row r="115" spans="1:27" ht="15" customHeight="1" thickBot="1">
      <c r="A115" s="24">
        <f>ROW()</f>
        <v>115</v>
      </c>
      <c r="B115" s="9"/>
      <c r="C115" s="9"/>
      <c r="D115" s="198" t="s">
        <v>978</v>
      </c>
      <c r="E115" s="198"/>
      <c r="F115" s="9"/>
      <c r="G115" s="9"/>
      <c r="H115" s="9"/>
      <c r="I115" s="167"/>
      <c r="J115" s="341">
        <f>J111+H112-H113</f>
        <v>0</v>
      </c>
      <c r="K115" s="167"/>
      <c r="L115" s="9"/>
      <c r="M115" s="167"/>
      <c r="N115" s="371">
        <f>N111+L112-L113+L114</f>
        <v>0</v>
      </c>
      <c r="O115" s="168"/>
      <c r="P115" s="325"/>
      <c r="Q115" s="325"/>
      <c r="R115" s="325"/>
      <c r="S115" s="325"/>
      <c r="T115" s="325"/>
      <c r="U115" s="325"/>
      <c r="V115" s="322"/>
      <c r="W115" s="322"/>
      <c r="X115" s="322"/>
      <c r="Y115" s="354"/>
      <c r="Z115" s="354"/>
      <c r="AA115" s="354"/>
    </row>
    <row r="116" spans="1:27" ht="15" customHeight="1" thickBot="1">
      <c r="A116" s="24">
        <f>ROW()</f>
        <v>116</v>
      </c>
      <c r="B116" s="9"/>
      <c r="C116" s="9"/>
      <c r="D116" s="198"/>
      <c r="E116" s="198"/>
      <c r="F116" s="9"/>
      <c r="G116" s="9"/>
      <c r="H116" s="9"/>
      <c r="I116" s="167"/>
      <c r="J116" s="218"/>
      <c r="K116" s="167"/>
      <c r="L116" s="9"/>
      <c r="M116" s="9"/>
      <c r="N116" s="9"/>
      <c r="O116" s="168"/>
      <c r="P116" s="325"/>
      <c r="Q116" s="325"/>
      <c r="R116" s="325"/>
      <c r="S116" s="325"/>
      <c r="T116" s="325"/>
      <c r="U116" s="325"/>
      <c r="V116" s="322"/>
      <c r="W116" s="322"/>
      <c r="X116" s="322"/>
      <c r="Y116" s="354"/>
      <c r="Z116" s="354"/>
      <c r="AA116" s="354"/>
    </row>
    <row r="117" spans="1:27" ht="15" customHeight="1" thickBot="1">
      <c r="A117" s="24">
        <f>ROW()</f>
        <v>117</v>
      </c>
      <c r="B117" s="9"/>
      <c r="C117" s="9"/>
      <c r="D117" s="198" t="s">
        <v>979</v>
      </c>
      <c r="E117" s="198"/>
      <c r="F117" s="9"/>
      <c r="G117" s="9"/>
      <c r="H117" s="9"/>
      <c r="I117" s="167"/>
      <c r="J117" s="218"/>
      <c r="K117" s="167"/>
      <c r="L117" s="9"/>
      <c r="M117" s="167"/>
      <c r="N117" s="372"/>
      <c r="O117" s="168"/>
      <c r="P117" s="325"/>
      <c r="Q117" s="325"/>
      <c r="R117" s="325"/>
      <c r="S117" s="325"/>
      <c r="T117" s="325"/>
      <c r="U117" s="325"/>
      <c r="V117" s="322"/>
      <c r="W117" s="322"/>
      <c r="X117" s="322"/>
      <c r="Y117" s="354"/>
      <c r="Z117" s="354"/>
      <c r="AA117" s="354"/>
    </row>
    <row r="118" spans="1:21" s="354" customFormat="1" ht="15" customHeight="1">
      <c r="A118" s="40">
        <f>ROW()</f>
        <v>118</v>
      </c>
      <c r="B118" s="183"/>
      <c r="C118" s="183"/>
      <c r="D118" s="183"/>
      <c r="E118" s="183"/>
      <c r="F118" s="183"/>
      <c r="G118" s="183"/>
      <c r="H118" s="183"/>
      <c r="I118" s="183"/>
      <c r="J118" s="183"/>
      <c r="K118" s="183"/>
      <c r="L118" s="183"/>
      <c r="M118" s="183"/>
      <c r="N118" s="183"/>
      <c r="O118" s="184"/>
      <c r="P118" s="325"/>
      <c r="Q118" s="325"/>
      <c r="R118" s="325"/>
      <c r="S118" s="325"/>
      <c r="T118" s="325"/>
      <c r="U118" s="325"/>
    </row>
    <row r="119" spans="1:21" s="354" customFormat="1" ht="15" customHeight="1">
      <c r="A119" s="373"/>
      <c r="B119" s="325"/>
      <c r="C119" s="325"/>
      <c r="D119" s="325"/>
      <c r="E119" s="325"/>
      <c r="F119" s="325"/>
      <c r="G119" s="325"/>
      <c r="H119" s="325"/>
      <c r="I119" s="325"/>
      <c r="J119" s="325"/>
      <c r="K119" s="325"/>
      <c r="L119" s="325"/>
      <c r="M119" s="325"/>
      <c r="N119" s="325"/>
      <c r="O119" s="325"/>
      <c r="P119" s="325"/>
      <c r="Q119" s="325"/>
      <c r="R119" s="325"/>
      <c r="S119" s="325"/>
      <c r="T119" s="325"/>
      <c r="U119" s="325"/>
    </row>
    <row r="120" spans="1:33" s="51" customFormat="1" ht="12.75" customHeight="1">
      <c r="A120" s="157"/>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9"/>
      <c r="X120" s="117"/>
      <c r="Y120" s="117"/>
      <c r="Z120" s="117"/>
      <c r="AA120" s="117"/>
      <c r="AB120" s="117"/>
      <c r="AC120" s="117"/>
      <c r="AD120" s="117"/>
      <c r="AE120" s="117"/>
      <c r="AF120" s="117"/>
      <c r="AG120" s="117"/>
    </row>
    <row r="121" spans="1:33" s="51" customFormat="1" ht="16.5" customHeight="1">
      <c r="A121" s="160"/>
      <c r="B121" s="161"/>
      <c r="C121" s="161"/>
      <c r="D121" s="161"/>
      <c r="E121" s="161"/>
      <c r="F121" s="161"/>
      <c r="G121" s="161"/>
      <c r="H121" s="161"/>
      <c r="I121" s="161"/>
      <c r="J121" s="161"/>
      <c r="K121" s="161"/>
      <c r="L121" s="161"/>
      <c r="M121" s="161"/>
      <c r="N121" s="161"/>
      <c r="O121" s="161"/>
      <c r="P121" s="161"/>
      <c r="Q121" s="55" t="s">
        <v>10</v>
      </c>
      <c r="R121" s="708">
        <f>IF(NOT(ISBLANK(CoverSheet!$C$8)),CoverSheet!$C$8,"")</f>
      </c>
      <c r="S121" s="709"/>
      <c r="T121" s="709"/>
      <c r="U121" s="709"/>
      <c r="V121" s="710"/>
      <c r="W121" s="162"/>
      <c r="X121" s="322"/>
      <c r="Y121" s="322"/>
      <c r="Z121" s="117"/>
      <c r="AA121" s="117"/>
      <c r="AB121" s="117"/>
      <c r="AC121" s="117"/>
      <c r="AD121" s="117"/>
      <c r="AE121" s="117"/>
      <c r="AF121" s="117"/>
      <c r="AG121" s="117"/>
    </row>
    <row r="122" spans="1:33" s="51" customFormat="1" ht="16.5" customHeight="1">
      <c r="A122" s="160"/>
      <c r="B122" s="161"/>
      <c r="C122" s="161"/>
      <c r="D122" s="161"/>
      <c r="E122" s="161"/>
      <c r="F122" s="161"/>
      <c r="G122" s="161"/>
      <c r="H122" s="161"/>
      <c r="I122" s="161"/>
      <c r="J122" s="161"/>
      <c r="K122" s="161"/>
      <c r="L122" s="161"/>
      <c r="M122" s="161"/>
      <c r="N122" s="161"/>
      <c r="O122" s="161"/>
      <c r="P122" s="161"/>
      <c r="Q122" s="55" t="s">
        <v>427</v>
      </c>
      <c r="R122" s="679">
        <f>IF(ISNUMBER(CoverSheet!$C$12),CoverSheet!$C$12,"")</f>
      </c>
      <c r="S122" s="680"/>
      <c r="T122" s="680"/>
      <c r="U122" s="680"/>
      <c r="V122" s="681"/>
      <c r="W122" s="162"/>
      <c r="X122" s="322"/>
      <c r="Y122" s="322"/>
      <c r="Z122" s="117"/>
      <c r="AA122" s="117"/>
      <c r="AB122" s="117"/>
      <c r="AC122" s="117"/>
      <c r="AD122" s="117"/>
      <c r="AE122" s="117"/>
      <c r="AF122" s="117"/>
      <c r="AG122" s="117"/>
    </row>
    <row r="123" spans="1:34" s="51" customFormat="1" ht="20.25" customHeight="1">
      <c r="A123" s="163" t="s">
        <v>953</v>
      </c>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2"/>
      <c r="X123" s="355"/>
      <c r="Y123" s="322"/>
      <c r="Z123" s="117"/>
      <c r="AA123" s="117"/>
      <c r="AB123" s="117"/>
      <c r="AC123" s="117"/>
      <c r="AD123" s="117"/>
      <c r="AE123" s="117"/>
      <c r="AF123" s="117"/>
      <c r="AG123" s="117"/>
      <c r="AH123" s="117"/>
    </row>
    <row r="124" spans="1:33" s="51" customFormat="1" ht="12.75">
      <c r="A124" s="57" t="s">
        <v>11</v>
      </c>
      <c r="B124" s="634" t="s">
        <v>1282</v>
      </c>
      <c r="C124" s="164"/>
      <c r="D124" s="161"/>
      <c r="E124" s="161"/>
      <c r="F124" s="161"/>
      <c r="G124" s="161"/>
      <c r="H124" s="161"/>
      <c r="I124" s="161"/>
      <c r="J124" s="161"/>
      <c r="K124" s="161"/>
      <c r="L124" s="161"/>
      <c r="M124" s="161"/>
      <c r="N124" s="161"/>
      <c r="O124" s="161"/>
      <c r="P124" s="161"/>
      <c r="Q124" s="161"/>
      <c r="R124" s="161"/>
      <c r="S124" s="161"/>
      <c r="T124" s="161"/>
      <c r="U124" s="161"/>
      <c r="V124" s="161"/>
      <c r="W124" s="162"/>
      <c r="X124" s="322"/>
      <c r="Y124" s="322"/>
      <c r="Z124" s="117"/>
      <c r="AA124" s="117"/>
      <c r="AB124" s="117"/>
      <c r="AC124" s="117"/>
      <c r="AD124" s="117"/>
      <c r="AE124" s="117"/>
      <c r="AF124" s="117"/>
      <c r="AG124" s="117"/>
    </row>
    <row r="125" spans="1:28" ht="30" customHeight="1" thickBot="1">
      <c r="A125" s="24">
        <f>ROW()</f>
        <v>125</v>
      </c>
      <c r="B125" s="190" t="s">
        <v>980</v>
      </c>
      <c r="C125" s="9"/>
      <c r="D125" s="9"/>
      <c r="E125" s="9"/>
      <c r="F125" s="167"/>
      <c r="G125" s="9"/>
      <c r="H125" s="167"/>
      <c r="I125" s="167"/>
      <c r="J125" s="9"/>
      <c r="K125" s="167"/>
      <c r="L125" s="9"/>
      <c r="M125" s="167"/>
      <c r="N125" s="9"/>
      <c r="O125" s="9"/>
      <c r="P125" s="9"/>
      <c r="Q125" s="9"/>
      <c r="R125" s="9"/>
      <c r="S125" s="9"/>
      <c r="T125" s="9"/>
      <c r="U125" s="9"/>
      <c r="V125" s="9"/>
      <c r="W125" s="168"/>
      <c r="AA125" s="338" t="s">
        <v>981</v>
      </c>
      <c r="AB125" s="339"/>
    </row>
    <row r="126" spans="1:28" ht="56.25" customHeight="1" thickBot="1">
      <c r="A126" s="24">
        <f>ROW()</f>
        <v>126</v>
      </c>
      <c r="B126" s="9"/>
      <c r="C126" s="9"/>
      <c r="D126" s="9"/>
      <c r="E126" s="9"/>
      <c r="F126" s="12" t="s">
        <v>982</v>
      </c>
      <c r="G126" s="167"/>
      <c r="H126" s="12" t="s">
        <v>113</v>
      </c>
      <c r="I126" s="167"/>
      <c r="J126" s="12" t="s">
        <v>983</v>
      </c>
      <c r="K126" s="167"/>
      <c r="L126" s="12" t="s">
        <v>984</v>
      </c>
      <c r="M126" s="167"/>
      <c r="N126" s="12" t="s">
        <v>985</v>
      </c>
      <c r="O126" s="9"/>
      <c r="P126" s="12" t="s">
        <v>373</v>
      </c>
      <c r="Q126" s="167"/>
      <c r="R126" s="12" t="s">
        <v>986</v>
      </c>
      <c r="S126" s="167"/>
      <c r="T126" s="12" t="s">
        <v>206</v>
      </c>
      <c r="U126" s="9"/>
      <c r="V126" s="12" t="s">
        <v>319</v>
      </c>
      <c r="W126" s="168"/>
      <c r="AA126" s="340" t="s">
        <v>987</v>
      </c>
      <c r="AB126" s="340" t="s">
        <v>988</v>
      </c>
    </row>
    <row r="127" spans="1:28" ht="15" customHeight="1">
      <c r="A127" s="24">
        <f>ROW()</f>
        <v>127</v>
      </c>
      <c r="B127" s="9"/>
      <c r="C127" s="13" t="s">
        <v>772</v>
      </c>
      <c r="D127" s="9"/>
      <c r="E127" s="9"/>
      <c r="F127" s="213"/>
      <c r="G127" s="167"/>
      <c r="H127" s="213"/>
      <c r="I127" s="167"/>
      <c r="J127" s="213"/>
      <c r="K127" s="167"/>
      <c r="L127" s="213"/>
      <c r="M127" s="167"/>
      <c r="N127" s="213"/>
      <c r="O127" s="167"/>
      <c r="P127" s="213"/>
      <c r="Q127" s="167"/>
      <c r="R127" s="213"/>
      <c r="S127" s="167"/>
      <c r="T127" s="213"/>
      <c r="U127" s="167"/>
      <c r="V127" s="214">
        <f aca="true" t="shared" si="0" ref="V127:V134">F127+H127+J127+L127+N127+P127+R127+T127</f>
        <v>0</v>
      </c>
      <c r="W127" s="204"/>
      <c r="AA127" s="374">
        <f>N28</f>
        <v>0</v>
      </c>
      <c r="AB127" s="375" t="b">
        <f aca="true" t="shared" si="1" ref="AB127:AB133">ROUND(N127,0)=ROUND(AA127,0)</f>
        <v>1</v>
      </c>
    </row>
    <row r="128" spans="1:28" ht="15" customHeight="1">
      <c r="A128" s="24">
        <f>ROW()</f>
        <v>128</v>
      </c>
      <c r="B128" s="9"/>
      <c r="C128" s="10" t="s">
        <v>7</v>
      </c>
      <c r="D128" s="13" t="s">
        <v>827</v>
      </c>
      <c r="E128" s="13"/>
      <c r="F128" s="213"/>
      <c r="G128" s="167"/>
      <c r="H128" s="213"/>
      <c r="I128" s="167"/>
      <c r="J128" s="213"/>
      <c r="K128" s="167"/>
      <c r="L128" s="213"/>
      <c r="M128" s="167"/>
      <c r="N128" s="213"/>
      <c r="O128" s="167"/>
      <c r="P128" s="213"/>
      <c r="Q128" s="167"/>
      <c r="R128" s="213"/>
      <c r="S128" s="167"/>
      <c r="T128" s="213"/>
      <c r="U128" s="167"/>
      <c r="V128" s="214">
        <f t="shared" si="0"/>
        <v>0</v>
      </c>
      <c r="W128" s="204"/>
      <c r="AA128" s="374">
        <f>N30</f>
        <v>0</v>
      </c>
      <c r="AB128" s="375" t="b">
        <f t="shared" si="1"/>
        <v>1</v>
      </c>
    </row>
    <row r="129" spans="1:28" ht="15" customHeight="1">
      <c r="A129" s="24">
        <f>ROW()</f>
        <v>129</v>
      </c>
      <c r="B129" s="9"/>
      <c r="C129" s="10" t="s">
        <v>8</v>
      </c>
      <c r="D129" s="13" t="s">
        <v>828</v>
      </c>
      <c r="E129" s="13"/>
      <c r="F129" s="213"/>
      <c r="G129" s="167"/>
      <c r="H129" s="213"/>
      <c r="I129" s="167"/>
      <c r="J129" s="213"/>
      <c r="K129" s="167"/>
      <c r="L129" s="213"/>
      <c r="M129" s="167"/>
      <c r="N129" s="213"/>
      <c r="O129" s="167"/>
      <c r="P129" s="213"/>
      <c r="Q129" s="167"/>
      <c r="R129" s="213"/>
      <c r="S129" s="167"/>
      <c r="T129" s="213"/>
      <c r="U129" s="167"/>
      <c r="V129" s="214">
        <f t="shared" si="0"/>
        <v>0</v>
      </c>
      <c r="W129" s="204"/>
      <c r="AA129" s="374" t="e">
        <f>#REF!</f>
        <v>#REF!</v>
      </c>
      <c r="AB129" s="375" t="e">
        <f t="shared" si="1"/>
        <v>#REF!</v>
      </c>
    </row>
    <row r="130" spans="1:28" ht="15" customHeight="1">
      <c r="A130" s="24">
        <f>ROW()</f>
        <v>130</v>
      </c>
      <c r="B130" s="9"/>
      <c r="C130" s="10" t="s">
        <v>8</v>
      </c>
      <c r="D130" s="13" t="s">
        <v>777</v>
      </c>
      <c r="E130" s="13"/>
      <c r="F130" s="213"/>
      <c r="G130" s="167"/>
      <c r="H130" s="213"/>
      <c r="I130" s="167"/>
      <c r="J130" s="213"/>
      <c r="K130" s="167"/>
      <c r="L130" s="213"/>
      <c r="M130" s="167"/>
      <c r="N130" s="213"/>
      <c r="O130" s="167"/>
      <c r="P130" s="213"/>
      <c r="Q130" s="167"/>
      <c r="R130" s="213"/>
      <c r="S130" s="167"/>
      <c r="T130" s="213"/>
      <c r="U130" s="167"/>
      <c r="V130" s="214">
        <f t="shared" si="0"/>
        <v>0</v>
      </c>
      <c r="W130" s="204"/>
      <c r="AA130" s="374">
        <f>N37</f>
        <v>0</v>
      </c>
      <c r="AB130" s="375" t="b">
        <f t="shared" si="1"/>
        <v>1</v>
      </c>
    </row>
    <row r="131" spans="1:28" ht="15" customHeight="1">
      <c r="A131" s="24">
        <f>ROW()</f>
        <v>131</v>
      </c>
      <c r="B131" s="9"/>
      <c r="C131" s="10" t="s">
        <v>7</v>
      </c>
      <c r="D131" s="13" t="s">
        <v>778</v>
      </c>
      <c r="E131" s="13"/>
      <c r="F131" s="213"/>
      <c r="G131" s="167"/>
      <c r="H131" s="213"/>
      <c r="I131" s="167"/>
      <c r="J131" s="213"/>
      <c r="K131" s="167"/>
      <c r="L131" s="213"/>
      <c r="M131" s="167"/>
      <c r="N131" s="213"/>
      <c r="O131" s="167"/>
      <c r="P131" s="213"/>
      <c r="Q131" s="167"/>
      <c r="R131" s="213"/>
      <c r="S131" s="167"/>
      <c r="T131" s="213"/>
      <c r="U131" s="167"/>
      <c r="V131" s="214">
        <f t="shared" si="0"/>
        <v>0</v>
      </c>
      <c r="W131" s="204"/>
      <c r="AA131" s="374"/>
      <c r="AB131" s="375"/>
    </row>
    <row r="132" spans="1:28" ht="15" customHeight="1">
      <c r="A132" s="24">
        <f>ROW()</f>
        <v>132</v>
      </c>
      <c r="B132" s="9"/>
      <c r="C132" s="10" t="s">
        <v>8</v>
      </c>
      <c r="D132" s="13" t="s">
        <v>782</v>
      </c>
      <c r="E132" s="13"/>
      <c r="F132" s="213"/>
      <c r="G132" s="215"/>
      <c r="H132" s="213"/>
      <c r="I132" s="215"/>
      <c r="J132" s="213"/>
      <c r="K132" s="215"/>
      <c r="L132" s="213"/>
      <c r="M132" s="215"/>
      <c r="N132" s="213"/>
      <c r="O132" s="215"/>
      <c r="P132" s="213"/>
      <c r="Q132" s="215"/>
      <c r="R132" s="213"/>
      <c r="S132" s="215"/>
      <c r="T132" s="213"/>
      <c r="U132" s="215"/>
      <c r="V132" s="214">
        <f t="shared" si="0"/>
        <v>0</v>
      </c>
      <c r="W132" s="376"/>
      <c r="AA132" s="374">
        <f>N44</f>
        <v>0</v>
      </c>
      <c r="AB132" s="375" t="b">
        <f t="shared" si="1"/>
        <v>1</v>
      </c>
    </row>
    <row r="133" spans="1:28" ht="15" customHeight="1">
      <c r="A133" s="24">
        <f>ROW()</f>
        <v>133</v>
      </c>
      <c r="B133" s="9"/>
      <c r="C133" s="10" t="s">
        <v>8</v>
      </c>
      <c r="D133" s="13" t="s">
        <v>781</v>
      </c>
      <c r="E133" s="13"/>
      <c r="F133" s="213"/>
      <c r="G133" s="215"/>
      <c r="H133" s="213"/>
      <c r="I133" s="215"/>
      <c r="J133" s="213"/>
      <c r="K133" s="215"/>
      <c r="L133" s="213"/>
      <c r="M133" s="215"/>
      <c r="N133" s="213"/>
      <c r="O133" s="215"/>
      <c r="P133" s="213"/>
      <c r="Q133" s="215"/>
      <c r="R133" s="213"/>
      <c r="S133" s="215"/>
      <c r="T133" s="213"/>
      <c r="U133" s="215"/>
      <c r="V133" s="214">
        <f t="shared" si="0"/>
        <v>0</v>
      </c>
      <c r="W133" s="376"/>
      <c r="AA133" s="374">
        <f>N46</f>
        <v>0</v>
      </c>
      <c r="AB133" s="375" t="b">
        <f t="shared" si="1"/>
        <v>1</v>
      </c>
    </row>
    <row r="134" spans="1:28" ht="15" customHeight="1" thickBot="1">
      <c r="A134" s="24">
        <f>ROW()</f>
        <v>134</v>
      </c>
      <c r="B134" s="9"/>
      <c r="C134" s="10" t="s">
        <v>8</v>
      </c>
      <c r="D134" s="13" t="s">
        <v>989</v>
      </c>
      <c r="E134" s="13"/>
      <c r="F134" s="217"/>
      <c r="G134" s="167"/>
      <c r="H134" s="217"/>
      <c r="I134" s="167"/>
      <c r="J134" s="217"/>
      <c r="K134" s="167"/>
      <c r="L134" s="217"/>
      <c r="M134" s="167"/>
      <c r="N134" s="217"/>
      <c r="O134" s="167"/>
      <c r="P134" s="217"/>
      <c r="Q134" s="167"/>
      <c r="R134" s="217"/>
      <c r="S134" s="167"/>
      <c r="T134" s="217"/>
      <c r="U134" s="167"/>
      <c r="V134" s="214">
        <f t="shared" si="0"/>
        <v>0</v>
      </c>
      <c r="W134" s="204"/>
      <c r="AA134" s="374"/>
      <c r="AB134" s="375"/>
    </row>
    <row r="135" spans="1:28" ht="15" customHeight="1" thickBot="1">
      <c r="A135" s="24">
        <f>ROW()</f>
        <v>135</v>
      </c>
      <c r="B135" s="9"/>
      <c r="C135" s="13" t="s">
        <v>780</v>
      </c>
      <c r="D135" s="9"/>
      <c r="E135" s="9"/>
      <c r="F135" s="360">
        <f>F127-F128+F129+F130-F131+F132+F133+F134</f>
        <v>0</v>
      </c>
      <c r="G135" s="167"/>
      <c r="H135" s="360">
        <f>H127-H128+H129+H130-H131+H132+H133+H134</f>
        <v>0</v>
      </c>
      <c r="I135" s="167"/>
      <c r="J135" s="360">
        <f>J127-J128+J129+J130-J131+J132+J133+J134</f>
        <v>0</v>
      </c>
      <c r="K135" s="167"/>
      <c r="L135" s="360">
        <f>L127-L128+L129+L130-L131+L132+L133+L134</f>
        <v>0</v>
      </c>
      <c r="M135" s="167"/>
      <c r="N135" s="360">
        <f>N127-N128+N129+N130-N131+N132+N133+N134</f>
        <v>0</v>
      </c>
      <c r="O135" s="167"/>
      <c r="P135" s="360">
        <f>P127-P128+P129+P130-P131+P132+P133+P134</f>
        <v>0</v>
      </c>
      <c r="Q135" s="167"/>
      <c r="R135" s="360">
        <f>R127-R128+R129+R130-R131+R132+R133+R134</f>
        <v>0</v>
      </c>
      <c r="S135" s="167"/>
      <c r="T135" s="360">
        <f>T127-T128+T129+T130-T131+T132+T133+T134</f>
        <v>0</v>
      </c>
      <c r="U135" s="167"/>
      <c r="V135" s="360">
        <f>V127-V128+V129+V130-V131+V132+V133+V134</f>
        <v>0</v>
      </c>
      <c r="W135" s="204"/>
      <c r="AA135" s="377">
        <f>N48</f>
        <v>0</v>
      </c>
      <c r="AB135" s="378" t="b">
        <f>ROUND(N135,0)=ROUND(AA135,0)</f>
        <v>1</v>
      </c>
    </row>
    <row r="136" spans="1:28" ht="15" customHeight="1">
      <c r="A136" s="24">
        <f>ROW()</f>
        <v>136</v>
      </c>
      <c r="B136" s="9"/>
      <c r="C136" s="13"/>
      <c r="D136" s="9"/>
      <c r="E136" s="9"/>
      <c r="F136" s="218"/>
      <c r="G136" s="167"/>
      <c r="H136" s="218"/>
      <c r="I136" s="167"/>
      <c r="J136" s="218"/>
      <c r="K136" s="167"/>
      <c r="L136" s="218"/>
      <c r="M136" s="167"/>
      <c r="N136" s="218"/>
      <c r="O136" s="167"/>
      <c r="P136" s="218"/>
      <c r="Q136" s="167"/>
      <c r="R136" s="218"/>
      <c r="S136" s="167"/>
      <c r="T136" s="218"/>
      <c r="U136" s="167"/>
      <c r="V136" s="218"/>
      <c r="W136" s="204"/>
      <c r="AA136" s="379"/>
      <c r="AB136" s="380"/>
    </row>
    <row r="137" spans="1:28" ht="15" customHeight="1">
      <c r="A137" s="24">
        <f>ROW()</f>
        <v>137</v>
      </c>
      <c r="B137" s="9"/>
      <c r="C137" s="13" t="s">
        <v>990</v>
      </c>
      <c r="D137" s="9"/>
      <c r="E137" s="9"/>
      <c r="F137" s="218"/>
      <c r="G137" s="167"/>
      <c r="H137" s="218"/>
      <c r="I137" s="167"/>
      <c r="J137" s="218"/>
      <c r="K137" s="167"/>
      <c r="L137" s="218"/>
      <c r="M137" s="167"/>
      <c r="N137" s="218"/>
      <c r="O137" s="167"/>
      <c r="P137" s="218"/>
      <c r="Q137" s="167"/>
      <c r="R137" s="218"/>
      <c r="S137" s="167"/>
      <c r="T137" s="218"/>
      <c r="U137" s="167"/>
      <c r="V137" s="218"/>
      <c r="W137" s="204"/>
      <c r="AA137" s="379"/>
      <c r="AB137" s="380"/>
    </row>
    <row r="138" spans="1:28" ht="15" customHeight="1">
      <c r="A138" s="24">
        <f>ROW()</f>
        <v>138</v>
      </c>
      <c r="B138" s="9"/>
      <c r="C138" s="13"/>
      <c r="D138" s="9" t="s">
        <v>991</v>
      </c>
      <c r="E138" s="9"/>
      <c r="F138" s="213"/>
      <c r="G138" s="167"/>
      <c r="H138" s="213"/>
      <c r="I138" s="167"/>
      <c r="J138" s="213"/>
      <c r="K138" s="167"/>
      <c r="L138" s="213"/>
      <c r="M138" s="167"/>
      <c r="N138" s="213"/>
      <c r="O138" s="167"/>
      <c r="P138" s="213"/>
      <c r="Q138" s="167"/>
      <c r="R138" s="213"/>
      <c r="S138" s="167"/>
      <c r="T138" s="213"/>
      <c r="U138" s="167"/>
      <c r="V138" s="218"/>
      <c r="W138" s="204"/>
      <c r="AA138" s="379"/>
      <c r="AB138" s="380"/>
    </row>
    <row r="139" spans="1:28" ht="15" customHeight="1">
      <c r="A139" s="24">
        <f>ROW()</f>
        <v>139</v>
      </c>
      <c r="B139" s="9"/>
      <c r="C139" s="13"/>
      <c r="D139" s="9" t="s">
        <v>992</v>
      </c>
      <c r="E139" s="9"/>
      <c r="F139" s="213"/>
      <c r="G139" s="167"/>
      <c r="H139" s="213"/>
      <c r="I139" s="167"/>
      <c r="J139" s="213"/>
      <c r="K139" s="167"/>
      <c r="L139" s="213"/>
      <c r="M139" s="167"/>
      <c r="N139" s="213"/>
      <c r="O139" s="167"/>
      <c r="P139" s="213"/>
      <c r="Q139" s="167"/>
      <c r="R139" s="213"/>
      <c r="S139" s="167"/>
      <c r="T139" s="213"/>
      <c r="U139" s="167"/>
      <c r="V139" s="218"/>
      <c r="W139" s="204"/>
      <c r="AA139" s="379"/>
      <c r="AB139" s="380"/>
    </row>
    <row r="140" spans="1:33" s="5" customFormat="1" ht="12.75">
      <c r="A140" s="40">
        <f>ROW()</f>
        <v>140</v>
      </c>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4"/>
      <c r="X140" s="117"/>
      <c r="Y140" s="117"/>
      <c r="Z140" s="117"/>
      <c r="AA140" s="117"/>
      <c r="AB140" s="117"/>
      <c r="AC140" s="117"/>
      <c r="AD140" s="117"/>
      <c r="AE140" s="117"/>
      <c r="AF140" s="117"/>
      <c r="AG140" s="117"/>
    </row>
    <row r="141" spans="1:33" s="5" customFormat="1" ht="12.75">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row>
    <row r="142" spans="1:33" s="5" customFormat="1" ht="12.75">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row>
    <row r="143" spans="1:33" s="5" customFormat="1" ht="12.75">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row>
    <row r="144" spans="1:33" s="5" customFormat="1" ht="12.75">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row>
    <row r="145" spans="1:33" s="5" customFormat="1" ht="12.75">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row>
    <row r="146" spans="1:33" s="5" customFormat="1" ht="12.75">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row>
  </sheetData>
  <sheetProtection formatColumns="0" formatRows="0"/>
  <mergeCells count="19">
    <mergeCell ref="R122:V122"/>
    <mergeCell ref="C95:D95"/>
    <mergeCell ref="H102:J102"/>
    <mergeCell ref="L102:N102"/>
    <mergeCell ref="H110:J110"/>
    <mergeCell ref="L110:N110"/>
    <mergeCell ref="R121:V121"/>
    <mergeCell ref="J73:N73"/>
    <mergeCell ref="C87:D87"/>
    <mergeCell ref="C88:D88"/>
    <mergeCell ref="C89:D89"/>
    <mergeCell ref="C93:D93"/>
    <mergeCell ref="C94:D94"/>
    <mergeCell ref="J2:N2"/>
    <mergeCell ref="J3:N3"/>
    <mergeCell ref="H26:J26"/>
    <mergeCell ref="L26:N26"/>
    <mergeCell ref="C68:N68"/>
    <mergeCell ref="J72:N72"/>
  </mergeCells>
  <conditionalFormatting sqref="J48">
    <cfRule type="expression" priority="1" dxfId="0" stopIfTrue="1">
      <formula>T48&lt;&gt;TRUE</formula>
    </cfRule>
  </conditionalFormatting>
  <dataValidations count="1">
    <dataValidation type="decimal" allowBlank="1" showInputMessage="1" showErrorMessage="1" promptTitle="Highest capitalised finance rate" prompt="Please enter a value between 0% and 100%" errorTitle="Highest rate of finance applied" error="Percentages between 0% and 100% are accepted" sqref="N117">
      <formula1>0</formula1>
      <formula2>1</formula2>
    </dataValidation>
  </dataValidations>
  <printOptions/>
  <pageMargins left="0.7086614173228347" right="0.7086614173228347" top="0.7480314960629921" bottom="0.7480314960629921" header="0.3149606299212599" footer="0.3149606299212599"/>
  <pageSetup fitToHeight="10" fitToWidth="1" horizontalDpi="600" verticalDpi="600" orientation="portrait" paperSize="9" scale="44" r:id="rId3"/>
  <headerFooter alignWithMargins="0">
    <oddHeader>&amp;C&amp;"Arial"&amp;10 Commerce Commission Information Disclosure Template</oddHeader>
    <oddFooter>&amp;L&amp;"Arial"&amp;10 &amp;F&amp;C&amp;"Arial"&amp;10 &amp;A&amp;R&amp;"Arial"&amp;10 &amp;P</oddFooter>
  </headerFooter>
  <legacyDrawing r:id="rId2"/>
</worksheet>
</file>

<file path=xl/worksheets/sheet9.xml><?xml version="1.0" encoding="utf-8"?>
<worksheet xmlns="http://schemas.openxmlformats.org/spreadsheetml/2006/main" xmlns:r="http://schemas.openxmlformats.org/officeDocument/2006/relationships">
  <sheetPr>
    <tabColor indexed="45"/>
  </sheetPr>
  <dimension ref="A1:AI226"/>
  <sheetViews>
    <sheetView showGridLines="0" view="pageBreakPreview" zoomScaleSheetLayoutView="100" zoomScalePageLayoutView="0" workbookViewId="0" topLeftCell="A1">
      <selection activeCell="A1" sqref="A1"/>
    </sheetView>
  </sheetViews>
  <sheetFormatPr defaultColWidth="9.140625" defaultRowHeight="12.75"/>
  <cols>
    <col min="1" max="1" width="3.7109375" style="117" customWidth="1"/>
    <col min="2" max="3" width="3.140625" style="117" customWidth="1"/>
    <col min="4" max="4" width="12.28125" style="117" customWidth="1"/>
    <col min="5" max="5" width="15.57421875" style="117" customWidth="1"/>
    <col min="6" max="6" width="19.00390625" style="117" customWidth="1"/>
    <col min="7" max="7" width="0.5625" style="117" customWidth="1"/>
    <col min="8" max="8" width="15.57421875" style="117" customWidth="1"/>
    <col min="9" max="9" width="0.5625" style="117" customWidth="1"/>
    <col min="10" max="10" width="15.57421875" style="117" customWidth="1"/>
    <col min="11" max="11" width="0.5625" style="117" customWidth="1"/>
    <col min="12" max="12" width="15.57421875" style="117" customWidth="1"/>
    <col min="13" max="13" width="2.7109375" style="117" customWidth="1"/>
    <col min="14" max="14" width="11.57421875" style="117" customWidth="1"/>
    <col min="15" max="15" width="10.140625" style="117" customWidth="1"/>
    <col min="16" max="16" width="10.57421875" style="117" customWidth="1"/>
    <col min="17" max="17" width="12.57421875" style="117" customWidth="1"/>
    <col min="18" max="18" width="2.57421875" style="117" customWidth="1"/>
    <col min="19" max="19" width="2.7109375" style="117" customWidth="1"/>
    <col min="20" max="16384" width="9.140625" style="117" customWidth="1"/>
  </cols>
  <sheetData>
    <row r="1" spans="1:13" s="51" customFormat="1" ht="12.75" customHeight="1">
      <c r="A1" s="157"/>
      <c r="B1" s="158"/>
      <c r="C1" s="158"/>
      <c r="D1" s="158"/>
      <c r="E1" s="158"/>
      <c r="F1" s="638"/>
      <c r="G1" s="638"/>
      <c r="H1" s="638"/>
      <c r="I1" s="158"/>
      <c r="J1" s="158"/>
      <c r="K1" s="158"/>
      <c r="L1" s="158"/>
      <c r="M1" s="639"/>
    </row>
    <row r="2" spans="1:13" s="51" customFormat="1" ht="16.5" customHeight="1">
      <c r="A2" s="160"/>
      <c r="B2" s="161"/>
      <c r="C2" s="161"/>
      <c r="D2" s="161"/>
      <c r="E2" s="161"/>
      <c r="F2" s="55" t="s">
        <v>10</v>
      </c>
      <c r="G2" s="55"/>
      <c r="H2" s="683">
        <f>IF(NOT(ISBLANK(CoverSheet!$C$8)),CoverSheet!$C$8,"")</f>
      </c>
      <c r="I2" s="684"/>
      <c r="J2" s="684"/>
      <c r="K2" s="684"/>
      <c r="L2" s="684"/>
      <c r="M2" s="222"/>
    </row>
    <row r="3" spans="1:13" s="51" customFormat="1" ht="16.5" customHeight="1">
      <c r="A3" s="160"/>
      <c r="B3" s="161"/>
      <c r="C3" s="161"/>
      <c r="D3" s="161"/>
      <c r="E3" s="161"/>
      <c r="F3" s="55" t="s">
        <v>427</v>
      </c>
      <c r="G3" s="55"/>
      <c r="H3" s="679">
        <f>IF(ISNUMBER(CoverSheet!$C$12),CoverSheet!$C$12,"")</f>
      </c>
      <c r="I3" s="685"/>
      <c r="J3" s="685"/>
      <c r="K3" s="685"/>
      <c r="L3" s="685"/>
      <c r="M3" s="222"/>
    </row>
    <row r="4" spans="1:35" s="51" customFormat="1" ht="20.25" customHeight="1">
      <c r="A4" s="323" t="s">
        <v>993</v>
      </c>
      <c r="B4" s="223"/>
      <c r="C4" s="161"/>
      <c r="D4" s="161"/>
      <c r="E4" s="161"/>
      <c r="F4" s="224"/>
      <c r="G4" s="224"/>
      <c r="H4" s="224"/>
      <c r="I4" s="161"/>
      <c r="J4" s="161"/>
      <c r="K4" s="161"/>
      <c r="L4" s="161"/>
      <c r="M4" s="225"/>
      <c r="N4" s="117"/>
      <c r="O4" s="117"/>
      <c r="P4" s="117"/>
      <c r="Q4" s="117"/>
      <c r="R4" s="117"/>
      <c r="S4" s="117"/>
      <c r="T4" s="117"/>
      <c r="U4" s="117"/>
      <c r="V4" s="117"/>
      <c r="W4" s="117"/>
      <c r="X4" s="117"/>
      <c r="Y4" s="117"/>
      <c r="Z4" s="117"/>
      <c r="AA4" s="117"/>
      <c r="AB4" s="117"/>
      <c r="AC4" s="117"/>
      <c r="AD4" s="117"/>
      <c r="AE4" s="117"/>
      <c r="AF4" s="117"/>
      <c r="AG4" s="117"/>
      <c r="AH4" s="117"/>
      <c r="AI4" s="117"/>
    </row>
    <row r="5" spans="1:35" s="51" customFormat="1" ht="12.75">
      <c r="A5" s="57" t="s">
        <v>11</v>
      </c>
      <c r="B5" s="635" t="s">
        <v>1282</v>
      </c>
      <c r="C5" s="164"/>
      <c r="D5" s="161"/>
      <c r="E5" s="161"/>
      <c r="F5" s="224"/>
      <c r="G5" s="224"/>
      <c r="H5" s="224"/>
      <c r="I5" s="161"/>
      <c r="J5" s="161"/>
      <c r="K5" s="161"/>
      <c r="L5" s="161"/>
      <c r="M5" s="225"/>
      <c r="N5" s="117"/>
      <c r="O5" s="117"/>
      <c r="P5" s="117"/>
      <c r="Q5" s="117"/>
      <c r="R5" s="117"/>
      <c r="S5" s="117"/>
      <c r="T5" s="117"/>
      <c r="U5" s="117"/>
      <c r="V5" s="117"/>
      <c r="W5" s="117"/>
      <c r="X5" s="117"/>
      <c r="Y5" s="117"/>
      <c r="Z5" s="117"/>
      <c r="AA5" s="117"/>
      <c r="AB5" s="117"/>
      <c r="AC5" s="117"/>
      <c r="AD5" s="117"/>
      <c r="AE5" s="117"/>
      <c r="AF5" s="117"/>
      <c r="AG5" s="117"/>
      <c r="AH5" s="117"/>
      <c r="AI5" s="117"/>
    </row>
    <row r="6" spans="1:35" s="51" customFormat="1" ht="12.75">
      <c r="A6" s="236">
        <f>ROW()</f>
        <v>6</v>
      </c>
      <c r="B6" s="246"/>
      <c r="C6" s="247"/>
      <c r="D6" s="248"/>
      <c r="E6" s="248"/>
      <c r="F6" s="249"/>
      <c r="G6" s="249"/>
      <c r="H6" s="249"/>
      <c r="I6" s="248"/>
      <c r="J6" s="248"/>
      <c r="K6" s="248"/>
      <c r="L6" s="248"/>
      <c r="M6" s="250"/>
      <c r="N6" s="117"/>
      <c r="O6" s="117"/>
      <c r="P6" s="117"/>
      <c r="Q6" s="117"/>
      <c r="R6" s="117"/>
      <c r="S6" s="117"/>
      <c r="T6" s="117"/>
      <c r="U6" s="117"/>
      <c r="V6" s="117"/>
      <c r="W6" s="117"/>
      <c r="X6" s="117"/>
      <c r="Y6" s="117"/>
      <c r="Z6" s="117"/>
      <c r="AA6" s="117"/>
      <c r="AB6" s="117"/>
      <c r="AC6" s="117"/>
      <c r="AD6" s="117"/>
      <c r="AE6" s="117"/>
      <c r="AF6" s="117"/>
      <c r="AG6" s="117"/>
      <c r="AH6" s="117"/>
      <c r="AI6" s="117"/>
    </row>
    <row r="7" spans="1:35" s="51" customFormat="1" ht="15.75">
      <c r="A7" s="236">
        <f>ROW()</f>
        <v>7</v>
      </c>
      <c r="B7" s="246"/>
      <c r="C7" s="166" t="s">
        <v>994</v>
      </c>
      <c r="D7" s="248"/>
      <c r="E7" s="248"/>
      <c r="F7" s="249"/>
      <c r="G7" s="249"/>
      <c r="H7" s="249"/>
      <c r="I7" s="248"/>
      <c r="J7" s="248"/>
      <c r="K7" s="248"/>
      <c r="L7" s="192" t="s">
        <v>771</v>
      </c>
      <c r="M7" s="250"/>
      <c r="N7" s="117"/>
      <c r="O7" s="117"/>
      <c r="P7" s="117"/>
      <c r="Q7" s="117"/>
      <c r="R7" s="117"/>
      <c r="S7" s="117"/>
      <c r="T7" s="117"/>
      <c r="U7" s="117"/>
      <c r="V7" s="117"/>
      <c r="W7" s="117"/>
      <c r="X7" s="117"/>
      <c r="Y7" s="117"/>
      <c r="Z7" s="117"/>
      <c r="AA7" s="117"/>
      <c r="AB7" s="117"/>
      <c r="AC7" s="117"/>
      <c r="AD7" s="117"/>
      <c r="AE7" s="117"/>
      <c r="AF7" s="117"/>
      <c r="AG7" s="117"/>
      <c r="AH7" s="117"/>
      <c r="AI7" s="117"/>
    </row>
    <row r="8" spans="1:35" s="51" customFormat="1" ht="7.5" customHeight="1">
      <c r="A8" s="236">
        <f>ROW()</f>
        <v>8</v>
      </c>
      <c r="B8" s="246"/>
      <c r="C8" s="247"/>
      <c r="D8" s="248"/>
      <c r="E8" s="248"/>
      <c r="F8" s="249"/>
      <c r="G8" s="249"/>
      <c r="H8" s="249"/>
      <c r="I8" s="248"/>
      <c r="J8" s="248"/>
      <c r="K8" s="248"/>
      <c r="L8" s="248"/>
      <c r="M8" s="250"/>
      <c r="N8" s="117"/>
      <c r="O8" s="117"/>
      <c r="P8" s="117"/>
      <c r="Q8" s="117"/>
      <c r="R8" s="117"/>
      <c r="S8" s="117"/>
      <c r="T8" s="117"/>
      <c r="U8" s="117"/>
      <c r="V8" s="117"/>
      <c r="W8" s="117"/>
      <c r="X8" s="117"/>
      <c r="Y8" s="117"/>
      <c r="Z8" s="117"/>
      <c r="AA8" s="117"/>
      <c r="AB8" s="117"/>
      <c r="AC8" s="117"/>
      <c r="AD8" s="117"/>
      <c r="AE8" s="117"/>
      <c r="AF8" s="117"/>
      <c r="AG8" s="117"/>
      <c r="AH8" s="117"/>
      <c r="AI8" s="117"/>
    </row>
    <row r="9" spans="1:35" s="51" customFormat="1" ht="15" customHeight="1">
      <c r="A9" s="236">
        <f>ROW()</f>
        <v>9</v>
      </c>
      <c r="B9" s="246"/>
      <c r="C9" s="247"/>
      <c r="D9" s="94" t="s">
        <v>995</v>
      </c>
      <c r="E9" s="248"/>
      <c r="F9" s="249"/>
      <c r="G9" s="249"/>
      <c r="H9" s="249"/>
      <c r="I9" s="248"/>
      <c r="J9" s="381">
        <f>L27</f>
        <v>0</v>
      </c>
      <c r="K9" s="248"/>
      <c r="L9" s="248"/>
      <c r="M9" s="250"/>
      <c r="N9" s="117"/>
      <c r="O9" s="117"/>
      <c r="P9" s="117"/>
      <c r="Q9" s="117"/>
      <c r="R9" s="117"/>
      <c r="S9" s="117"/>
      <c r="T9" s="117"/>
      <c r="U9" s="117"/>
      <c r="V9" s="117"/>
      <c r="W9" s="117"/>
      <c r="X9" s="117"/>
      <c r="Y9" s="117"/>
      <c r="Z9" s="117"/>
      <c r="AA9" s="117"/>
      <c r="AB9" s="117"/>
      <c r="AC9" s="117"/>
      <c r="AD9" s="117"/>
      <c r="AE9" s="117"/>
      <c r="AF9" s="117"/>
      <c r="AG9" s="117"/>
      <c r="AH9" s="117"/>
      <c r="AI9" s="117"/>
    </row>
    <row r="10" spans="1:35" s="51" customFormat="1" ht="15" customHeight="1">
      <c r="A10" s="236">
        <f>ROW()</f>
        <v>10</v>
      </c>
      <c r="B10" s="246"/>
      <c r="C10" s="247"/>
      <c r="D10" s="94" t="s">
        <v>996</v>
      </c>
      <c r="E10" s="248"/>
      <c r="F10" s="249"/>
      <c r="G10" s="249"/>
      <c r="H10" s="249"/>
      <c r="I10" s="248"/>
      <c r="J10" s="381">
        <f>J59</f>
        <v>0</v>
      </c>
      <c r="K10" s="248"/>
      <c r="L10" s="248"/>
      <c r="M10" s="250"/>
      <c r="N10" s="117"/>
      <c r="O10" s="117"/>
      <c r="P10" s="117"/>
      <c r="Q10" s="117"/>
      <c r="R10" s="117"/>
      <c r="S10" s="117"/>
      <c r="T10" s="117"/>
      <c r="U10" s="117"/>
      <c r="V10" s="117"/>
      <c r="W10" s="117"/>
      <c r="X10" s="117"/>
      <c r="Y10" s="117"/>
      <c r="Z10" s="117"/>
      <c r="AA10" s="117"/>
      <c r="AB10" s="117"/>
      <c r="AC10" s="117"/>
      <c r="AD10" s="117"/>
      <c r="AE10" s="117"/>
      <c r="AF10" s="117"/>
      <c r="AG10" s="117"/>
      <c r="AH10" s="117"/>
      <c r="AI10" s="117"/>
    </row>
    <row r="11" spans="1:35" s="51" customFormat="1" ht="15" customHeight="1">
      <c r="A11" s="236">
        <f>ROW()</f>
        <v>11</v>
      </c>
      <c r="B11" s="246"/>
      <c r="C11" s="247"/>
      <c r="D11" s="94" t="s">
        <v>997</v>
      </c>
      <c r="E11" s="248"/>
      <c r="F11" s="249"/>
      <c r="G11" s="249"/>
      <c r="H11" s="249"/>
      <c r="I11" s="248"/>
      <c r="J11" s="381">
        <f>L76</f>
        <v>0</v>
      </c>
      <c r="K11" s="248"/>
      <c r="L11" s="248"/>
      <c r="M11" s="250"/>
      <c r="N11" s="117"/>
      <c r="O11" s="117"/>
      <c r="P11" s="117"/>
      <c r="Q11" s="117"/>
      <c r="R11" s="117"/>
      <c r="S11" s="117"/>
      <c r="T11" s="117"/>
      <c r="U11" s="117"/>
      <c r="V11" s="117"/>
      <c r="W11" s="117"/>
      <c r="X11" s="117"/>
      <c r="Y11" s="117"/>
      <c r="Z11" s="117"/>
      <c r="AA11" s="117"/>
      <c r="AB11" s="117"/>
      <c r="AC11" s="117"/>
      <c r="AD11" s="117"/>
      <c r="AE11" s="117"/>
      <c r="AF11" s="117"/>
      <c r="AG11" s="117"/>
      <c r="AH11" s="117"/>
      <c r="AI11" s="117"/>
    </row>
    <row r="12" spans="1:35" s="51" customFormat="1" ht="15" customHeight="1">
      <c r="A12" s="236">
        <f>ROW()</f>
        <v>12</v>
      </c>
      <c r="B12" s="246"/>
      <c r="C12" s="247"/>
      <c r="D12" s="94" t="s">
        <v>998</v>
      </c>
      <c r="E12" s="248"/>
      <c r="F12" s="249"/>
      <c r="G12" s="249"/>
      <c r="H12" s="249"/>
      <c r="I12" s="248"/>
      <c r="J12" s="381">
        <f>L59</f>
        <v>0</v>
      </c>
      <c r="K12" s="248"/>
      <c r="L12" s="248"/>
      <c r="M12" s="250"/>
      <c r="N12" s="117"/>
      <c r="O12" s="117"/>
      <c r="P12" s="117"/>
      <c r="Q12" s="117"/>
      <c r="R12" s="117"/>
      <c r="S12" s="117"/>
      <c r="T12" s="117"/>
      <c r="U12" s="117"/>
      <c r="V12" s="117"/>
      <c r="W12" s="117"/>
      <c r="X12" s="117"/>
      <c r="Y12" s="117"/>
      <c r="Z12" s="117"/>
      <c r="AA12" s="117"/>
      <c r="AB12" s="117"/>
      <c r="AC12" s="117"/>
      <c r="AD12" s="117"/>
      <c r="AE12" s="117"/>
      <c r="AF12" s="117"/>
      <c r="AG12" s="117"/>
      <c r="AH12" s="117"/>
      <c r="AI12" s="117"/>
    </row>
    <row r="13" spans="1:35" s="51" customFormat="1" ht="15" customHeight="1">
      <c r="A13" s="236">
        <f>ROW()</f>
        <v>13</v>
      </c>
      <c r="B13" s="246"/>
      <c r="C13" s="247"/>
      <c r="D13" s="94" t="s">
        <v>999</v>
      </c>
      <c r="E13" s="248"/>
      <c r="F13" s="249"/>
      <c r="G13" s="249"/>
      <c r="H13" s="249"/>
      <c r="I13" s="248"/>
      <c r="J13" s="381">
        <f>L83</f>
        <v>0</v>
      </c>
      <c r="K13" s="248"/>
      <c r="L13" s="248"/>
      <c r="M13" s="250"/>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1:35" s="51" customFormat="1" ht="15" customHeight="1">
      <c r="A14" s="236">
        <f>ROW()</f>
        <v>14</v>
      </c>
      <c r="B14" s="246"/>
      <c r="C14" s="247"/>
      <c r="D14" s="94" t="s">
        <v>1000</v>
      </c>
      <c r="E14" s="248"/>
      <c r="F14" s="249"/>
      <c r="G14" s="249"/>
      <c r="H14" s="249"/>
      <c r="I14" s="248"/>
      <c r="J14" s="381">
        <f>L94</f>
        <v>0</v>
      </c>
      <c r="K14" s="248"/>
      <c r="L14" s="248"/>
      <c r="M14" s="250"/>
      <c r="N14" s="117"/>
      <c r="O14" s="117"/>
      <c r="P14" s="117"/>
      <c r="Q14" s="117"/>
      <c r="R14" s="117"/>
      <c r="S14" s="117"/>
      <c r="T14" s="117"/>
      <c r="U14" s="117"/>
      <c r="V14" s="117"/>
      <c r="W14" s="117"/>
      <c r="X14" s="117"/>
      <c r="Y14" s="117"/>
      <c r="Z14" s="117"/>
      <c r="AA14" s="117"/>
      <c r="AB14" s="117"/>
      <c r="AC14" s="117"/>
      <c r="AD14" s="117"/>
      <c r="AE14" s="117"/>
      <c r="AF14" s="117"/>
      <c r="AG14" s="117"/>
      <c r="AH14" s="117"/>
      <c r="AI14" s="117"/>
    </row>
    <row r="15" spans="1:35" s="51" customFormat="1" ht="15" customHeight="1" thickBot="1">
      <c r="A15" s="236">
        <f>ROW()</f>
        <v>15</v>
      </c>
      <c r="B15" s="246"/>
      <c r="C15" s="247"/>
      <c r="D15" s="94" t="s">
        <v>1001</v>
      </c>
      <c r="E15" s="248"/>
      <c r="F15" s="249"/>
      <c r="G15" s="249"/>
      <c r="H15" s="249"/>
      <c r="I15" s="248"/>
      <c r="J15" s="381">
        <f>L104</f>
        <v>0</v>
      </c>
      <c r="K15" s="248"/>
      <c r="L15" s="248"/>
      <c r="M15" s="250"/>
      <c r="N15" s="117"/>
      <c r="O15" s="117"/>
      <c r="P15" s="117"/>
      <c r="Q15" s="117"/>
      <c r="R15" s="117"/>
      <c r="S15" s="117"/>
      <c r="T15" s="117"/>
      <c r="U15" s="117"/>
      <c r="V15" s="117"/>
      <c r="W15" s="117"/>
      <c r="X15" s="117"/>
      <c r="Y15" s="117"/>
      <c r="Z15" s="117"/>
      <c r="AA15" s="117"/>
      <c r="AB15" s="117"/>
      <c r="AC15" s="117"/>
      <c r="AD15" s="117"/>
      <c r="AE15" s="117"/>
      <c r="AF15" s="117"/>
      <c r="AG15" s="117"/>
      <c r="AH15" s="117"/>
      <c r="AI15" s="117"/>
    </row>
    <row r="16" spans="1:35" s="51" customFormat="1" ht="15" customHeight="1" thickBot="1">
      <c r="A16" s="236">
        <f>ROW()</f>
        <v>16</v>
      </c>
      <c r="B16" s="246"/>
      <c r="C16" s="247"/>
      <c r="D16" s="641" t="s">
        <v>268</v>
      </c>
      <c r="E16" s="248"/>
      <c r="F16" s="249"/>
      <c r="G16" s="249"/>
      <c r="H16" s="249"/>
      <c r="I16" s="248"/>
      <c r="J16" s="267"/>
      <c r="K16" s="248"/>
      <c r="L16" s="382">
        <f>SUM(J9:J15)</f>
        <v>0</v>
      </c>
      <c r="M16" s="250"/>
      <c r="N16" s="117"/>
      <c r="O16" s="117"/>
      <c r="P16" s="117"/>
      <c r="Q16" s="117"/>
      <c r="R16" s="117"/>
      <c r="S16" s="117"/>
      <c r="T16" s="117"/>
      <c r="U16" s="117"/>
      <c r="V16" s="117"/>
      <c r="W16" s="117"/>
      <c r="X16" s="117"/>
      <c r="Y16" s="117"/>
      <c r="Z16" s="117"/>
      <c r="AA16" s="117"/>
      <c r="AB16" s="117"/>
      <c r="AC16" s="117"/>
      <c r="AD16" s="117"/>
      <c r="AE16" s="117"/>
      <c r="AF16" s="117"/>
      <c r="AG16" s="117"/>
      <c r="AH16" s="117"/>
      <c r="AI16" s="117"/>
    </row>
    <row r="17" spans="1:35" s="51" customFormat="1" ht="15" customHeight="1">
      <c r="A17" s="236">
        <f>ROW()</f>
        <v>17</v>
      </c>
      <c r="B17" s="246"/>
      <c r="C17" s="247"/>
      <c r="D17" s="94" t="s">
        <v>1002</v>
      </c>
      <c r="E17" s="248"/>
      <c r="F17" s="249"/>
      <c r="G17" s="249"/>
      <c r="H17" s="249"/>
      <c r="I17" s="248"/>
      <c r="J17" s="267"/>
      <c r="K17" s="248"/>
      <c r="L17" s="383"/>
      <c r="M17" s="250"/>
      <c r="N17" s="117"/>
      <c r="O17" s="117"/>
      <c r="P17" s="117"/>
      <c r="Q17" s="117"/>
      <c r="R17" s="117"/>
      <c r="S17" s="117"/>
      <c r="T17" s="117"/>
      <c r="U17" s="117"/>
      <c r="V17" s="117"/>
      <c r="W17" s="117"/>
      <c r="X17" s="117"/>
      <c r="Y17" s="117"/>
      <c r="Z17" s="117"/>
      <c r="AA17" s="117"/>
      <c r="AB17" s="117"/>
      <c r="AC17" s="117"/>
      <c r="AD17" s="117"/>
      <c r="AE17" s="117"/>
      <c r="AF17" s="117"/>
      <c r="AG17" s="117"/>
      <c r="AH17" s="117"/>
      <c r="AI17" s="117"/>
    </row>
    <row r="18" spans="1:35" s="51" customFormat="1" ht="15" customHeight="1" thickBot="1">
      <c r="A18" s="236">
        <f>ROW()</f>
        <v>18</v>
      </c>
      <c r="B18" s="246"/>
      <c r="C18" s="247"/>
      <c r="D18" s="642" t="s">
        <v>1003</v>
      </c>
      <c r="E18" s="248"/>
      <c r="F18" s="249"/>
      <c r="G18" s="249"/>
      <c r="H18" s="249"/>
      <c r="I18" s="248"/>
      <c r="J18" s="267"/>
      <c r="K18" s="248"/>
      <c r="L18" s="384"/>
      <c r="M18" s="250"/>
      <c r="N18" s="117"/>
      <c r="O18" s="117"/>
      <c r="P18" s="117"/>
      <c r="Q18" s="117"/>
      <c r="R18" s="117"/>
      <c r="S18" s="117"/>
      <c r="T18" s="117"/>
      <c r="U18" s="117"/>
      <c r="V18" s="117"/>
      <c r="W18" s="117"/>
      <c r="X18" s="117"/>
      <c r="Y18" s="117"/>
      <c r="Z18" s="117"/>
      <c r="AA18" s="117"/>
      <c r="AB18" s="117"/>
      <c r="AC18" s="117"/>
      <c r="AD18" s="117"/>
      <c r="AE18" s="117"/>
      <c r="AF18" s="117"/>
      <c r="AG18" s="117"/>
      <c r="AH18" s="117"/>
      <c r="AI18" s="117"/>
    </row>
    <row r="19" spans="1:35" s="51" customFormat="1" ht="15" customHeight="1" thickBot="1">
      <c r="A19" s="236">
        <f>ROW()</f>
        <v>19</v>
      </c>
      <c r="B19" s="246"/>
      <c r="C19" s="247"/>
      <c r="D19" s="641" t="s">
        <v>977</v>
      </c>
      <c r="E19" s="248"/>
      <c r="F19" s="249"/>
      <c r="G19" s="249"/>
      <c r="H19" s="249"/>
      <c r="I19" s="248"/>
      <c r="J19" s="267"/>
      <c r="K19" s="248"/>
      <c r="L19" s="382">
        <f>L16-L17-L18</f>
        <v>0</v>
      </c>
      <c r="M19" s="250"/>
      <c r="N19" s="117"/>
      <c r="O19" s="117"/>
      <c r="P19" s="117"/>
      <c r="Q19" s="117"/>
      <c r="R19" s="117"/>
      <c r="S19" s="117"/>
      <c r="T19" s="117"/>
      <c r="U19" s="117"/>
      <c r="V19" s="117"/>
      <c r="W19" s="117"/>
      <c r="X19" s="117"/>
      <c r="Y19" s="117"/>
      <c r="Z19" s="117"/>
      <c r="AA19" s="117"/>
      <c r="AB19" s="117"/>
      <c r="AC19" s="117"/>
      <c r="AD19" s="117"/>
      <c r="AE19" s="117"/>
      <c r="AF19" s="117"/>
      <c r="AG19" s="117"/>
      <c r="AH19" s="117"/>
      <c r="AI19" s="117"/>
    </row>
    <row r="20" spans="1:35" s="51" customFormat="1" ht="9.75" customHeight="1">
      <c r="A20" s="236">
        <f>ROW()</f>
        <v>20</v>
      </c>
      <c r="B20" s="246"/>
      <c r="C20" s="247"/>
      <c r="D20" s="252"/>
      <c r="E20" s="248"/>
      <c r="F20" s="249"/>
      <c r="G20" s="249"/>
      <c r="H20" s="249"/>
      <c r="I20" s="248"/>
      <c r="J20" s="267"/>
      <c r="K20" s="248"/>
      <c r="L20" s="248"/>
      <c r="M20" s="250"/>
      <c r="N20" s="117"/>
      <c r="O20" s="117"/>
      <c r="P20" s="117"/>
      <c r="Q20" s="117"/>
      <c r="R20" s="117"/>
      <c r="S20" s="117"/>
      <c r="T20" s="117"/>
      <c r="U20" s="117"/>
      <c r="V20" s="117"/>
      <c r="W20" s="117"/>
      <c r="X20" s="117"/>
      <c r="Y20" s="117"/>
      <c r="Z20" s="117"/>
      <c r="AA20" s="117"/>
      <c r="AB20" s="117"/>
      <c r="AC20" s="117"/>
      <c r="AD20" s="117"/>
      <c r="AE20" s="117"/>
      <c r="AF20" s="117"/>
      <c r="AG20" s="117"/>
      <c r="AH20" s="117"/>
      <c r="AI20" s="117"/>
    </row>
    <row r="21" spans="1:35" s="51" customFormat="1" ht="15.75">
      <c r="A21" s="236">
        <f>ROW()</f>
        <v>21</v>
      </c>
      <c r="B21" s="246"/>
      <c r="C21" s="190" t="s">
        <v>1004</v>
      </c>
      <c r="D21" s="252"/>
      <c r="E21" s="248"/>
      <c r="F21" s="249"/>
      <c r="G21" s="249"/>
      <c r="H21" s="249"/>
      <c r="I21" s="248"/>
      <c r="J21" s="267"/>
      <c r="K21" s="248"/>
      <c r="L21" s="248"/>
      <c r="M21" s="250"/>
      <c r="N21" s="117"/>
      <c r="O21" s="117"/>
      <c r="P21" s="117"/>
      <c r="Q21" s="117"/>
      <c r="R21" s="117"/>
      <c r="S21" s="117"/>
      <c r="T21" s="117"/>
      <c r="U21" s="117"/>
      <c r="V21" s="117"/>
      <c r="W21" s="117"/>
      <c r="X21" s="117"/>
      <c r="Y21" s="117"/>
      <c r="Z21" s="117"/>
      <c r="AA21" s="117"/>
      <c r="AB21" s="117"/>
      <c r="AC21" s="117"/>
      <c r="AD21" s="117"/>
      <c r="AE21" s="117"/>
      <c r="AF21" s="117"/>
      <c r="AG21" s="117"/>
      <c r="AH21" s="117"/>
      <c r="AI21" s="117"/>
    </row>
    <row r="22" spans="1:35" s="51" customFormat="1" ht="15" customHeight="1">
      <c r="A22" s="236">
        <f>ROW()</f>
        <v>22</v>
      </c>
      <c r="B22" s="246"/>
      <c r="C22" s="247"/>
      <c r="D22" s="253"/>
      <c r="E22" s="254"/>
      <c r="F22" s="255"/>
      <c r="G22" s="249"/>
      <c r="H22" s="385" t="s">
        <v>36</v>
      </c>
      <c r="I22" s="385"/>
      <c r="J22" s="385" t="s">
        <v>35</v>
      </c>
      <c r="K22" s="385"/>
      <c r="L22" s="386" t="s">
        <v>4</v>
      </c>
      <c r="M22" s="250"/>
      <c r="N22" s="117"/>
      <c r="O22" s="117"/>
      <c r="P22" s="117"/>
      <c r="Q22" s="117"/>
      <c r="R22" s="117"/>
      <c r="S22" s="117"/>
      <c r="T22" s="117"/>
      <c r="U22" s="117"/>
      <c r="V22" s="117"/>
      <c r="W22" s="117"/>
      <c r="X22" s="117"/>
      <c r="Y22" s="117"/>
      <c r="Z22" s="117"/>
      <c r="AA22" s="117"/>
      <c r="AB22" s="117"/>
      <c r="AC22" s="117"/>
      <c r="AD22" s="117"/>
      <c r="AE22" s="117"/>
      <c r="AF22" s="117"/>
      <c r="AG22" s="117"/>
      <c r="AH22" s="117"/>
      <c r="AI22" s="117"/>
    </row>
    <row r="23" spans="1:35" s="51" customFormat="1" ht="8.25" customHeight="1">
      <c r="A23" s="236">
        <f>ROW()</f>
        <v>23</v>
      </c>
      <c r="B23" s="246"/>
      <c r="C23" s="247"/>
      <c r="D23" s="251"/>
      <c r="E23" s="248"/>
      <c r="F23" s="249"/>
      <c r="G23" s="249"/>
      <c r="H23" s="249"/>
      <c r="I23" s="248"/>
      <c r="J23" s="257"/>
      <c r="K23" s="248"/>
      <c r="L23" s="248"/>
      <c r="M23" s="250"/>
      <c r="N23" s="117"/>
      <c r="O23" s="117"/>
      <c r="P23" s="117"/>
      <c r="Q23" s="117"/>
      <c r="R23" s="117"/>
      <c r="S23" s="117"/>
      <c r="T23" s="117"/>
      <c r="U23" s="117"/>
      <c r="V23" s="117"/>
      <c r="W23" s="117"/>
      <c r="X23" s="117"/>
      <c r="Y23" s="117"/>
      <c r="Z23" s="117"/>
      <c r="AA23" s="117"/>
      <c r="AB23" s="117"/>
      <c r="AC23" s="117"/>
      <c r="AD23" s="117"/>
      <c r="AE23" s="117"/>
      <c r="AF23" s="117"/>
      <c r="AG23" s="117"/>
      <c r="AH23" s="117"/>
      <c r="AI23" s="117"/>
    </row>
    <row r="24" spans="1:35" s="51" customFormat="1" ht="15" customHeight="1">
      <c r="A24" s="236">
        <f>ROW()</f>
        <v>24</v>
      </c>
      <c r="B24" s="246"/>
      <c r="C24" s="166"/>
      <c r="D24" s="167" t="s">
        <v>256</v>
      </c>
      <c r="E24" s="167"/>
      <c r="F24" s="167"/>
      <c r="G24" s="167"/>
      <c r="H24" s="383"/>
      <c r="I24" s="167"/>
      <c r="J24" s="383"/>
      <c r="K24" s="167"/>
      <c r="L24" s="381">
        <f>H24+J24</f>
        <v>0</v>
      </c>
      <c r="M24" s="250"/>
      <c r="N24" s="117"/>
      <c r="O24" s="117"/>
      <c r="P24" s="117"/>
      <c r="Q24" s="117"/>
      <c r="R24" s="117"/>
      <c r="S24" s="117"/>
      <c r="T24" s="117"/>
      <c r="U24" s="117"/>
      <c r="V24" s="117"/>
      <c r="W24" s="117"/>
      <c r="X24" s="117"/>
      <c r="Y24" s="117"/>
      <c r="Z24" s="117"/>
      <c r="AA24" s="117"/>
      <c r="AB24" s="117"/>
      <c r="AC24" s="117"/>
      <c r="AD24" s="117"/>
      <c r="AE24" s="117"/>
      <c r="AF24" s="117"/>
      <c r="AG24" s="117"/>
      <c r="AH24" s="117"/>
      <c r="AI24" s="117"/>
    </row>
    <row r="25" spans="1:35" s="51" customFormat="1" ht="15" customHeight="1">
      <c r="A25" s="236">
        <f>ROW()</f>
        <v>25</v>
      </c>
      <c r="B25" s="246"/>
      <c r="C25" s="247"/>
      <c r="D25" s="167" t="s">
        <v>257</v>
      </c>
      <c r="E25" s="167"/>
      <c r="F25" s="167"/>
      <c r="G25" s="167"/>
      <c r="H25" s="383"/>
      <c r="I25" s="167"/>
      <c r="J25" s="383"/>
      <c r="K25" s="172"/>
      <c r="L25" s="381">
        <f>H25+J25</f>
        <v>0</v>
      </c>
      <c r="M25" s="250"/>
      <c r="N25" s="117"/>
      <c r="O25" s="117"/>
      <c r="P25" s="117"/>
      <c r="Q25" s="117"/>
      <c r="R25" s="117"/>
      <c r="S25" s="117"/>
      <c r="T25" s="117"/>
      <c r="U25" s="117"/>
      <c r="V25" s="117"/>
      <c r="W25" s="117"/>
      <c r="X25" s="117"/>
      <c r="Y25" s="117"/>
      <c r="Z25" s="117"/>
      <c r="AA25" s="117"/>
      <c r="AB25" s="117"/>
      <c r="AC25" s="117"/>
      <c r="AD25" s="117"/>
      <c r="AE25" s="117"/>
      <c r="AF25" s="117"/>
      <c r="AG25" s="117"/>
      <c r="AH25" s="117"/>
      <c r="AI25" s="117"/>
    </row>
    <row r="26" spans="1:35" s="51" customFormat="1" ht="15" customHeight="1" thickBot="1">
      <c r="A26" s="236">
        <f>ROW()</f>
        <v>26</v>
      </c>
      <c r="B26" s="246"/>
      <c r="C26" s="247"/>
      <c r="D26" s="167" t="s">
        <v>452</v>
      </c>
      <c r="E26" s="167"/>
      <c r="F26" s="167"/>
      <c r="G26" s="167"/>
      <c r="H26" s="167"/>
      <c r="I26" s="167"/>
      <c r="J26" s="258"/>
      <c r="K26" s="172"/>
      <c r="L26" s="387"/>
      <c r="M26" s="250"/>
      <c r="N26" s="117"/>
      <c r="O26" s="117"/>
      <c r="P26" s="117"/>
      <c r="Q26" s="117"/>
      <c r="R26" s="117"/>
      <c r="S26" s="117"/>
      <c r="T26" s="117"/>
      <c r="U26" s="117"/>
      <c r="V26" s="117"/>
      <c r="W26" s="117"/>
      <c r="X26" s="117"/>
      <c r="Y26" s="117"/>
      <c r="Z26" s="117"/>
      <c r="AA26" s="117"/>
      <c r="AB26" s="117"/>
      <c r="AC26" s="117"/>
      <c r="AD26" s="117"/>
      <c r="AE26" s="117"/>
      <c r="AF26" s="117"/>
      <c r="AG26" s="117"/>
      <c r="AH26" s="117"/>
      <c r="AI26" s="117"/>
    </row>
    <row r="27" spans="1:35" s="51" customFormat="1" ht="15" customHeight="1" thickBot="1">
      <c r="A27" s="236">
        <f>ROW()</f>
        <v>27</v>
      </c>
      <c r="B27" s="246"/>
      <c r="C27" s="247"/>
      <c r="D27" s="174" t="s">
        <v>1005</v>
      </c>
      <c r="E27" s="167"/>
      <c r="F27" s="167"/>
      <c r="G27" s="167"/>
      <c r="H27" s="167"/>
      <c r="I27" s="167"/>
      <c r="J27" s="267"/>
      <c r="K27" s="167"/>
      <c r="L27" s="382">
        <f>L24+L25+L26</f>
        <v>0</v>
      </c>
      <c r="M27" s="250"/>
      <c r="N27" s="117"/>
      <c r="O27" s="117"/>
      <c r="P27" s="117"/>
      <c r="Q27" s="117"/>
      <c r="R27" s="117"/>
      <c r="S27" s="117"/>
      <c r="T27" s="117"/>
      <c r="U27" s="117"/>
      <c r="V27" s="117"/>
      <c r="W27" s="117"/>
      <c r="X27" s="117"/>
      <c r="Y27" s="117"/>
      <c r="Z27" s="117"/>
      <c r="AA27" s="117"/>
      <c r="AB27" s="117"/>
      <c r="AC27" s="117"/>
      <c r="AD27" s="117"/>
      <c r="AE27" s="117"/>
      <c r="AF27" s="117"/>
      <c r="AG27" s="117"/>
      <c r="AH27" s="117"/>
      <c r="AI27" s="117"/>
    </row>
    <row r="28" spans="1:35" s="51" customFormat="1" ht="9" customHeight="1">
      <c r="A28" s="236">
        <f>ROW()</f>
        <v>28</v>
      </c>
      <c r="B28" s="246"/>
      <c r="C28" s="247"/>
      <c r="D28" s="167"/>
      <c r="E28" s="167"/>
      <c r="F28" s="167"/>
      <c r="G28" s="167"/>
      <c r="H28" s="167"/>
      <c r="I28" s="167"/>
      <c r="J28" s="267"/>
      <c r="K28" s="167"/>
      <c r="L28" s="267"/>
      <c r="M28" s="250"/>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35" s="51" customFormat="1" ht="15" customHeight="1">
      <c r="A29" s="236">
        <f>ROW()</f>
        <v>29</v>
      </c>
      <c r="B29" s="246"/>
      <c r="C29" s="190" t="s">
        <v>1006</v>
      </c>
      <c r="D29" s="167"/>
      <c r="E29" s="167"/>
      <c r="F29" s="167"/>
      <c r="G29" s="167"/>
      <c r="H29" s="167"/>
      <c r="I29" s="167"/>
      <c r="J29" s="167"/>
      <c r="K29" s="167"/>
      <c r="L29" s="715" t="s">
        <v>1007</v>
      </c>
      <c r="M29" s="250"/>
      <c r="N29" s="117"/>
      <c r="O29" s="117"/>
      <c r="P29" s="117"/>
      <c r="Q29" s="117"/>
      <c r="R29" s="117"/>
      <c r="S29" s="117"/>
      <c r="T29" s="117"/>
      <c r="U29" s="117"/>
      <c r="V29" s="117"/>
      <c r="W29" s="117"/>
      <c r="X29" s="117"/>
      <c r="Y29" s="117"/>
      <c r="Z29" s="117"/>
      <c r="AA29" s="117"/>
      <c r="AB29" s="117"/>
      <c r="AC29" s="117"/>
      <c r="AD29" s="117"/>
      <c r="AE29" s="117"/>
      <c r="AF29" s="117"/>
      <c r="AG29" s="117"/>
      <c r="AH29" s="117"/>
      <c r="AI29" s="117"/>
    </row>
    <row r="30" spans="1:35" s="51" customFormat="1" ht="30" customHeight="1">
      <c r="A30" s="236">
        <f>ROW()</f>
        <v>30</v>
      </c>
      <c r="B30" s="246"/>
      <c r="C30" s="247"/>
      <c r="D30" s="174"/>
      <c r="E30" s="167"/>
      <c r="F30" s="167"/>
      <c r="G30" s="167"/>
      <c r="H30" s="167"/>
      <c r="I30" s="167"/>
      <c r="J30" s="630" t="s">
        <v>1008</v>
      </c>
      <c r="K30" s="624"/>
      <c r="L30" s="715"/>
      <c r="M30" s="250"/>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s="51" customFormat="1" ht="15" customHeight="1">
      <c r="A31" s="236">
        <f>ROW()</f>
        <v>31</v>
      </c>
      <c r="B31" s="246"/>
      <c r="C31" s="247"/>
      <c r="D31" s="2" t="s">
        <v>169</v>
      </c>
      <c r="E31" s="167"/>
      <c r="F31" s="167"/>
      <c r="G31" s="167"/>
      <c r="H31" s="167"/>
      <c r="I31" s="167"/>
      <c r="J31" s="167"/>
      <c r="K31" s="167"/>
      <c r="L31" s="167"/>
      <c r="M31" s="250"/>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s="51" customFormat="1" ht="15" customHeight="1">
      <c r="A32" s="236">
        <f>ROW()</f>
        <v>32</v>
      </c>
      <c r="B32" s="246"/>
      <c r="C32" s="247"/>
      <c r="D32" s="84" t="s">
        <v>1009</v>
      </c>
      <c r="E32" s="167"/>
      <c r="F32" s="167"/>
      <c r="G32" s="167"/>
      <c r="H32" s="167"/>
      <c r="I32" s="167"/>
      <c r="J32" s="383"/>
      <c r="K32" s="262"/>
      <c r="L32" s="383"/>
      <c r="M32" s="250"/>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s="51" customFormat="1" ht="15" customHeight="1">
      <c r="A33" s="236">
        <f>ROW()</f>
        <v>33</v>
      </c>
      <c r="B33" s="246"/>
      <c r="C33" s="247"/>
      <c r="D33" s="84" t="s">
        <v>1010</v>
      </c>
      <c r="E33" s="263"/>
      <c r="F33" s="167"/>
      <c r="G33" s="167"/>
      <c r="H33" s="167"/>
      <c r="I33" s="167"/>
      <c r="J33" s="383"/>
      <c r="K33" s="167"/>
      <c r="L33" s="383"/>
      <c r="M33" s="250"/>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1:35" s="51" customFormat="1" ht="15" customHeight="1">
      <c r="A34" s="264">
        <f>ROW()</f>
        <v>34</v>
      </c>
      <c r="B34" s="246"/>
      <c r="C34" s="247"/>
      <c r="D34" s="84" t="s">
        <v>113</v>
      </c>
      <c r="E34" s="263"/>
      <c r="F34" s="167"/>
      <c r="G34" s="167"/>
      <c r="H34" s="167"/>
      <c r="I34" s="167"/>
      <c r="J34" s="383"/>
      <c r="K34" s="167"/>
      <c r="L34" s="383"/>
      <c r="M34" s="250"/>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s="51" customFormat="1" ht="15" customHeight="1">
      <c r="A35" s="264">
        <f>ROW()</f>
        <v>35</v>
      </c>
      <c r="B35" s="246"/>
      <c r="C35" s="247"/>
      <c r="D35" s="84" t="s">
        <v>1011</v>
      </c>
      <c r="E35" s="263"/>
      <c r="F35" s="167"/>
      <c r="G35" s="167"/>
      <c r="H35" s="167"/>
      <c r="I35" s="167"/>
      <c r="J35" s="383"/>
      <c r="K35" s="167"/>
      <c r="L35" s="383"/>
      <c r="M35" s="250"/>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spans="1:35" s="51" customFormat="1" ht="15" customHeight="1">
      <c r="A36" s="264">
        <f>ROW()</f>
        <v>36</v>
      </c>
      <c r="B36" s="246"/>
      <c r="C36" s="247"/>
      <c r="D36" s="84" t="s">
        <v>63</v>
      </c>
      <c r="E36" s="263"/>
      <c r="F36" s="167"/>
      <c r="G36" s="167"/>
      <c r="H36" s="167"/>
      <c r="I36" s="167"/>
      <c r="J36" s="384"/>
      <c r="K36" s="167"/>
      <c r="L36" s="384"/>
      <c r="M36" s="250"/>
      <c r="N36" s="117"/>
      <c r="O36" s="117"/>
      <c r="P36" s="117"/>
      <c r="Q36" s="117"/>
      <c r="R36" s="117"/>
      <c r="S36" s="117"/>
      <c r="T36" s="117"/>
      <c r="U36" s="117"/>
      <c r="V36" s="117"/>
      <c r="W36" s="117"/>
      <c r="X36" s="117"/>
      <c r="Y36" s="117"/>
      <c r="Z36" s="117"/>
      <c r="AA36" s="117"/>
      <c r="AB36" s="117"/>
      <c r="AC36" s="117"/>
      <c r="AD36" s="117"/>
      <c r="AE36" s="117"/>
      <c r="AF36" s="117"/>
      <c r="AG36" s="117"/>
      <c r="AH36" s="117"/>
      <c r="AI36" s="117"/>
    </row>
    <row r="37" spans="1:35" s="51" customFormat="1" ht="15" customHeight="1">
      <c r="A37" s="264">
        <f>ROW()</f>
        <v>37</v>
      </c>
      <c r="B37" s="246"/>
      <c r="C37" s="247"/>
      <c r="D37" s="641" t="s">
        <v>1012</v>
      </c>
      <c r="E37" s="263"/>
      <c r="F37" s="167"/>
      <c r="G37" s="167"/>
      <c r="H37" s="167"/>
      <c r="I37" s="167"/>
      <c r="J37" s="381">
        <f>SUM(J32:J36)</f>
        <v>0</v>
      </c>
      <c r="K37" s="167"/>
      <c r="L37" s="381">
        <f>SUM(L32:L36)</f>
        <v>0</v>
      </c>
      <c r="M37" s="250"/>
      <c r="N37" s="117"/>
      <c r="O37" s="117"/>
      <c r="P37" s="117"/>
      <c r="Q37" s="117"/>
      <c r="R37" s="117"/>
      <c r="S37" s="117"/>
      <c r="T37" s="117"/>
      <c r="U37" s="117"/>
      <c r="V37" s="117"/>
      <c r="W37" s="117"/>
      <c r="X37" s="117"/>
      <c r="Y37" s="117"/>
      <c r="Z37" s="117"/>
      <c r="AA37" s="117"/>
      <c r="AB37" s="117"/>
      <c r="AC37" s="117"/>
      <c r="AD37" s="117"/>
      <c r="AE37" s="117"/>
      <c r="AF37" s="117"/>
      <c r="AG37" s="117"/>
      <c r="AH37" s="117"/>
      <c r="AI37" s="117"/>
    </row>
    <row r="38" spans="1:35" s="51" customFormat="1" ht="15" customHeight="1">
      <c r="A38" s="264">
        <f>ROW()</f>
        <v>38</v>
      </c>
      <c r="B38" s="246"/>
      <c r="C38" s="247"/>
      <c r="D38" s="2" t="s">
        <v>114</v>
      </c>
      <c r="E38" s="167"/>
      <c r="F38" s="167"/>
      <c r="G38" s="167"/>
      <c r="H38" s="167"/>
      <c r="I38" s="167"/>
      <c r="J38" s="167"/>
      <c r="K38" s="167"/>
      <c r="L38" s="257"/>
      <c r="M38" s="250"/>
      <c r="N38" s="117"/>
      <c r="O38" s="117"/>
      <c r="P38" s="117"/>
      <c r="Q38" s="117"/>
      <c r="R38" s="117"/>
      <c r="S38" s="117"/>
      <c r="T38" s="117"/>
      <c r="U38" s="117"/>
      <c r="V38" s="117"/>
      <c r="W38" s="117"/>
      <c r="X38" s="117"/>
      <c r="Y38" s="117"/>
      <c r="Z38" s="117"/>
      <c r="AA38" s="117"/>
      <c r="AB38" s="117"/>
      <c r="AC38" s="117"/>
      <c r="AD38" s="117"/>
      <c r="AE38" s="117"/>
      <c r="AF38" s="117"/>
      <c r="AG38" s="117"/>
      <c r="AH38" s="117"/>
      <c r="AI38" s="117"/>
    </row>
    <row r="39" spans="1:35" s="51" customFormat="1" ht="15" customHeight="1">
      <c r="A39" s="264">
        <f>ROW()</f>
        <v>39</v>
      </c>
      <c r="B39" s="246"/>
      <c r="C39" s="247"/>
      <c r="D39" s="84" t="s">
        <v>1013</v>
      </c>
      <c r="E39" s="167"/>
      <c r="F39" s="167"/>
      <c r="G39" s="167"/>
      <c r="H39" s="167"/>
      <c r="I39" s="167"/>
      <c r="J39" s="383"/>
      <c r="K39" s="167"/>
      <c r="L39" s="383"/>
      <c r="M39" s="250"/>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s="51" customFormat="1" ht="15" customHeight="1">
      <c r="A40" s="264">
        <f>ROW()</f>
        <v>40</v>
      </c>
      <c r="B40" s="246"/>
      <c r="C40" s="247"/>
      <c r="D40" s="84" t="s">
        <v>1014</v>
      </c>
      <c r="E40" s="167"/>
      <c r="F40" s="167"/>
      <c r="G40" s="167"/>
      <c r="H40" s="167"/>
      <c r="I40" s="167"/>
      <c r="J40" s="383"/>
      <c r="K40" s="167"/>
      <c r="L40" s="383"/>
      <c r="M40" s="250"/>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1:35" s="51" customFormat="1" ht="15" customHeight="1">
      <c r="A41" s="264">
        <f>ROW()</f>
        <v>41</v>
      </c>
      <c r="B41" s="246"/>
      <c r="C41" s="247"/>
      <c r="D41" s="84" t="s">
        <v>115</v>
      </c>
      <c r="E41" s="167"/>
      <c r="F41" s="167"/>
      <c r="G41" s="167"/>
      <c r="H41" s="167"/>
      <c r="I41" s="167"/>
      <c r="J41" s="383"/>
      <c r="K41" s="167"/>
      <c r="L41" s="383"/>
      <c r="M41" s="250"/>
      <c r="N41" s="117"/>
      <c r="O41" s="117"/>
      <c r="P41" s="117"/>
      <c r="Q41" s="117"/>
      <c r="R41" s="117"/>
      <c r="S41" s="117"/>
      <c r="T41" s="117"/>
      <c r="U41" s="117"/>
      <c r="V41" s="117"/>
      <c r="W41" s="117"/>
      <c r="X41" s="117"/>
      <c r="Y41" s="117"/>
      <c r="Z41" s="117"/>
      <c r="AA41" s="117"/>
      <c r="AB41" s="117"/>
      <c r="AC41" s="117"/>
      <c r="AD41" s="117"/>
      <c r="AE41" s="117"/>
      <c r="AF41" s="117"/>
      <c r="AG41" s="117"/>
      <c r="AH41" s="117"/>
      <c r="AI41" s="117"/>
    </row>
    <row r="42" spans="1:35" s="51" customFormat="1" ht="15" customHeight="1">
      <c r="A42" s="264">
        <f>ROW()</f>
        <v>42</v>
      </c>
      <c r="B42" s="246"/>
      <c r="C42" s="166"/>
      <c r="D42" s="84" t="s">
        <v>116</v>
      </c>
      <c r="E42" s="167"/>
      <c r="F42" s="167"/>
      <c r="G42" s="167"/>
      <c r="H42" s="167"/>
      <c r="I42" s="167"/>
      <c r="J42" s="383"/>
      <c r="K42" s="167"/>
      <c r="L42" s="383"/>
      <c r="M42" s="250"/>
      <c r="N42" s="117"/>
      <c r="O42" s="117"/>
      <c r="P42" s="117"/>
      <c r="Q42" s="117"/>
      <c r="R42" s="117"/>
      <c r="S42" s="117"/>
      <c r="T42" s="117"/>
      <c r="U42" s="117"/>
      <c r="V42" s="117"/>
      <c r="W42" s="117"/>
      <c r="X42" s="117"/>
      <c r="Y42" s="117"/>
      <c r="Z42" s="117"/>
      <c r="AA42" s="117"/>
      <c r="AB42" s="117"/>
      <c r="AC42" s="117"/>
      <c r="AD42" s="117"/>
      <c r="AE42" s="117"/>
      <c r="AF42" s="117"/>
      <c r="AG42" s="117"/>
      <c r="AH42" s="117"/>
      <c r="AI42" s="117"/>
    </row>
    <row r="43" spans="1:35" s="51" customFormat="1" ht="15" customHeight="1">
      <c r="A43" s="264">
        <f>ROW()</f>
        <v>43</v>
      </c>
      <c r="B43" s="246"/>
      <c r="C43" s="247"/>
      <c r="D43" s="84" t="s">
        <v>79</v>
      </c>
      <c r="E43" s="167"/>
      <c r="F43" s="167"/>
      <c r="G43" s="167"/>
      <c r="H43" s="167"/>
      <c r="I43" s="167"/>
      <c r="J43" s="383"/>
      <c r="K43" s="167"/>
      <c r="L43" s="383"/>
      <c r="M43" s="250"/>
      <c r="N43" s="117"/>
      <c r="O43" s="117"/>
      <c r="P43" s="117"/>
      <c r="Q43" s="117"/>
      <c r="R43" s="117"/>
      <c r="S43" s="117"/>
      <c r="T43" s="117"/>
      <c r="U43" s="117"/>
      <c r="V43" s="117"/>
      <c r="W43" s="117"/>
      <c r="X43" s="117"/>
      <c r="Y43" s="117"/>
      <c r="Z43" s="117"/>
      <c r="AA43" s="117"/>
      <c r="AB43" s="117"/>
      <c r="AC43" s="117"/>
      <c r="AD43" s="117"/>
      <c r="AE43" s="117"/>
      <c r="AF43" s="117"/>
      <c r="AG43" s="117"/>
      <c r="AH43" s="117"/>
      <c r="AI43" s="117"/>
    </row>
    <row r="44" spans="1:35" s="51" customFormat="1" ht="15" customHeight="1">
      <c r="A44" s="264">
        <f>ROW()</f>
        <v>44</v>
      </c>
      <c r="B44" s="237"/>
      <c r="C44" s="265"/>
      <c r="D44" s="84" t="s">
        <v>117</v>
      </c>
      <c r="E44" s="228"/>
      <c r="F44" s="167"/>
      <c r="G44" s="167"/>
      <c r="H44" s="167"/>
      <c r="I44" s="9"/>
      <c r="J44" s="384"/>
      <c r="K44" s="167"/>
      <c r="L44" s="384"/>
      <c r="M44" s="226"/>
      <c r="N44" s="117"/>
      <c r="O44" s="117"/>
      <c r="P44" s="117"/>
      <c r="Q44" s="117"/>
      <c r="R44" s="117"/>
      <c r="S44" s="117"/>
      <c r="T44" s="117"/>
      <c r="U44" s="117"/>
      <c r="V44" s="117"/>
      <c r="W44" s="117"/>
      <c r="X44" s="117"/>
      <c r="Y44" s="117"/>
      <c r="Z44" s="117"/>
      <c r="AA44" s="117"/>
      <c r="AB44" s="117"/>
      <c r="AC44" s="117"/>
      <c r="AD44" s="117"/>
      <c r="AE44" s="117"/>
      <c r="AF44" s="117"/>
      <c r="AG44" s="117"/>
      <c r="AH44" s="117"/>
      <c r="AI44" s="117"/>
    </row>
    <row r="45" spans="1:35" s="51" customFormat="1" ht="15" customHeight="1">
      <c r="A45" s="264">
        <f>ROW()</f>
        <v>45</v>
      </c>
      <c r="B45" s="237"/>
      <c r="C45" s="265"/>
      <c r="D45" s="641" t="s">
        <v>264</v>
      </c>
      <c r="E45" s="228"/>
      <c r="F45" s="167"/>
      <c r="G45" s="167"/>
      <c r="H45" s="167"/>
      <c r="I45" s="9"/>
      <c r="J45" s="381">
        <f>SUM(J39:J44)</f>
        <v>0</v>
      </c>
      <c r="K45" s="167"/>
      <c r="L45" s="381">
        <f>SUM(L39:L44)</f>
        <v>0</v>
      </c>
      <c r="M45" s="226"/>
      <c r="N45" s="117"/>
      <c r="O45" s="117"/>
      <c r="P45" s="117"/>
      <c r="Q45" s="117"/>
      <c r="R45" s="117"/>
      <c r="S45" s="117"/>
      <c r="T45" s="117"/>
      <c r="U45" s="117"/>
      <c r="V45" s="117"/>
      <c r="W45" s="117"/>
      <c r="X45" s="117"/>
      <c r="Y45" s="117"/>
      <c r="Z45" s="117"/>
      <c r="AA45" s="117"/>
      <c r="AB45" s="117"/>
      <c r="AC45" s="117"/>
      <c r="AD45" s="117"/>
      <c r="AE45" s="117"/>
      <c r="AF45" s="117"/>
      <c r="AG45" s="117"/>
      <c r="AH45" s="117"/>
      <c r="AI45" s="117"/>
    </row>
    <row r="46" spans="1:35" s="51" customFormat="1" ht="15" customHeight="1">
      <c r="A46" s="264">
        <f>ROW()</f>
        <v>46</v>
      </c>
      <c r="B46" s="237"/>
      <c r="C46" s="265"/>
      <c r="D46" s="2" t="s">
        <v>118</v>
      </c>
      <c r="E46" s="228"/>
      <c r="F46" s="167"/>
      <c r="G46" s="167"/>
      <c r="H46" s="167"/>
      <c r="I46" s="9"/>
      <c r="J46" s="167"/>
      <c r="K46" s="167"/>
      <c r="L46" s="167"/>
      <c r="M46" s="226"/>
      <c r="N46" s="117"/>
      <c r="O46" s="117"/>
      <c r="P46" s="117"/>
      <c r="Q46" s="117"/>
      <c r="R46" s="117"/>
      <c r="S46" s="117"/>
      <c r="T46" s="117"/>
      <c r="U46" s="117"/>
      <c r="V46" s="117"/>
      <c r="W46" s="117"/>
      <c r="X46" s="117"/>
      <c r="Y46" s="117"/>
      <c r="Z46" s="117"/>
      <c r="AA46" s="117"/>
      <c r="AB46" s="117"/>
      <c r="AC46" s="117"/>
      <c r="AD46" s="117"/>
      <c r="AE46" s="117"/>
      <c r="AF46" s="117"/>
      <c r="AG46" s="117"/>
      <c r="AH46" s="117"/>
      <c r="AI46" s="117"/>
    </row>
    <row r="47" spans="1:35" s="51" customFormat="1" ht="15" customHeight="1">
      <c r="A47" s="264">
        <f>ROW()</f>
        <v>47</v>
      </c>
      <c r="B47" s="246"/>
      <c r="C47" s="247"/>
      <c r="D47" s="84" t="s">
        <v>1009</v>
      </c>
      <c r="E47" s="388"/>
      <c r="F47" s="388"/>
      <c r="G47" s="388"/>
      <c r="H47" s="388"/>
      <c r="I47" s="388"/>
      <c r="J47" s="383"/>
      <c r="K47" s="388"/>
      <c r="L47" s="383"/>
      <c r="M47" s="250"/>
      <c r="N47" s="117"/>
      <c r="O47" s="117"/>
      <c r="P47" s="117"/>
      <c r="Q47" s="117"/>
      <c r="R47" s="117"/>
      <c r="S47" s="117"/>
      <c r="T47" s="117"/>
      <c r="U47" s="117"/>
      <c r="V47" s="117"/>
      <c r="W47" s="117"/>
      <c r="X47" s="117"/>
      <c r="Y47" s="117"/>
      <c r="Z47" s="117"/>
      <c r="AA47" s="117"/>
      <c r="AB47" s="117"/>
      <c r="AC47" s="117"/>
      <c r="AD47" s="117"/>
      <c r="AE47" s="117"/>
      <c r="AF47" s="117"/>
      <c r="AG47" s="117"/>
      <c r="AH47" s="117"/>
      <c r="AI47" s="117"/>
    </row>
    <row r="48" spans="1:35" s="51" customFormat="1" ht="15" customHeight="1">
      <c r="A48" s="264">
        <f>ROW()</f>
        <v>48</v>
      </c>
      <c r="B48" s="246"/>
      <c r="C48" s="247"/>
      <c r="D48" s="84" t="s">
        <v>1010</v>
      </c>
      <c r="E48" s="388"/>
      <c r="F48" s="388"/>
      <c r="G48" s="388"/>
      <c r="H48" s="388"/>
      <c r="I48" s="388"/>
      <c r="J48" s="384"/>
      <c r="K48" s="388"/>
      <c r="L48" s="384"/>
      <c r="M48" s="250"/>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5" s="51" customFormat="1" ht="15" customHeight="1">
      <c r="A49" s="264">
        <f>ROW()</f>
        <v>49</v>
      </c>
      <c r="B49" s="246"/>
      <c r="C49" s="247"/>
      <c r="D49" s="641" t="s">
        <v>1015</v>
      </c>
      <c r="E49" s="388"/>
      <c r="F49" s="388"/>
      <c r="G49" s="388"/>
      <c r="H49" s="388"/>
      <c r="I49" s="388"/>
      <c r="J49" s="381">
        <f>SUM(J47:J48)</f>
        <v>0</v>
      </c>
      <c r="K49" s="388"/>
      <c r="L49" s="381">
        <f>SUM(L47:L48)</f>
        <v>0</v>
      </c>
      <c r="M49" s="250"/>
      <c r="N49" s="117"/>
      <c r="O49" s="117"/>
      <c r="P49" s="117"/>
      <c r="Q49" s="117"/>
      <c r="R49" s="117"/>
      <c r="S49" s="117"/>
      <c r="T49" s="117"/>
      <c r="U49" s="117"/>
      <c r="V49" s="117"/>
      <c r="W49" s="117"/>
      <c r="X49" s="117"/>
      <c r="Y49" s="117"/>
      <c r="Z49" s="117"/>
      <c r="AA49" s="117"/>
      <c r="AB49" s="117"/>
      <c r="AC49" s="117"/>
      <c r="AD49" s="117"/>
      <c r="AE49" s="117"/>
      <c r="AF49" s="117"/>
      <c r="AG49" s="117"/>
      <c r="AH49" s="117"/>
      <c r="AI49" s="117"/>
    </row>
    <row r="50" spans="1:35" s="51" customFormat="1" ht="15" customHeight="1">
      <c r="A50" s="264">
        <f>ROW()</f>
        <v>50</v>
      </c>
      <c r="B50" s="237"/>
      <c r="C50" s="166"/>
      <c r="D50" s="2" t="s">
        <v>97</v>
      </c>
      <c r="E50" s="167"/>
      <c r="F50" s="167"/>
      <c r="G50" s="167"/>
      <c r="H50" s="167"/>
      <c r="I50" s="167"/>
      <c r="J50" s="192"/>
      <c r="K50" s="167"/>
      <c r="L50" s="167"/>
      <c r="M50" s="226"/>
      <c r="N50" s="117"/>
      <c r="O50" s="117"/>
      <c r="P50" s="117"/>
      <c r="Q50" s="117"/>
      <c r="R50" s="117"/>
      <c r="S50" s="117"/>
      <c r="T50" s="117"/>
      <c r="U50" s="117"/>
      <c r="V50" s="117"/>
      <c r="W50" s="117"/>
      <c r="X50" s="117"/>
      <c r="Y50" s="117"/>
      <c r="Z50" s="117"/>
      <c r="AA50" s="117"/>
      <c r="AB50" s="117"/>
      <c r="AC50" s="117"/>
      <c r="AD50" s="117"/>
      <c r="AE50" s="117"/>
      <c r="AF50" s="117"/>
      <c r="AG50" s="117"/>
      <c r="AH50" s="117"/>
      <c r="AI50" s="117"/>
    </row>
    <row r="51" spans="1:35" s="51" customFormat="1" ht="15" customHeight="1">
      <c r="A51" s="264">
        <f>ROW()</f>
        <v>51</v>
      </c>
      <c r="B51" s="237"/>
      <c r="C51" s="228"/>
      <c r="D51" s="84" t="s">
        <v>98</v>
      </c>
      <c r="E51" s="9"/>
      <c r="F51" s="167"/>
      <c r="G51" s="167"/>
      <c r="H51" s="167"/>
      <c r="I51" s="9"/>
      <c r="J51" s="383"/>
      <c r="K51" s="167"/>
      <c r="L51" s="383"/>
      <c r="M51" s="226"/>
      <c r="N51" s="117"/>
      <c r="O51" s="117"/>
      <c r="P51" s="117"/>
      <c r="Q51" s="117"/>
      <c r="R51" s="117"/>
      <c r="S51" s="117"/>
      <c r="T51" s="117"/>
      <c r="U51" s="117"/>
      <c r="V51" s="117"/>
      <c r="W51" s="117"/>
      <c r="X51" s="117"/>
      <c r="Y51" s="117"/>
      <c r="Z51" s="117"/>
      <c r="AA51" s="117"/>
      <c r="AB51" s="117"/>
      <c r="AC51" s="117"/>
      <c r="AD51" s="117"/>
      <c r="AE51" s="117"/>
      <c r="AF51" s="117"/>
      <c r="AG51" s="117"/>
      <c r="AH51" s="117"/>
      <c r="AI51" s="117"/>
    </row>
    <row r="52" spans="1:35" s="51" customFormat="1" ht="15" customHeight="1">
      <c r="A52" s="264">
        <f>ROW()</f>
        <v>52</v>
      </c>
      <c r="B52" s="237"/>
      <c r="C52" s="265"/>
      <c r="D52" s="84" t="s">
        <v>107</v>
      </c>
      <c r="E52" s="228"/>
      <c r="F52" s="167"/>
      <c r="G52" s="167"/>
      <c r="H52" s="167"/>
      <c r="I52" s="9"/>
      <c r="J52" s="384"/>
      <c r="K52" s="167"/>
      <c r="L52" s="384"/>
      <c r="M52" s="226"/>
      <c r="N52" s="117"/>
      <c r="O52" s="117"/>
      <c r="P52" s="117"/>
      <c r="Q52" s="117"/>
      <c r="R52" s="117"/>
      <c r="S52" s="117"/>
      <c r="T52" s="117"/>
      <c r="U52" s="117"/>
      <c r="V52" s="117"/>
      <c r="W52" s="117"/>
      <c r="X52" s="117"/>
      <c r="Y52" s="117"/>
      <c r="Z52" s="117"/>
      <c r="AA52" s="117"/>
      <c r="AB52" s="117"/>
      <c r="AC52" s="117"/>
      <c r="AD52" s="117"/>
      <c r="AE52" s="117"/>
      <c r="AF52" s="117"/>
      <c r="AG52" s="117"/>
      <c r="AH52" s="117"/>
      <c r="AI52" s="117"/>
    </row>
    <row r="53" spans="1:35" s="51" customFormat="1" ht="15" customHeight="1">
      <c r="A53" s="264">
        <f>ROW()</f>
        <v>53</v>
      </c>
      <c r="B53" s="237"/>
      <c r="C53" s="265"/>
      <c r="D53" s="641" t="s">
        <v>315</v>
      </c>
      <c r="E53" s="228"/>
      <c r="F53" s="167"/>
      <c r="G53" s="167"/>
      <c r="H53" s="167"/>
      <c r="I53" s="9"/>
      <c r="J53" s="381">
        <f>SUM(J51:J52)</f>
        <v>0</v>
      </c>
      <c r="K53" s="167"/>
      <c r="L53" s="381">
        <f>SUM(L51:L52)</f>
        <v>0</v>
      </c>
      <c r="M53" s="226"/>
      <c r="N53" s="117"/>
      <c r="O53" s="117"/>
      <c r="P53" s="117"/>
      <c r="Q53" s="117"/>
      <c r="R53" s="117"/>
      <c r="S53" s="117"/>
      <c r="T53" s="117"/>
      <c r="U53" s="117"/>
      <c r="V53" s="117"/>
      <c r="W53" s="117"/>
      <c r="X53" s="117"/>
      <c r="Y53" s="117"/>
      <c r="Z53" s="117"/>
      <c r="AA53" s="117"/>
      <c r="AB53" s="117"/>
      <c r="AC53" s="117"/>
      <c r="AD53" s="117"/>
      <c r="AE53" s="117"/>
      <c r="AF53" s="117"/>
      <c r="AG53" s="117"/>
      <c r="AH53" s="117"/>
      <c r="AI53" s="117"/>
    </row>
    <row r="54" spans="1:35" s="51" customFormat="1" ht="15" customHeight="1">
      <c r="A54" s="264">
        <f>ROW()</f>
        <v>54</v>
      </c>
      <c r="B54" s="237"/>
      <c r="C54" s="265"/>
      <c r="D54" s="2" t="s">
        <v>206</v>
      </c>
      <c r="E54" s="228"/>
      <c r="F54" s="167"/>
      <c r="G54" s="167"/>
      <c r="H54" s="167"/>
      <c r="I54" s="9"/>
      <c r="J54" s="389"/>
      <c r="K54" s="167"/>
      <c r="L54" s="167"/>
      <c r="M54" s="226"/>
      <c r="N54" s="117"/>
      <c r="O54" s="117"/>
      <c r="P54" s="117"/>
      <c r="Q54" s="117"/>
      <c r="R54" s="117"/>
      <c r="S54" s="117"/>
      <c r="T54" s="117"/>
      <c r="U54" s="117"/>
      <c r="V54" s="117"/>
      <c r="W54" s="117"/>
      <c r="X54" s="117"/>
      <c r="Y54" s="117"/>
      <c r="Z54" s="117"/>
      <c r="AA54" s="117"/>
      <c r="AB54" s="117"/>
      <c r="AC54" s="117"/>
      <c r="AD54" s="117"/>
      <c r="AE54" s="117"/>
      <c r="AF54" s="117"/>
      <c r="AG54" s="117"/>
      <c r="AH54" s="117"/>
      <c r="AI54" s="117"/>
    </row>
    <row r="55" spans="1:35" s="51" customFormat="1" ht="15" customHeight="1">
      <c r="A55" s="264">
        <f>ROW()</f>
        <v>55</v>
      </c>
      <c r="B55" s="237"/>
      <c r="C55" s="265"/>
      <c r="D55" s="94" t="s">
        <v>119</v>
      </c>
      <c r="E55" s="228"/>
      <c r="F55" s="167"/>
      <c r="G55" s="167"/>
      <c r="H55" s="167"/>
      <c r="I55" s="9"/>
      <c r="J55" s="383"/>
      <c r="K55" s="167"/>
      <c r="L55" s="383"/>
      <c r="M55" s="226"/>
      <c r="N55" s="117"/>
      <c r="O55" s="117"/>
      <c r="P55" s="117"/>
      <c r="Q55" s="117"/>
      <c r="R55" s="117"/>
      <c r="S55" s="117"/>
      <c r="T55" s="117"/>
      <c r="U55" s="117"/>
      <c r="V55" s="117"/>
      <c r="W55" s="117"/>
      <c r="X55" s="117"/>
      <c r="Y55" s="117"/>
      <c r="Z55" s="117"/>
      <c r="AA55" s="117"/>
      <c r="AB55" s="117"/>
      <c r="AC55" s="117"/>
      <c r="AD55" s="117"/>
      <c r="AE55" s="117"/>
      <c r="AF55" s="117"/>
      <c r="AG55" s="117"/>
      <c r="AH55" s="117"/>
      <c r="AI55" s="117"/>
    </row>
    <row r="56" spans="1:35" s="51" customFormat="1" ht="15" customHeight="1">
      <c r="A56" s="264">
        <f>ROW()</f>
        <v>56</v>
      </c>
      <c r="B56" s="237"/>
      <c r="C56" s="265"/>
      <c r="D56" s="94" t="s">
        <v>1016</v>
      </c>
      <c r="E56" s="228"/>
      <c r="F56" s="167"/>
      <c r="G56" s="167"/>
      <c r="H56" s="167"/>
      <c r="I56" s="9"/>
      <c r="J56" s="383"/>
      <c r="K56" s="167"/>
      <c r="L56" s="383"/>
      <c r="M56" s="226"/>
      <c r="N56" s="117"/>
      <c r="O56" s="117"/>
      <c r="P56" s="117"/>
      <c r="Q56" s="117"/>
      <c r="R56" s="117"/>
      <c r="S56" s="117"/>
      <c r="T56" s="117"/>
      <c r="U56" s="117"/>
      <c r="V56" s="117"/>
      <c r="W56" s="117"/>
      <c r="X56" s="117"/>
      <c r="Y56" s="117"/>
      <c r="Z56" s="117"/>
      <c r="AA56" s="117"/>
      <c r="AB56" s="117"/>
      <c r="AC56" s="117"/>
      <c r="AD56" s="117"/>
      <c r="AE56" s="117"/>
      <c r="AF56" s="117"/>
      <c r="AG56" s="117"/>
      <c r="AH56" s="117"/>
      <c r="AI56" s="117"/>
    </row>
    <row r="57" spans="1:35" s="51" customFormat="1" ht="15" customHeight="1">
      <c r="A57" s="264">
        <f>ROW()</f>
        <v>57</v>
      </c>
      <c r="B57" s="237"/>
      <c r="C57" s="265"/>
      <c r="D57" s="641" t="s">
        <v>1017</v>
      </c>
      <c r="E57" s="228"/>
      <c r="F57" s="167"/>
      <c r="G57" s="167"/>
      <c r="H57" s="167"/>
      <c r="I57" s="9"/>
      <c r="J57" s="381">
        <f>SUM(J55:J56)</f>
        <v>0</v>
      </c>
      <c r="K57" s="167"/>
      <c r="L57" s="381">
        <f>SUM(L55:L56)</f>
        <v>0</v>
      </c>
      <c r="M57" s="226"/>
      <c r="N57" s="117"/>
      <c r="O57" s="117"/>
      <c r="P57" s="117"/>
      <c r="Q57" s="117"/>
      <c r="R57" s="117"/>
      <c r="S57" s="117"/>
      <c r="T57" s="117"/>
      <c r="U57" s="117"/>
      <c r="V57" s="117"/>
      <c r="W57" s="117"/>
      <c r="X57" s="117"/>
      <c r="Y57" s="117"/>
      <c r="Z57" s="117"/>
      <c r="AA57" s="117"/>
      <c r="AB57" s="117"/>
      <c r="AC57" s="117"/>
      <c r="AD57" s="117"/>
      <c r="AE57" s="117"/>
      <c r="AF57" s="117"/>
      <c r="AG57" s="117"/>
      <c r="AH57" s="117"/>
      <c r="AI57" s="117"/>
    </row>
    <row r="58" spans="1:35" s="51" customFormat="1" ht="9.75" customHeight="1" thickBot="1">
      <c r="A58" s="264">
        <f>ROW()</f>
        <v>58</v>
      </c>
      <c r="B58" s="237"/>
      <c r="C58" s="265"/>
      <c r="D58" s="84"/>
      <c r="E58" s="228"/>
      <c r="F58" s="167"/>
      <c r="G58" s="167"/>
      <c r="H58" s="167"/>
      <c r="I58" s="9"/>
      <c r="J58" s="389"/>
      <c r="K58" s="167"/>
      <c r="L58" s="167"/>
      <c r="M58" s="226"/>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35" s="51" customFormat="1" ht="15" customHeight="1" thickBot="1">
      <c r="A59" s="264">
        <f>ROW()</f>
        <v>59</v>
      </c>
      <c r="B59" s="237"/>
      <c r="C59" s="265"/>
      <c r="D59" s="71" t="s">
        <v>4</v>
      </c>
      <c r="E59" s="228"/>
      <c r="F59" s="167"/>
      <c r="G59" s="167"/>
      <c r="H59" s="167"/>
      <c r="I59" s="9"/>
      <c r="J59" s="382">
        <f>J37+J45+J49+J53+J57</f>
        <v>0</v>
      </c>
      <c r="K59" s="167"/>
      <c r="L59" s="382">
        <f>L37+L45+L49+L53+L57</f>
        <v>0</v>
      </c>
      <c r="M59" s="226"/>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35" s="5" customFormat="1" ht="15" customHeight="1">
      <c r="A60" s="269">
        <f>ROW()</f>
        <v>60</v>
      </c>
      <c r="B60" s="270"/>
      <c r="C60" s="271"/>
      <c r="D60" s="245"/>
      <c r="E60" s="272"/>
      <c r="F60" s="245"/>
      <c r="G60" s="245"/>
      <c r="H60" s="245"/>
      <c r="I60" s="273"/>
      <c r="J60" s="183"/>
      <c r="K60" s="245"/>
      <c r="L60" s="245"/>
      <c r="M60" s="184"/>
      <c r="N60" s="117"/>
      <c r="O60" s="117"/>
      <c r="P60" s="117"/>
      <c r="Q60" s="117"/>
      <c r="R60" s="117"/>
      <c r="S60" s="117"/>
      <c r="T60" s="117"/>
      <c r="U60" s="117"/>
      <c r="V60" s="117"/>
      <c r="W60" s="117"/>
      <c r="X60" s="117"/>
      <c r="Y60" s="117"/>
      <c r="Z60" s="117"/>
      <c r="AA60" s="117"/>
      <c r="AB60" s="117"/>
      <c r="AC60" s="117"/>
      <c r="AD60" s="117"/>
      <c r="AE60" s="117"/>
      <c r="AF60" s="117"/>
      <c r="AG60" s="117"/>
      <c r="AH60" s="117"/>
      <c r="AI60" s="117"/>
    </row>
    <row r="61" spans="1:35" s="5" customFormat="1" ht="12.7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21" s="51" customFormat="1" ht="12.75" customHeight="1">
      <c r="A62" s="157"/>
      <c r="B62" s="158"/>
      <c r="C62" s="158"/>
      <c r="D62" s="158"/>
      <c r="E62" s="158"/>
      <c r="F62" s="638"/>
      <c r="G62" s="638"/>
      <c r="H62" s="638"/>
      <c r="I62" s="158"/>
      <c r="J62" s="158"/>
      <c r="K62" s="158"/>
      <c r="L62" s="158"/>
      <c r="M62" s="639"/>
      <c r="N62" s="109"/>
      <c r="O62" s="117"/>
      <c r="P62" s="117"/>
      <c r="Q62" s="117"/>
      <c r="R62" s="117"/>
      <c r="S62" s="117"/>
      <c r="T62" s="117"/>
      <c r="U62" s="117"/>
    </row>
    <row r="63" spans="1:21" s="51" customFormat="1" ht="16.5" customHeight="1">
      <c r="A63" s="160"/>
      <c r="B63" s="161"/>
      <c r="C63" s="161"/>
      <c r="D63" s="161"/>
      <c r="E63" s="161"/>
      <c r="F63" s="55" t="s">
        <v>10</v>
      </c>
      <c r="G63" s="55"/>
      <c r="H63" s="683">
        <f>IF(NOT(ISBLANK(CoverSheet!$C$8)),CoverSheet!$C$8,"")</f>
      </c>
      <c r="I63" s="684"/>
      <c r="J63" s="684"/>
      <c r="K63" s="684"/>
      <c r="L63" s="684"/>
      <c r="M63" s="222"/>
      <c r="N63" s="109"/>
      <c r="O63" s="117"/>
      <c r="P63" s="117"/>
      <c r="Q63" s="117"/>
      <c r="R63" s="117"/>
      <c r="S63" s="117"/>
      <c r="T63" s="117"/>
      <c r="U63" s="117"/>
    </row>
    <row r="64" spans="1:21" s="51" customFormat="1" ht="16.5" customHeight="1">
      <c r="A64" s="160"/>
      <c r="B64" s="161"/>
      <c r="C64" s="161"/>
      <c r="D64" s="161"/>
      <c r="E64" s="161"/>
      <c r="F64" s="55" t="s">
        <v>427</v>
      </c>
      <c r="G64" s="55"/>
      <c r="H64" s="679">
        <f>IF(ISNUMBER(CoverSheet!$C$12),CoverSheet!$C$12,"")</f>
      </c>
      <c r="I64" s="685"/>
      <c r="J64" s="685"/>
      <c r="K64" s="685"/>
      <c r="L64" s="685"/>
      <c r="M64" s="222"/>
      <c r="N64" s="109"/>
      <c r="O64" s="117"/>
      <c r="P64" s="117"/>
      <c r="Q64" s="117"/>
      <c r="R64" s="117"/>
      <c r="S64" s="117"/>
      <c r="T64" s="117"/>
      <c r="U64" s="117"/>
    </row>
    <row r="65" spans="1:21" s="51" customFormat="1" ht="20.25" customHeight="1">
      <c r="A65" s="323" t="s">
        <v>1018</v>
      </c>
      <c r="B65" s="223"/>
      <c r="C65" s="161"/>
      <c r="D65" s="161"/>
      <c r="E65" s="161"/>
      <c r="F65" s="224"/>
      <c r="G65" s="224"/>
      <c r="H65" s="224"/>
      <c r="I65" s="161"/>
      <c r="J65" s="161"/>
      <c r="K65" s="161"/>
      <c r="L65" s="161"/>
      <c r="M65" s="225"/>
      <c r="N65" s="109"/>
      <c r="O65" s="117"/>
      <c r="P65" s="117"/>
      <c r="Q65" s="117"/>
      <c r="R65" s="117"/>
      <c r="S65" s="117"/>
      <c r="T65" s="117"/>
      <c r="U65" s="117"/>
    </row>
    <row r="66" spans="1:21" s="51" customFormat="1" ht="12.75">
      <c r="A66" s="57" t="s">
        <v>11</v>
      </c>
      <c r="B66" s="635" t="s">
        <v>1282</v>
      </c>
      <c r="C66" s="164"/>
      <c r="D66" s="161"/>
      <c r="E66" s="161"/>
      <c r="F66" s="224"/>
      <c r="G66" s="224"/>
      <c r="H66" s="224"/>
      <c r="I66" s="161"/>
      <c r="J66" s="161"/>
      <c r="K66" s="161"/>
      <c r="L66" s="161"/>
      <c r="M66" s="225"/>
      <c r="N66" s="109"/>
      <c r="O66" s="117"/>
      <c r="P66" s="117"/>
      <c r="Q66" s="117"/>
      <c r="R66" s="117"/>
      <c r="S66" s="117"/>
      <c r="T66" s="117"/>
      <c r="U66" s="117"/>
    </row>
    <row r="67" spans="1:14" ht="24.75" customHeight="1">
      <c r="A67" s="24">
        <f>ROW()</f>
        <v>67</v>
      </c>
      <c r="B67" s="165"/>
      <c r="C67" s="166" t="s">
        <v>1019</v>
      </c>
      <c r="D67" s="167"/>
      <c r="E67" s="167"/>
      <c r="F67" s="167"/>
      <c r="G67" s="167"/>
      <c r="H67" s="167"/>
      <c r="I67" s="167"/>
      <c r="J67" s="167"/>
      <c r="K67" s="167"/>
      <c r="L67" s="208" t="s">
        <v>771</v>
      </c>
      <c r="M67" s="226"/>
      <c r="N67" s="109"/>
    </row>
    <row r="68" spans="1:14" ht="12.75" customHeight="1">
      <c r="A68" s="24">
        <f>ROW()</f>
        <v>68</v>
      </c>
      <c r="B68" s="237"/>
      <c r="C68" s="227"/>
      <c r="D68" s="167"/>
      <c r="E68" s="167"/>
      <c r="F68" s="167"/>
      <c r="G68" s="167"/>
      <c r="H68" s="167"/>
      <c r="I68" s="9"/>
      <c r="J68" s="192"/>
      <c r="K68" s="192"/>
      <c r="L68" s="192"/>
      <c r="M68" s="204"/>
      <c r="N68" s="109"/>
    </row>
    <row r="69" spans="1:14" ht="12.75" customHeight="1">
      <c r="A69" s="24">
        <f>ROW()</f>
        <v>69</v>
      </c>
      <c r="B69" s="237"/>
      <c r="C69" s="227"/>
      <c r="D69" s="174" t="s">
        <v>269</v>
      </c>
      <c r="E69" s="167"/>
      <c r="F69" s="167"/>
      <c r="G69" s="167"/>
      <c r="H69" s="167"/>
      <c r="I69" s="9"/>
      <c r="J69" s="192"/>
      <c r="K69" s="192"/>
      <c r="L69" s="192"/>
      <c r="M69" s="204"/>
      <c r="N69" s="109"/>
    </row>
    <row r="70" spans="1:14" ht="15" customHeight="1">
      <c r="A70" s="24">
        <f>ROW()</f>
        <v>70</v>
      </c>
      <c r="B70" s="237"/>
      <c r="C70" s="228"/>
      <c r="D70" s="716" t="s">
        <v>1020</v>
      </c>
      <c r="E70" s="717"/>
      <c r="F70" s="718"/>
      <c r="G70" s="167"/>
      <c r="H70" s="167"/>
      <c r="I70" s="9"/>
      <c r="J70" s="383"/>
      <c r="K70" s="167"/>
      <c r="L70" s="9"/>
      <c r="M70" s="204"/>
      <c r="N70" s="109"/>
    </row>
    <row r="71" spans="1:14" ht="15" customHeight="1">
      <c r="A71" s="24">
        <f>ROW()</f>
        <v>71</v>
      </c>
      <c r="B71" s="237"/>
      <c r="C71" s="228"/>
      <c r="D71" s="716" t="s">
        <v>1020</v>
      </c>
      <c r="E71" s="717"/>
      <c r="F71" s="718"/>
      <c r="G71" s="167"/>
      <c r="H71" s="167"/>
      <c r="I71" s="9"/>
      <c r="J71" s="383"/>
      <c r="K71" s="167"/>
      <c r="L71" s="9"/>
      <c r="M71" s="204"/>
      <c r="N71" s="109"/>
    </row>
    <row r="72" spans="1:14" ht="15" customHeight="1">
      <c r="A72" s="24">
        <f>ROW()</f>
        <v>72</v>
      </c>
      <c r="B72" s="237"/>
      <c r="C72" s="228"/>
      <c r="D72" s="716" t="s">
        <v>1020</v>
      </c>
      <c r="E72" s="717"/>
      <c r="F72" s="718"/>
      <c r="G72" s="167"/>
      <c r="H72" s="167"/>
      <c r="I72" s="9"/>
      <c r="J72" s="383"/>
      <c r="K72" s="167"/>
      <c r="L72" s="390"/>
      <c r="M72" s="204"/>
      <c r="N72" s="109"/>
    </row>
    <row r="73" spans="1:14" ht="15" customHeight="1">
      <c r="A73" s="24">
        <f>ROW()</f>
        <v>73</v>
      </c>
      <c r="B73" s="237"/>
      <c r="C73" s="228"/>
      <c r="D73" s="716" t="s">
        <v>1020</v>
      </c>
      <c r="E73" s="717"/>
      <c r="F73" s="718"/>
      <c r="G73" s="167"/>
      <c r="H73" s="167"/>
      <c r="I73" s="9"/>
      <c r="J73" s="383"/>
      <c r="K73" s="167"/>
      <c r="L73" s="233"/>
      <c r="M73" s="204"/>
      <c r="N73" s="109"/>
    </row>
    <row r="74" spans="1:14" ht="15" customHeight="1">
      <c r="A74" s="24">
        <f>ROW()</f>
        <v>74</v>
      </c>
      <c r="B74" s="237"/>
      <c r="C74" s="9"/>
      <c r="D74" s="716" t="s">
        <v>1020</v>
      </c>
      <c r="E74" s="717"/>
      <c r="F74" s="718"/>
      <c r="G74" s="167"/>
      <c r="H74" s="167"/>
      <c r="I74" s="13"/>
      <c r="J74" s="383"/>
      <c r="K74" s="167"/>
      <c r="L74" s="9"/>
      <c r="M74" s="204"/>
      <c r="N74" s="109"/>
    </row>
    <row r="75" spans="1:21" s="234" customFormat="1" ht="15" customHeight="1" thickBot="1">
      <c r="A75" s="24">
        <f>ROW()</f>
        <v>75</v>
      </c>
      <c r="B75" s="237"/>
      <c r="C75" s="9"/>
      <c r="D75" s="719" t="s">
        <v>1021</v>
      </c>
      <c r="E75" s="719"/>
      <c r="F75" s="719"/>
      <c r="G75" s="167"/>
      <c r="H75" s="167"/>
      <c r="I75" s="13"/>
      <c r="J75" s="383"/>
      <c r="K75" s="167"/>
      <c r="L75" s="9"/>
      <c r="M75" s="204"/>
      <c r="N75" s="109"/>
      <c r="O75" s="117"/>
      <c r="P75" s="117"/>
      <c r="Q75" s="117"/>
      <c r="R75" s="117"/>
      <c r="S75" s="117"/>
      <c r="T75" s="117"/>
      <c r="U75" s="117"/>
    </row>
    <row r="76" spans="1:21" s="234" customFormat="1" ht="15" customHeight="1" thickBot="1">
      <c r="A76" s="24">
        <f>ROW()</f>
        <v>76</v>
      </c>
      <c r="B76" s="237"/>
      <c r="C76" s="9"/>
      <c r="D76" s="199" t="s">
        <v>1022</v>
      </c>
      <c r="E76" s="167"/>
      <c r="F76" s="167"/>
      <c r="G76" s="167"/>
      <c r="H76" s="167"/>
      <c r="I76" s="13"/>
      <c r="J76" s="167"/>
      <c r="K76" s="167"/>
      <c r="L76" s="382">
        <f>SUM(J70:J75)</f>
        <v>0</v>
      </c>
      <c r="M76" s="204"/>
      <c r="N76" s="109"/>
      <c r="O76" s="117"/>
      <c r="P76" s="117"/>
      <c r="Q76" s="117"/>
      <c r="R76" s="117"/>
      <c r="S76" s="117"/>
      <c r="T76" s="117"/>
      <c r="U76" s="117"/>
    </row>
    <row r="77" spans="1:14" ht="15" customHeight="1">
      <c r="A77" s="24">
        <f>ROW()</f>
        <v>77</v>
      </c>
      <c r="B77" s="237"/>
      <c r="C77" s="9"/>
      <c r="D77" s="229"/>
      <c r="E77" s="167"/>
      <c r="F77" s="167"/>
      <c r="G77" s="167"/>
      <c r="H77" s="167"/>
      <c r="I77" s="9"/>
      <c r="J77" s="9"/>
      <c r="K77" s="167"/>
      <c r="L77" s="390"/>
      <c r="M77" s="204"/>
      <c r="N77" s="109"/>
    </row>
    <row r="78" spans="1:14" ht="15" customHeight="1">
      <c r="A78" s="24">
        <f>ROW()</f>
        <v>78</v>
      </c>
      <c r="B78" s="237"/>
      <c r="C78" s="166" t="s">
        <v>1023</v>
      </c>
      <c r="D78" s="167"/>
      <c r="E78" s="167"/>
      <c r="F78" s="167"/>
      <c r="G78" s="167"/>
      <c r="H78" s="167"/>
      <c r="I78" s="9"/>
      <c r="J78" s="9"/>
      <c r="K78" s="167"/>
      <c r="L78" s="257"/>
      <c r="M78" s="204"/>
      <c r="N78" s="109"/>
    </row>
    <row r="79" spans="1:14" ht="15" customHeight="1">
      <c r="A79" s="24">
        <f>ROW()</f>
        <v>79</v>
      </c>
      <c r="B79" s="237"/>
      <c r="C79" s="166"/>
      <c r="D79" s="167"/>
      <c r="E79" s="167"/>
      <c r="F79" s="167"/>
      <c r="G79" s="167"/>
      <c r="H79" s="167"/>
      <c r="I79" s="9"/>
      <c r="J79" s="9"/>
      <c r="K79" s="167"/>
      <c r="L79" s="257"/>
      <c r="M79" s="204"/>
      <c r="N79" s="109"/>
    </row>
    <row r="80" spans="1:14" ht="15" customHeight="1">
      <c r="A80" s="24">
        <f>ROW()</f>
        <v>80</v>
      </c>
      <c r="B80" s="237"/>
      <c r="C80" s="166"/>
      <c r="D80" s="84" t="s">
        <v>1024</v>
      </c>
      <c r="E80" s="167"/>
      <c r="F80" s="167"/>
      <c r="G80" s="167"/>
      <c r="H80" s="167"/>
      <c r="I80" s="9"/>
      <c r="J80" s="383"/>
      <c r="K80" s="167"/>
      <c r="L80" s="233"/>
      <c r="M80" s="204"/>
      <c r="N80" s="109"/>
    </row>
    <row r="81" spans="1:14" ht="15" customHeight="1">
      <c r="A81" s="24">
        <f>ROW()</f>
        <v>81</v>
      </c>
      <c r="B81" s="237"/>
      <c r="C81" s="166"/>
      <c r="D81" s="84" t="s">
        <v>1025</v>
      </c>
      <c r="E81" s="167"/>
      <c r="F81" s="167"/>
      <c r="G81" s="167"/>
      <c r="H81" s="167"/>
      <c r="I81" s="9"/>
      <c r="J81" s="383"/>
      <c r="K81" s="167"/>
      <c r="L81" s="9"/>
      <c r="M81" s="204"/>
      <c r="N81" s="109"/>
    </row>
    <row r="82" spans="1:14" ht="15" customHeight="1" thickBot="1">
      <c r="A82" s="24">
        <f>ROW()</f>
        <v>82</v>
      </c>
      <c r="B82" s="237"/>
      <c r="C82" s="166"/>
      <c r="D82" s="94" t="s">
        <v>1026</v>
      </c>
      <c r="E82" s="167"/>
      <c r="F82" s="167"/>
      <c r="G82" s="167"/>
      <c r="H82" s="167"/>
      <c r="I82" s="9"/>
      <c r="J82" s="383"/>
      <c r="K82" s="167"/>
      <c r="L82" s="9"/>
      <c r="M82" s="204"/>
      <c r="N82" s="109"/>
    </row>
    <row r="83" spans="1:14" ht="15" customHeight="1" thickBot="1">
      <c r="A83" s="24">
        <f>ROW()</f>
        <v>83</v>
      </c>
      <c r="B83" s="237"/>
      <c r="C83" s="166"/>
      <c r="D83" s="641" t="s">
        <v>1027</v>
      </c>
      <c r="E83" s="167"/>
      <c r="F83" s="167"/>
      <c r="G83" s="167"/>
      <c r="H83" s="167"/>
      <c r="I83" s="9"/>
      <c r="J83" s="167"/>
      <c r="K83" s="167"/>
      <c r="L83" s="382">
        <f>SUM(J80:J82)</f>
        <v>0</v>
      </c>
      <c r="M83" s="204"/>
      <c r="N83" s="109"/>
    </row>
    <row r="84" spans="1:14" ht="15" customHeight="1">
      <c r="A84" s="24">
        <f>ROW()</f>
        <v>84</v>
      </c>
      <c r="B84" s="237"/>
      <c r="C84" s="166"/>
      <c r="D84" s="641"/>
      <c r="E84" s="167"/>
      <c r="F84" s="167"/>
      <c r="G84" s="167"/>
      <c r="H84" s="167"/>
      <c r="I84" s="9"/>
      <c r="J84" s="167"/>
      <c r="K84" s="167"/>
      <c r="L84" s="391"/>
      <c r="M84" s="204"/>
      <c r="N84" s="109"/>
    </row>
    <row r="85" spans="1:15" ht="15" customHeight="1">
      <c r="A85" s="236">
        <f>ROW()</f>
        <v>85</v>
      </c>
      <c r="B85" s="237"/>
      <c r="C85" s="166" t="s">
        <v>1028</v>
      </c>
      <c r="D85" s="167"/>
      <c r="E85" s="167"/>
      <c r="F85" s="167"/>
      <c r="G85" s="167"/>
      <c r="H85" s="167"/>
      <c r="I85" s="9"/>
      <c r="J85" s="9"/>
      <c r="K85" s="167"/>
      <c r="L85" s="9"/>
      <c r="M85" s="204"/>
      <c r="N85" s="238"/>
      <c r="O85" s="239"/>
    </row>
    <row r="86" spans="1:14" ht="15" customHeight="1">
      <c r="A86" s="24">
        <f>ROW()</f>
        <v>86</v>
      </c>
      <c r="B86" s="237"/>
      <c r="C86" s="10"/>
      <c r="D86" s="229"/>
      <c r="E86" s="167"/>
      <c r="F86" s="167"/>
      <c r="G86" s="167"/>
      <c r="H86" s="167"/>
      <c r="I86" s="9"/>
      <c r="J86" s="9"/>
      <c r="K86" s="167"/>
      <c r="L86" s="267"/>
      <c r="M86" s="204"/>
      <c r="N86" s="109"/>
    </row>
    <row r="87" spans="1:14" ht="12.75" customHeight="1">
      <c r="A87" s="24">
        <f>ROW()</f>
        <v>87</v>
      </c>
      <c r="B87" s="237"/>
      <c r="C87" s="227"/>
      <c r="D87" s="174" t="s">
        <v>1029</v>
      </c>
      <c r="E87" s="167"/>
      <c r="F87" s="167"/>
      <c r="G87" s="167"/>
      <c r="H87" s="167"/>
      <c r="I87" s="9"/>
      <c r="J87" s="192"/>
      <c r="K87" s="192"/>
      <c r="L87" s="192"/>
      <c r="M87" s="204"/>
      <c r="N87" s="109"/>
    </row>
    <row r="88" spans="1:14" ht="15" customHeight="1">
      <c r="A88" s="24">
        <f>ROW()</f>
        <v>88</v>
      </c>
      <c r="B88" s="237"/>
      <c r="C88" s="228"/>
      <c r="D88" s="716" t="s">
        <v>454</v>
      </c>
      <c r="E88" s="717"/>
      <c r="F88" s="718"/>
      <c r="G88" s="167"/>
      <c r="H88" s="167"/>
      <c r="I88" s="9"/>
      <c r="J88" s="383"/>
      <c r="K88" s="167"/>
      <c r="L88" s="9"/>
      <c r="M88" s="204"/>
      <c r="N88" s="109"/>
    </row>
    <row r="89" spans="1:14" ht="15" customHeight="1">
      <c r="A89" s="24">
        <f>ROW()</f>
        <v>89</v>
      </c>
      <c r="B89" s="237"/>
      <c r="C89" s="228"/>
      <c r="D89" s="716" t="s">
        <v>454</v>
      </c>
      <c r="E89" s="717"/>
      <c r="F89" s="718"/>
      <c r="G89" s="167"/>
      <c r="H89" s="167"/>
      <c r="I89" s="9"/>
      <c r="J89" s="383"/>
      <c r="K89" s="167"/>
      <c r="L89" s="9"/>
      <c r="M89" s="204"/>
      <c r="N89" s="109"/>
    </row>
    <row r="90" spans="1:14" ht="15" customHeight="1">
      <c r="A90" s="24">
        <f>ROW()</f>
        <v>90</v>
      </c>
      <c r="B90" s="237"/>
      <c r="C90" s="228"/>
      <c r="D90" s="716" t="s">
        <v>454</v>
      </c>
      <c r="E90" s="717"/>
      <c r="F90" s="718"/>
      <c r="G90" s="167"/>
      <c r="H90" s="167"/>
      <c r="I90" s="9"/>
      <c r="J90" s="383"/>
      <c r="K90" s="167"/>
      <c r="L90" s="390"/>
      <c r="M90" s="204"/>
      <c r="N90" s="109"/>
    </row>
    <row r="91" spans="1:14" ht="15" customHeight="1">
      <c r="A91" s="24">
        <f>ROW()</f>
        <v>91</v>
      </c>
      <c r="B91" s="237"/>
      <c r="C91" s="228"/>
      <c r="D91" s="716" t="s">
        <v>454</v>
      </c>
      <c r="E91" s="717"/>
      <c r="F91" s="718"/>
      <c r="G91" s="167"/>
      <c r="H91" s="167"/>
      <c r="I91" s="9"/>
      <c r="J91" s="383"/>
      <c r="K91" s="167"/>
      <c r="L91" s="233"/>
      <c r="M91" s="204"/>
      <c r="N91" s="109"/>
    </row>
    <row r="92" spans="1:14" ht="15" customHeight="1">
      <c r="A92" s="24">
        <f>ROW()</f>
        <v>92</v>
      </c>
      <c r="B92" s="237"/>
      <c r="C92" s="9"/>
      <c r="D92" s="716" t="s">
        <v>454</v>
      </c>
      <c r="E92" s="717"/>
      <c r="F92" s="718"/>
      <c r="G92" s="167"/>
      <c r="H92" s="167"/>
      <c r="I92" s="13"/>
      <c r="J92" s="383"/>
      <c r="K92" s="167"/>
      <c r="L92" s="9"/>
      <c r="M92" s="204"/>
      <c r="N92" s="109"/>
    </row>
    <row r="93" spans="1:21" s="234" customFormat="1" ht="15" customHeight="1" thickBot="1">
      <c r="A93" s="24">
        <f>ROW()</f>
        <v>93</v>
      </c>
      <c r="B93" s="237"/>
      <c r="C93" s="9"/>
      <c r="D93" s="719" t="s">
        <v>1021</v>
      </c>
      <c r="E93" s="719"/>
      <c r="F93" s="719"/>
      <c r="G93" s="167"/>
      <c r="H93" s="167"/>
      <c r="I93" s="13"/>
      <c r="J93" s="383"/>
      <c r="K93" s="167"/>
      <c r="L93" s="9"/>
      <c r="M93" s="204"/>
      <c r="N93" s="109"/>
      <c r="O93" s="117"/>
      <c r="P93" s="117"/>
      <c r="Q93" s="117"/>
      <c r="R93" s="117"/>
      <c r="S93" s="117"/>
      <c r="T93" s="117"/>
      <c r="U93" s="117"/>
    </row>
    <row r="94" spans="1:21" s="234" customFormat="1" ht="15" customHeight="1" thickBot="1">
      <c r="A94" s="24">
        <f>ROW()</f>
        <v>94</v>
      </c>
      <c r="B94" s="237"/>
      <c r="C94" s="9"/>
      <c r="D94" s="199" t="s">
        <v>1030</v>
      </c>
      <c r="E94" s="167"/>
      <c r="F94" s="167"/>
      <c r="G94" s="167"/>
      <c r="H94" s="167"/>
      <c r="I94" s="13"/>
      <c r="J94" s="167"/>
      <c r="K94" s="167"/>
      <c r="L94" s="382">
        <f>SUM(J88:J93)</f>
        <v>0</v>
      </c>
      <c r="M94" s="204"/>
      <c r="N94" s="109"/>
      <c r="O94" s="117"/>
      <c r="P94" s="117"/>
      <c r="Q94" s="117"/>
      <c r="R94" s="117"/>
      <c r="S94" s="117"/>
      <c r="T94" s="117"/>
      <c r="U94" s="117"/>
    </row>
    <row r="95" spans="1:14" ht="15" customHeight="1">
      <c r="A95" s="24">
        <f>ROW()</f>
        <v>95</v>
      </c>
      <c r="B95" s="237"/>
      <c r="C95" s="9"/>
      <c r="D95" s="9"/>
      <c r="E95" s="9"/>
      <c r="F95" s="167"/>
      <c r="G95" s="167"/>
      <c r="H95" s="167"/>
      <c r="I95" s="9"/>
      <c r="J95" s="9"/>
      <c r="K95" s="167"/>
      <c r="L95" s="9"/>
      <c r="M95" s="204"/>
      <c r="N95" s="109"/>
    </row>
    <row r="96" spans="1:14" ht="15" customHeight="1">
      <c r="A96" s="24">
        <f>ROW()</f>
        <v>96</v>
      </c>
      <c r="B96" s="237"/>
      <c r="C96" s="166" t="s">
        <v>1031</v>
      </c>
      <c r="D96" s="641"/>
      <c r="E96" s="167"/>
      <c r="F96" s="167"/>
      <c r="G96" s="167"/>
      <c r="H96" s="167"/>
      <c r="I96" s="9"/>
      <c r="J96" s="167"/>
      <c r="K96" s="167"/>
      <c r="L96" s="391"/>
      <c r="M96" s="204"/>
      <c r="N96" s="109"/>
    </row>
    <row r="97" spans="1:14" ht="15" customHeight="1">
      <c r="A97" s="24">
        <f>ROW()</f>
        <v>97</v>
      </c>
      <c r="B97" s="237"/>
      <c r="C97" s="166"/>
      <c r="D97" s="641"/>
      <c r="E97" s="167"/>
      <c r="F97" s="167"/>
      <c r="G97" s="167"/>
      <c r="H97" s="167"/>
      <c r="I97" s="9"/>
      <c r="J97" s="167"/>
      <c r="K97" s="167"/>
      <c r="L97" s="391"/>
      <c r="M97" s="204"/>
      <c r="N97" s="109"/>
    </row>
    <row r="98" spans="1:14" ht="15" customHeight="1">
      <c r="A98" s="24">
        <f>ROW()</f>
        <v>98</v>
      </c>
      <c r="B98" s="237"/>
      <c r="C98" s="166"/>
      <c r="D98" s="643" t="s">
        <v>120</v>
      </c>
      <c r="E98" s="167"/>
      <c r="F98" s="167"/>
      <c r="G98" s="167"/>
      <c r="H98" s="167"/>
      <c r="I98" s="9"/>
      <c r="J98" s="383"/>
      <c r="K98" s="167"/>
      <c r="L98" s="391"/>
      <c r="M98" s="204"/>
      <c r="N98" s="109"/>
    </row>
    <row r="99" spans="1:14" ht="15" customHeight="1">
      <c r="A99" s="24">
        <f>ROW()</f>
        <v>99</v>
      </c>
      <c r="B99" s="237"/>
      <c r="C99" s="166"/>
      <c r="D99" s="643" t="s">
        <v>121</v>
      </c>
      <c r="E99" s="167"/>
      <c r="F99" s="167"/>
      <c r="G99" s="167"/>
      <c r="H99" s="167"/>
      <c r="I99" s="9"/>
      <c r="J99" s="167"/>
      <c r="K99" s="167"/>
      <c r="L99" s="391"/>
      <c r="M99" s="204"/>
      <c r="N99" s="109"/>
    </row>
    <row r="100" spans="1:14" ht="15" customHeight="1">
      <c r="A100" s="24">
        <f>ROW()</f>
        <v>100</v>
      </c>
      <c r="B100" s="237"/>
      <c r="C100" s="166"/>
      <c r="D100" s="643"/>
      <c r="E100" s="720" t="s">
        <v>1020</v>
      </c>
      <c r="F100" s="721"/>
      <c r="G100" s="167"/>
      <c r="H100" s="383"/>
      <c r="I100" s="9"/>
      <c r="J100" s="167"/>
      <c r="K100" s="167"/>
      <c r="L100" s="391"/>
      <c r="M100" s="204"/>
      <c r="N100" s="109"/>
    </row>
    <row r="101" spans="1:14" ht="15" customHeight="1">
      <c r="A101" s="24">
        <f>ROW()</f>
        <v>101</v>
      </c>
      <c r="B101" s="237"/>
      <c r="C101" s="166"/>
      <c r="D101" s="643"/>
      <c r="E101" s="720" t="s">
        <v>1020</v>
      </c>
      <c r="F101" s="721"/>
      <c r="G101" s="167"/>
      <c r="H101" s="383"/>
      <c r="I101" s="9"/>
      <c r="J101" s="167"/>
      <c r="K101" s="167"/>
      <c r="L101" s="391"/>
      <c r="M101" s="204"/>
      <c r="N101" s="109"/>
    </row>
    <row r="102" spans="1:14" ht="15" customHeight="1" thickBot="1">
      <c r="A102" s="24">
        <f>ROW()</f>
        <v>102</v>
      </c>
      <c r="B102" s="237"/>
      <c r="C102" s="166"/>
      <c r="D102" s="643"/>
      <c r="E102" s="720" t="s">
        <v>1020</v>
      </c>
      <c r="F102" s="721"/>
      <c r="G102" s="167"/>
      <c r="H102" s="383"/>
      <c r="I102" s="9"/>
      <c r="J102" s="167"/>
      <c r="K102" s="167"/>
      <c r="L102" s="391"/>
      <c r="M102" s="204"/>
      <c r="N102" s="109"/>
    </row>
    <row r="103" spans="1:14" ht="15" customHeight="1" thickBot="1">
      <c r="A103" s="24">
        <f>ROW()</f>
        <v>103</v>
      </c>
      <c r="B103" s="237"/>
      <c r="C103" s="166"/>
      <c r="D103" s="643" t="s">
        <v>272</v>
      </c>
      <c r="E103" s="167"/>
      <c r="F103" s="167"/>
      <c r="G103" s="167"/>
      <c r="H103" s="167"/>
      <c r="I103" s="9"/>
      <c r="J103" s="382">
        <f>SUM(H100:H102)</f>
        <v>0</v>
      </c>
      <c r="K103" s="167"/>
      <c r="L103" s="391"/>
      <c r="M103" s="204"/>
      <c r="N103" s="109"/>
    </row>
    <row r="104" spans="1:14" ht="15" customHeight="1" thickBot="1">
      <c r="A104" s="24">
        <f>ROW()</f>
        <v>104</v>
      </c>
      <c r="B104" s="237"/>
      <c r="C104" s="166"/>
      <c r="D104" s="641" t="s">
        <v>1032</v>
      </c>
      <c r="E104" s="167"/>
      <c r="F104" s="167"/>
      <c r="G104" s="167"/>
      <c r="H104" s="167"/>
      <c r="I104" s="9"/>
      <c r="J104" s="167"/>
      <c r="K104" s="167"/>
      <c r="L104" s="382">
        <f>SUM(J101:J103)</f>
        <v>0</v>
      </c>
      <c r="M104" s="204"/>
      <c r="N104" s="109"/>
    </row>
    <row r="105" spans="1:14" ht="15" customHeight="1">
      <c r="A105" s="40">
        <f>ROW()</f>
        <v>105</v>
      </c>
      <c r="B105" s="270"/>
      <c r="C105" s="392"/>
      <c r="D105" s="393"/>
      <c r="E105" s="245"/>
      <c r="F105" s="245"/>
      <c r="G105" s="245"/>
      <c r="H105" s="245"/>
      <c r="I105" s="183"/>
      <c r="J105" s="245"/>
      <c r="K105" s="245"/>
      <c r="L105" s="394"/>
      <c r="M105" s="184"/>
      <c r="N105" s="109"/>
    </row>
    <row r="106" spans="1:14" s="5" customFormat="1" ht="15" customHeight="1">
      <c r="A106" s="395"/>
      <c r="B106" s="395"/>
      <c r="C106" s="396"/>
      <c r="D106" s="397"/>
      <c r="E106" s="398"/>
      <c r="F106" s="398"/>
      <c r="G106" s="398"/>
      <c r="H106" s="398"/>
      <c r="I106" s="399"/>
      <c r="J106" s="398"/>
      <c r="K106" s="398"/>
      <c r="L106" s="400"/>
      <c r="M106" s="398"/>
      <c r="N106" s="401"/>
    </row>
    <row r="107" spans="1:21" s="51" customFormat="1" ht="12.75" customHeight="1">
      <c r="A107" s="157"/>
      <c r="B107" s="158"/>
      <c r="C107" s="158"/>
      <c r="D107" s="158"/>
      <c r="E107" s="158"/>
      <c r="F107" s="638"/>
      <c r="G107" s="638"/>
      <c r="H107" s="638"/>
      <c r="I107" s="158"/>
      <c r="J107" s="158"/>
      <c r="K107" s="158"/>
      <c r="L107" s="158"/>
      <c r="M107" s="639"/>
      <c r="N107" s="109"/>
      <c r="O107" s="117"/>
      <c r="P107" s="117"/>
      <c r="Q107" s="117"/>
      <c r="R107" s="117"/>
      <c r="S107" s="117"/>
      <c r="T107" s="117"/>
      <c r="U107" s="117"/>
    </row>
    <row r="108" spans="1:21" s="51" customFormat="1" ht="16.5" customHeight="1">
      <c r="A108" s="160"/>
      <c r="B108" s="161"/>
      <c r="C108" s="161"/>
      <c r="D108" s="161"/>
      <c r="E108" s="161"/>
      <c r="F108" s="55" t="s">
        <v>10</v>
      </c>
      <c r="G108" s="55"/>
      <c r="H108" s="683">
        <f>IF(NOT(ISBLANK(CoverSheet!$C$8)),CoverSheet!$C$8,"")</f>
      </c>
      <c r="I108" s="684"/>
      <c r="J108" s="684"/>
      <c r="K108" s="684"/>
      <c r="L108" s="684"/>
      <c r="M108" s="222"/>
      <c r="N108" s="109"/>
      <c r="O108" s="117"/>
      <c r="P108" s="117"/>
      <c r="Q108" s="117"/>
      <c r="R108" s="117"/>
      <c r="S108" s="117"/>
      <c r="T108" s="117"/>
      <c r="U108" s="117"/>
    </row>
    <row r="109" spans="1:21" s="51" customFormat="1" ht="16.5" customHeight="1">
      <c r="A109" s="160"/>
      <c r="B109" s="161"/>
      <c r="C109" s="161"/>
      <c r="D109" s="161"/>
      <c r="E109" s="161"/>
      <c r="F109" s="55" t="s">
        <v>427</v>
      </c>
      <c r="G109" s="55"/>
      <c r="H109" s="679">
        <f>IF(ISNUMBER(CoverSheet!$C$12),CoverSheet!$C$12,"")</f>
      </c>
      <c r="I109" s="685"/>
      <c r="J109" s="685"/>
      <c r="K109" s="685"/>
      <c r="L109" s="685"/>
      <c r="M109" s="222"/>
      <c r="N109" s="109"/>
      <c r="O109" s="117"/>
      <c r="P109" s="117"/>
      <c r="Q109" s="117"/>
      <c r="R109" s="117"/>
      <c r="S109" s="117"/>
      <c r="T109" s="117"/>
      <c r="U109" s="117"/>
    </row>
    <row r="110" spans="1:21" s="51" customFormat="1" ht="20.25" customHeight="1">
      <c r="A110" s="323" t="s">
        <v>1018</v>
      </c>
      <c r="B110" s="223"/>
      <c r="C110" s="161"/>
      <c r="D110" s="161"/>
      <c r="E110" s="161"/>
      <c r="F110" s="224"/>
      <c r="G110" s="224"/>
      <c r="H110" s="224"/>
      <c r="I110" s="161"/>
      <c r="J110" s="161"/>
      <c r="K110" s="161"/>
      <c r="L110" s="161"/>
      <c r="M110" s="225"/>
      <c r="N110" s="109"/>
      <c r="O110" s="117"/>
      <c r="P110" s="117"/>
      <c r="Q110" s="117"/>
      <c r="R110" s="117"/>
      <c r="S110" s="117"/>
      <c r="T110" s="117"/>
      <c r="U110" s="117"/>
    </row>
    <row r="111" spans="1:21" s="51" customFormat="1" ht="12.75">
      <c r="A111" s="57" t="s">
        <v>11</v>
      </c>
      <c r="B111" s="635" t="s">
        <v>1282</v>
      </c>
      <c r="C111" s="164"/>
      <c r="D111" s="161"/>
      <c r="E111" s="161"/>
      <c r="F111" s="224"/>
      <c r="G111" s="224"/>
      <c r="H111" s="224"/>
      <c r="I111" s="161"/>
      <c r="J111" s="161"/>
      <c r="K111" s="161"/>
      <c r="L111" s="161"/>
      <c r="M111" s="225"/>
      <c r="N111" s="109"/>
      <c r="O111" s="117"/>
      <c r="P111" s="117"/>
      <c r="Q111" s="117"/>
      <c r="R111" s="117"/>
      <c r="S111" s="117"/>
      <c r="T111" s="117"/>
      <c r="U111" s="117"/>
    </row>
    <row r="112" spans="1:14" ht="12.75">
      <c r="A112" s="24">
        <f>ROW()</f>
        <v>112</v>
      </c>
      <c r="B112" s="165"/>
      <c r="C112" s="265"/>
      <c r="D112" s="167"/>
      <c r="E112" s="9"/>
      <c r="F112" s="167"/>
      <c r="G112" s="167"/>
      <c r="H112" s="167"/>
      <c r="I112" s="9"/>
      <c r="J112" s="9"/>
      <c r="K112" s="167"/>
      <c r="L112" s="291"/>
      <c r="M112" s="204"/>
      <c r="N112" s="109"/>
    </row>
    <row r="113" spans="1:14" ht="21.75" customHeight="1">
      <c r="A113" s="24">
        <f>ROW()</f>
        <v>113</v>
      </c>
      <c r="B113" s="165"/>
      <c r="C113" s="166" t="s">
        <v>1033</v>
      </c>
      <c r="D113" s="167"/>
      <c r="E113" s="9"/>
      <c r="F113" s="167"/>
      <c r="G113" s="167"/>
      <c r="H113" s="167"/>
      <c r="I113" s="9"/>
      <c r="J113" s="9"/>
      <c r="K113" s="167"/>
      <c r="L113" s="291"/>
      <c r="M113" s="204"/>
      <c r="N113" s="109"/>
    </row>
    <row r="114" spans="1:14" ht="19.5" customHeight="1">
      <c r="A114" s="24">
        <f>ROW()</f>
        <v>114</v>
      </c>
      <c r="B114" s="165"/>
      <c r="C114" s="265" t="s">
        <v>1034</v>
      </c>
      <c r="D114" s="167"/>
      <c r="E114" s="9"/>
      <c r="F114" s="167"/>
      <c r="G114" s="167"/>
      <c r="H114" s="167"/>
      <c r="I114" s="9"/>
      <c r="J114" s="9"/>
      <c r="K114" s="167"/>
      <c r="L114" s="291"/>
      <c r="M114" s="204"/>
      <c r="N114" s="109"/>
    </row>
    <row r="115" spans="1:14" ht="15" customHeight="1">
      <c r="A115" s="24">
        <f>ROW()</f>
        <v>115</v>
      </c>
      <c r="B115" s="165"/>
      <c r="C115" s="686"/>
      <c r="D115" s="687"/>
      <c r="E115" s="687"/>
      <c r="F115" s="687"/>
      <c r="G115" s="687"/>
      <c r="H115" s="687"/>
      <c r="I115" s="687"/>
      <c r="J115" s="687"/>
      <c r="K115" s="687"/>
      <c r="L115" s="688"/>
      <c r="M115" s="204"/>
      <c r="N115" s="109"/>
    </row>
    <row r="116" spans="1:14" ht="15" customHeight="1">
      <c r="A116" s="24">
        <f>ROW()</f>
        <v>116</v>
      </c>
      <c r="B116" s="165"/>
      <c r="C116" s="689"/>
      <c r="D116" s="690"/>
      <c r="E116" s="690"/>
      <c r="F116" s="690"/>
      <c r="G116" s="690"/>
      <c r="H116" s="690"/>
      <c r="I116" s="690"/>
      <c r="J116" s="690"/>
      <c r="K116" s="690"/>
      <c r="L116" s="691"/>
      <c r="M116" s="204"/>
      <c r="N116" s="109"/>
    </row>
    <row r="117" spans="1:14" ht="15" customHeight="1">
      <c r="A117" s="24">
        <f>ROW()</f>
        <v>117</v>
      </c>
      <c r="B117" s="165"/>
      <c r="C117" s="689"/>
      <c r="D117" s="690"/>
      <c r="E117" s="690"/>
      <c r="F117" s="690"/>
      <c r="G117" s="690"/>
      <c r="H117" s="690"/>
      <c r="I117" s="690"/>
      <c r="J117" s="690"/>
      <c r="K117" s="690"/>
      <c r="L117" s="691"/>
      <c r="M117" s="204"/>
      <c r="N117" s="109"/>
    </row>
    <row r="118" spans="1:14" ht="15" customHeight="1">
      <c r="A118" s="24">
        <f>ROW()</f>
        <v>118</v>
      </c>
      <c r="B118" s="165"/>
      <c r="C118" s="689"/>
      <c r="D118" s="690"/>
      <c r="E118" s="690"/>
      <c r="F118" s="690"/>
      <c r="G118" s="690"/>
      <c r="H118" s="690"/>
      <c r="I118" s="690"/>
      <c r="J118" s="690"/>
      <c r="K118" s="690"/>
      <c r="L118" s="691"/>
      <c r="M118" s="204"/>
      <c r="N118" s="109"/>
    </row>
    <row r="119" spans="1:14" ht="15" customHeight="1">
      <c r="A119" s="24">
        <f>ROW()</f>
        <v>119</v>
      </c>
      <c r="B119" s="165"/>
      <c r="C119" s="689"/>
      <c r="D119" s="690"/>
      <c r="E119" s="690"/>
      <c r="F119" s="690"/>
      <c r="G119" s="690"/>
      <c r="H119" s="690"/>
      <c r="I119" s="690"/>
      <c r="J119" s="690"/>
      <c r="K119" s="690"/>
      <c r="L119" s="691"/>
      <c r="M119" s="204"/>
      <c r="N119" s="109"/>
    </row>
    <row r="120" spans="1:14" ht="15" customHeight="1">
      <c r="A120" s="24">
        <f>ROW()</f>
        <v>120</v>
      </c>
      <c r="B120" s="165"/>
      <c r="C120" s="689"/>
      <c r="D120" s="690"/>
      <c r="E120" s="690"/>
      <c r="F120" s="690"/>
      <c r="G120" s="690"/>
      <c r="H120" s="690"/>
      <c r="I120" s="690"/>
      <c r="J120" s="690"/>
      <c r="K120" s="690"/>
      <c r="L120" s="691"/>
      <c r="M120" s="204"/>
      <c r="N120" s="109"/>
    </row>
    <row r="121" spans="1:14" ht="15" customHeight="1">
      <c r="A121" s="24">
        <f>ROW()</f>
        <v>121</v>
      </c>
      <c r="B121" s="165"/>
      <c r="C121" s="689"/>
      <c r="D121" s="690"/>
      <c r="E121" s="690"/>
      <c r="F121" s="690"/>
      <c r="G121" s="690"/>
      <c r="H121" s="690"/>
      <c r="I121" s="690"/>
      <c r="J121" s="690"/>
      <c r="K121" s="690"/>
      <c r="L121" s="691"/>
      <c r="M121" s="204"/>
      <c r="N121" s="109"/>
    </row>
    <row r="122" spans="1:14" ht="15" customHeight="1">
      <c r="A122" s="24">
        <f>ROW()</f>
        <v>122</v>
      </c>
      <c r="B122" s="165"/>
      <c r="C122" s="689"/>
      <c r="D122" s="690"/>
      <c r="E122" s="690"/>
      <c r="F122" s="690"/>
      <c r="G122" s="690"/>
      <c r="H122" s="690"/>
      <c r="I122" s="690"/>
      <c r="J122" s="690"/>
      <c r="K122" s="690"/>
      <c r="L122" s="691"/>
      <c r="M122" s="204"/>
      <c r="N122" s="109"/>
    </row>
    <row r="123" spans="1:14" ht="15" customHeight="1">
      <c r="A123" s="24">
        <f>ROW()</f>
        <v>123</v>
      </c>
      <c r="B123" s="165"/>
      <c r="C123" s="689"/>
      <c r="D123" s="690"/>
      <c r="E123" s="690"/>
      <c r="F123" s="690"/>
      <c r="G123" s="690"/>
      <c r="H123" s="690"/>
      <c r="I123" s="690"/>
      <c r="J123" s="690"/>
      <c r="K123" s="690"/>
      <c r="L123" s="691"/>
      <c r="M123" s="204"/>
      <c r="N123" s="109"/>
    </row>
    <row r="124" spans="1:14" ht="15" customHeight="1">
      <c r="A124" s="24">
        <f>ROW()</f>
        <v>124</v>
      </c>
      <c r="B124" s="165"/>
      <c r="C124" s="689"/>
      <c r="D124" s="690"/>
      <c r="E124" s="690"/>
      <c r="F124" s="690"/>
      <c r="G124" s="690"/>
      <c r="H124" s="690"/>
      <c r="I124" s="690"/>
      <c r="J124" s="690"/>
      <c r="K124" s="690"/>
      <c r="L124" s="691"/>
      <c r="M124" s="204"/>
      <c r="N124" s="109"/>
    </row>
    <row r="125" spans="1:14" ht="15" customHeight="1">
      <c r="A125" s="24">
        <f>ROW()</f>
        <v>125</v>
      </c>
      <c r="B125" s="165"/>
      <c r="C125" s="689"/>
      <c r="D125" s="690"/>
      <c r="E125" s="690"/>
      <c r="F125" s="690"/>
      <c r="G125" s="690"/>
      <c r="H125" s="690"/>
      <c r="I125" s="690"/>
      <c r="J125" s="690"/>
      <c r="K125" s="690"/>
      <c r="L125" s="691"/>
      <c r="M125" s="204"/>
      <c r="N125" s="109"/>
    </row>
    <row r="126" spans="1:14" ht="15" customHeight="1">
      <c r="A126" s="24">
        <f>ROW()</f>
        <v>126</v>
      </c>
      <c r="B126" s="165"/>
      <c r="C126" s="689"/>
      <c r="D126" s="690"/>
      <c r="E126" s="690"/>
      <c r="F126" s="690"/>
      <c r="G126" s="690"/>
      <c r="H126" s="690"/>
      <c r="I126" s="690"/>
      <c r="J126" s="690"/>
      <c r="K126" s="690"/>
      <c r="L126" s="691"/>
      <c r="M126" s="204"/>
      <c r="N126" s="109"/>
    </row>
    <row r="127" spans="1:14" ht="15" customHeight="1">
      <c r="A127" s="24">
        <f>ROW()</f>
        <v>127</v>
      </c>
      <c r="B127" s="165"/>
      <c r="C127" s="689"/>
      <c r="D127" s="690"/>
      <c r="E127" s="690"/>
      <c r="F127" s="690"/>
      <c r="G127" s="690"/>
      <c r="H127" s="690"/>
      <c r="I127" s="690"/>
      <c r="J127" s="690"/>
      <c r="K127" s="690"/>
      <c r="L127" s="691"/>
      <c r="M127" s="204"/>
      <c r="N127" s="109"/>
    </row>
    <row r="128" spans="1:14" ht="15" customHeight="1">
      <c r="A128" s="24">
        <f>ROW()</f>
        <v>128</v>
      </c>
      <c r="B128" s="165"/>
      <c r="C128" s="689"/>
      <c r="D128" s="690"/>
      <c r="E128" s="690"/>
      <c r="F128" s="690"/>
      <c r="G128" s="690"/>
      <c r="H128" s="690"/>
      <c r="I128" s="690"/>
      <c r="J128" s="690"/>
      <c r="K128" s="690"/>
      <c r="L128" s="691"/>
      <c r="M128" s="204"/>
      <c r="N128" s="109"/>
    </row>
    <row r="129" spans="1:14" ht="15" customHeight="1">
      <c r="A129" s="24">
        <f>ROW()</f>
        <v>129</v>
      </c>
      <c r="B129" s="165"/>
      <c r="C129" s="689"/>
      <c r="D129" s="690"/>
      <c r="E129" s="690"/>
      <c r="F129" s="690"/>
      <c r="G129" s="690"/>
      <c r="H129" s="690"/>
      <c r="I129" s="690"/>
      <c r="J129" s="690"/>
      <c r="K129" s="690"/>
      <c r="L129" s="691"/>
      <c r="M129" s="204"/>
      <c r="N129" s="109"/>
    </row>
    <row r="130" spans="1:14" ht="15" customHeight="1">
      <c r="A130" s="24">
        <f>ROW()</f>
        <v>130</v>
      </c>
      <c r="B130" s="165"/>
      <c r="C130" s="689"/>
      <c r="D130" s="690"/>
      <c r="E130" s="690"/>
      <c r="F130" s="690"/>
      <c r="G130" s="690"/>
      <c r="H130" s="690"/>
      <c r="I130" s="690"/>
      <c r="J130" s="690"/>
      <c r="K130" s="690"/>
      <c r="L130" s="691"/>
      <c r="M130" s="204"/>
      <c r="N130" s="109"/>
    </row>
    <row r="131" spans="1:14" ht="15" customHeight="1">
      <c r="A131" s="24">
        <f>ROW()</f>
        <v>131</v>
      </c>
      <c r="B131" s="165"/>
      <c r="C131" s="689"/>
      <c r="D131" s="690"/>
      <c r="E131" s="690"/>
      <c r="F131" s="690"/>
      <c r="G131" s="690"/>
      <c r="H131" s="690"/>
      <c r="I131" s="690"/>
      <c r="J131" s="690"/>
      <c r="K131" s="690"/>
      <c r="L131" s="691"/>
      <c r="M131" s="204"/>
      <c r="N131" s="109"/>
    </row>
    <row r="132" spans="1:14" ht="15" customHeight="1">
      <c r="A132" s="24">
        <f>ROW()</f>
        <v>132</v>
      </c>
      <c r="B132" s="165"/>
      <c r="C132" s="689"/>
      <c r="D132" s="690"/>
      <c r="E132" s="690"/>
      <c r="F132" s="690"/>
      <c r="G132" s="690"/>
      <c r="H132" s="690"/>
      <c r="I132" s="690"/>
      <c r="J132" s="690"/>
      <c r="K132" s="690"/>
      <c r="L132" s="691"/>
      <c r="M132" s="204"/>
      <c r="N132" s="109"/>
    </row>
    <row r="133" spans="1:14" ht="15" customHeight="1">
      <c r="A133" s="24">
        <f>ROW()</f>
        <v>133</v>
      </c>
      <c r="B133" s="165"/>
      <c r="C133" s="689"/>
      <c r="D133" s="690"/>
      <c r="E133" s="690"/>
      <c r="F133" s="690"/>
      <c r="G133" s="690"/>
      <c r="H133" s="690"/>
      <c r="I133" s="690"/>
      <c r="J133" s="690"/>
      <c r="K133" s="690"/>
      <c r="L133" s="691"/>
      <c r="M133" s="204"/>
      <c r="N133" s="109"/>
    </row>
    <row r="134" spans="1:14" ht="15" customHeight="1">
      <c r="A134" s="24">
        <f>ROW()</f>
        <v>134</v>
      </c>
      <c r="B134" s="165"/>
      <c r="C134" s="689"/>
      <c r="D134" s="690"/>
      <c r="E134" s="690"/>
      <c r="F134" s="690"/>
      <c r="G134" s="690"/>
      <c r="H134" s="690"/>
      <c r="I134" s="690"/>
      <c r="J134" s="690"/>
      <c r="K134" s="690"/>
      <c r="L134" s="691"/>
      <c r="M134" s="204"/>
      <c r="N134" s="109"/>
    </row>
    <row r="135" spans="1:14" ht="15" customHeight="1">
      <c r="A135" s="24">
        <f>ROW()</f>
        <v>135</v>
      </c>
      <c r="B135" s="165"/>
      <c r="C135" s="689"/>
      <c r="D135" s="690"/>
      <c r="E135" s="690"/>
      <c r="F135" s="690"/>
      <c r="G135" s="690"/>
      <c r="H135" s="690"/>
      <c r="I135" s="690"/>
      <c r="J135" s="690"/>
      <c r="K135" s="690"/>
      <c r="L135" s="691"/>
      <c r="M135" s="204"/>
      <c r="N135" s="109"/>
    </row>
    <row r="136" spans="1:14" ht="15" customHeight="1">
      <c r="A136" s="24">
        <f>ROW()</f>
        <v>136</v>
      </c>
      <c r="B136" s="165"/>
      <c r="C136" s="689"/>
      <c r="D136" s="690"/>
      <c r="E136" s="690"/>
      <c r="F136" s="690"/>
      <c r="G136" s="690"/>
      <c r="H136" s="690"/>
      <c r="I136" s="690"/>
      <c r="J136" s="690"/>
      <c r="K136" s="690"/>
      <c r="L136" s="691"/>
      <c r="M136" s="204"/>
      <c r="N136" s="109"/>
    </row>
    <row r="137" spans="1:14" ht="15" customHeight="1">
      <c r="A137" s="24">
        <f>ROW()</f>
        <v>137</v>
      </c>
      <c r="B137" s="165"/>
      <c r="C137" s="689"/>
      <c r="D137" s="690"/>
      <c r="E137" s="690"/>
      <c r="F137" s="690"/>
      <c r="G137" s="690"/>
      <c r="H137" s="690"/>
      <c r="I137" s="690"/>
      <c r="J137" s="690"/>
      <c r="K137" s="690"/>
      <c r="L137" s="691"/>
      <c r="M137" s="204"/>
      <c r="N137" s="109"/>
    </row>
    <row r="138" spans="1:14" ht="15" customHeight="1">
      <c r="A138" s="24">
        <f>ROW()</f>
        <v>138</v>
      </c>
      <c r="B138" s="165"/>
      <c r="C138" s="689"/>
      <c r="D138" s="690"/>
      <c r="E138" s="690"/>
      <c r="F138" s="690"/>
      <c r="G138" s="690"/>
      <c r="H138" s="690"/>
      <c r="I138" s="690"/>
      <c r="J138" s="690"/>
      <c r="K138" s="690"/>
      <c r="L138" s="691"/>
      <c r="M138" s="204"/>
      <c r="N138" s="109"/>
    </row>
    <row r="139" spans="1:14" ht="15" customHeight="1">
      <c r="A139" s="24">
        <f>ROW()</f>
        <v>139</v>
      </c>
      <c r="B139" s="165"/>
      <c r="C139" s="689"/>
      <c r="D139" s="690"/>
      <c r="E139" s="690"/>
      <c r="F139" s="690"/>
      <c r="G139" s="690"/>
      <c r="H139" s="690"/>
      <c r="I139" s="690"/>
      <c r="J139" s="690"/>
      <c r="K139" s="690"/>
      <c r="L139" s="691"/>
      <c r="M139" s="204"/>
      <c r="N139" s="109"/>
    </row>
    <row r="140" spans="1:14" ht="15" customHeight="1">
      <c r="A140" s="24">
        <f>ROW()</f>
        <v>140</v>
      </c>
      <c r="B140" s="165"/>
      <c r="C140" s="689"/>
      <c r="D140" s="690"/>
      <c r="E140" s="690"/>
      <c r="F140" s="690"/>
      <c r="G140" s="690"/>
      <c r="H140" s="690"/>
      <c r="I140" s="690"/>
      <c r="J140" s="690"/>
      <c r="K140" s="690"/>
      <c r="L140" s="691"/>
      <c r="M140" s="204"/>
      <c r="N140" s="109"/>
    </row>
    <row r="141" spans="1:14" ht="15" customHeight="1">
      <c r="A141" s="24">
        <f>ROW()</f>
        <v>141</v>
      </c>
      <c r="B141" s="165"/>
      <c r="C141" s="689"/>
      <c r="D141" s="690"/>
      <c r="E141" s="690"/>
      <c r="F141" s="690"/>
      <c r="G141" s="690"/>
      <c r="H141" s="690"/>
      <c r="I141" s="690"/>
      <c r="J141" s="690"/>
      <c r="K141" s="690"/>
      <c r="L141" s="691"/>
      <c r="M141" s="204"/>
      <c r="N141" s="109"/>
    </row>
    <row r="142" spans="1:14" ht="15" customHeight="1">
      <c r="A142" s="24">
        <f>ROW()</f>
        <v>142</v>
      </c>
      <c r="B142" s="165"/>
      <c r="C142" s="689"/>
      <c r="D142" s="690"/>
      <c r="E142" s="690"/>
      <c r="F142" s="690"/>
      <c r="G142" s="690"/>
      <c r="H142" s="690"/>
      <c r="I142" s="690"/>
      <c r="J142" s="690"/>
      <c r="K142" s="690"/>
      <c r="L142" s="691"/>
      <c r="M142" s="204"/>
      <c r="N142" s="109"/>
    </row>
    <row r="143" spans="1:14" ht="15" customHeight="1">
      <c r="A143" s="24">
        <f>ROW()</f>
        <v>143</v>
      </c>
      <c r="B143" s="165"/>
      <c r="C143" s="689"/>
      <c r="D143" s="690"/>
      <c r="E143" s="690"/>
      <c r="F143" s="690"/>
      <c r="G143" s="690"/>
      <c r="H143" s="690"/>
      <c r="I143" s="690"/>
      <c r="J143" s="690"/>
      <c r="K143" s="690"/>
      <c r="L143" s="691"/>
      <c r="M143" s="204"/>
      <c r="N143" s="109"/>
    </row>
    <row r="144" spans="1:14" ht="15" customHeight="1">
      <c r="A144" s="24">
        <f>ROW()</f>
        <v>144</v>
      </c>
      <c r="B144" s="165"/>
      <c r="C144" s="689"/>
      <c r="D144" s="690"/>
      <c r="E144" s="690"/>
      <c r="F144" s="690"/>
      <c r="G144" s="690"/>
      <c r="H144" s="690"/>
      <c r="I144" s="690"/>
      <c r="J144" s="690"/>
      <c r="K144" s="690"/>
      <c r="L144" s="691"/>
      <c r="M144" s="204"/>
      <c r="N144" s="109"/>
    </row>
    <row r="145" spans="1:14" ht="15" customHeight="1">
      <c r="A145" s="24">
        <f>ROW()</f>
        <v>145</v>
      </c>
      <c r="B145" s="165"/>
      <c r="C145" s="689"/>
      <c r="D145" s="690"/>
      <c r="E145" s="690"/>
      <c r="F145" s="690"/>
      <c r="G145" s="690"/>
      <c r="H145" s="690"/>
      <c r="I145" s="690"/>
      <c r="J145" s="690"/>
      <c r="K145" s="690"/>
      <c r="L145" s="691"/>
      <c r="M145" s="204"/>
      <c r="N145" s="109"/>
    </row>
    <row r="146" spans="1:14" ht="15" customHeight="1">
      <c r="A146" s="24">
        <f>ROW()</f>
        <v>146</v>
      </c>
      <c r="B146" s="165"/>
      <c r="C146" s="689"/>
      <c r="D146" s="690"/>
      <c r="E146" s="690"/>
      <c r="F146" s="690"/>
      <c r="G146" s="690"/>
      <c r="H146" s="690"/>
      <c r="I146" s="690"/>
      <c r="J146" s="690"/>
      <c r="K146" s="690"/>
      <c r="L146" s="691"/>
      <c r="M146" s="204"/>
      <c r="N146" s="109"/>
    </row>
    <row r="147" spans="1:14" ht="15" customHeight="1">
      <c r="A147" s="24">
        <f>ROW()</f>
        <v>147</v>
      </c>
      <c r="B147" s="165"/>
      <c r="C147" s="689"/>
      <c r="D147" s="690"/>
      <c r="E147" s="690"/>
      <c r="F147" s="690"/>
      <c r="G147" s="690"/>
      <c r="H147" s="690"/>
      <c r="I147" s="690"/>
      <c r="J147" s="690"/>
      <c r="K147" s="690"/>
      <c r="L147" s="691"/>
      <c r="M147" s="204"/>
      <c r="N147" s="109"/>
    </row>
    <row r="148" spans="1:14" ht="15" customHeight="1">
      <c r="A148" s="24">
        <f>ROW()</f>
        <v>148</v>
      </c>
      <c r="B148" s="165"/>
      <c r="C148" s="689"/>
      <c r="D148" s="690"/>
      <c r="E148" s="690"/>
      <c r="F148" s="690"/>
      <c r="G148" s="690"/>
      <c r="H148" s="690"/>
      <c r="I148" s="690"/>
      <c r="J148" s="690"/>
      <c r="K148" s="690"/>
      <c r="L148" s="691"/>
      <c r="M148" s="204"/>
      <c r="N148" s="109"/>
    </row>
    <row r="149" spans="1:14" ht="15" customHeight="1">
      <c r="A149" s="24">
        <f>ROW()</f>
        <v>149</v>
      </c>
      <c r="B149" s="165"/>
      <c r="C149" s="689"/>
      <c r="D149" s="690"/>
      <c r="E149" s="690"/>
      <c r="F149" s="690"/>
      <c r="G149" s="690"/>
      <c r="H149" s="690"/>
      <c r="I149" s="690"/>
      <c r="J149" s="690"/>
      <c r="K149" s="690"/>
      <c r="L149" s="691"/>
      <c r="M149" s="204"/>
      <c r="N149" s="109"/>
    </row>
    <row r="150" spans="1:14" ht="15" customHeight="1">
      <c r="A150" s="24">
        <f>ROW()</f>
        <v>150</v>
      </c>
      <c r="B150" s="165"/>
      <c r="C150" s="689"/>
      <c r="D150" s="690"/>
      <c r="E150" s="690"/>
      <c r="F150" s="690"/>
      <c r="G150" s="690"/>
      <c r="H150" s="690"/>
      <c r="I150" s="690"/>
      <c r="J150" s="690"/>
      <c r="K150" s="690"/>
      <c r="L150" s="691"/>
      <c r="M150" s="204"/>
      <c r="N150" s="109"/>
    </row>
    <row r="151" spans="1:14" ht="15" customHeight="1">
      <c r="A151" s="24">
        <f>ROW()</f>
        <v>151</v>
      </c>
      <c r="B151" s="165"/>
      <c r="C151" s="689"/>
      <c r="D151" s="690"/>
      <c r="E151" s="690"/>
      <c r="F151" s="690"/>
      <c r="G151" s="690"/>
      <c r="H151" s="690"/>
      <c r="I151" s="690"/>
      <c r="J151" s="690"/>
      <c r="K151" s="690"/>
      <c r="L151" s="691"/>
      <c r="M151" s="204"/>
      <c r="N151" s="109"/>
    </row>
    <row r="152" spans="1:14" ht="15" customHeight="1">
      <c r="A152" s="24">
        <f>ROW()</f>
        <v>152</v>
      </c>
      <c r="B152" s="165"/>
      <c r="C152" s="689"/>
      <c r="D152" s="690"/>
      <c r="E152" s="690"/>
      <c r="F152" s="690"/>
      <c r="G152" s="690"/>
      <c r="H152" s="690"/>
      <c r="I152" s="690"/>
      <c r="J152" s="690"/>
      <c r="K152" s="690"/>
      <c r="L152" s="691"/>
      <c r="M152" s="204"/>
      <c r="N152" s="109"/>
    </row>
    <row r="153" spans="1:14" ht="15" customHeight="1">
      <c r="A153" s="24">
        <f>ROW()</f>
        <v>153</v>
      </c>
      <c r="B153" s="165"/>
      <c r="C153" s="689"/>
      <c r="D153" s="690"/>
      <c r="E153" s="690"/>
      <c r="F153" s="690"/>
      <c r="G153" s="690"/>
      <c r="H153" s="690"/>
      <c r="I153" s="690"/>
      <c r="J153" s="690"/>
      <c r="K153" s="690"/>
      <c r="L153" s="691"/>
      <c r="M153" s="204"/>
      <c r="N153" s="109"/>
    </row>
    <row r="154" spans="1:14" ht="15" customHeight="1">
      <c r="A154" s="24">
        <f>ROW()</f>
        <v>154</v>
      </c>
      <c r="B154" s="165"/>
      <c r="C154" s="689"/>
      <c r="D154" s="690"/>
      <c r="E154" s="690"/>
      <c r="F154" s="690"/>
      <c r="G154" s="690"/>
      <c r="H154" s="690"/>
      <c r="I154" s="690"/>
      <c r="J154" s="690"/>
      <c r="K154" s="690"/>
      <c r="L154" s="691"/>
      <c r="M154" s="204"/>
      <c r="N154" s="109"/>
    </row>
    <row r="155" spans="1:14" ht="15" customHeight="1">
      <c r="A155" s="24">
        <f>ROW()</f>
        <v>155</v>
      </c>
      <c r="B155" s="165"/>
      <c r="C155" s="689"/>
      <c r="D155" s="690"/>
      <c r="E155" s="690"/>
      <c r="F155" s="690"/>
      <c r="G155" s="690"/>
      <c r="H155" s="690"/>
      <c r="I155" s="690"/>
      <c r="J155" s="690"/>
      <c r="K155" s="690"/>
      <c r="L155" s="691"/>
      <c r="M155" s="204"/>
      <c r="N155" s="109"/>
    </row>
    <row r="156" spans="1:14" ht="15" customHeight="1">
      <c r="A156" s="24">
        <f>ROW()</f>
        <v>156</v>
      </c>
      <c r="B156" s="165"/>
      <c r="C156" s="689"/>
      <c r="D156" s="690"/>
      <c r="E156" s="690"/>
      <c r="F156" s="690"/>
      <c r="G156" s="690"/>
      <c r="H156" s="690"/>
      <c r="I156" s="690"/>
      <c r="J156" s="690"/>
      <c r="K156" s="690"/>
      <c r="L156" s="691"/>
      <c r="M156" s="204"/>
      <c r="N156" s="109"/>
    </row>
    <row r="157" spans="1:14" ht="15" customHeight="1">
      <c r="A157" s="24">
        <f>ROW()</f>
        <v>157</v>
      </c>
      <c r="B157" s="165"/>
      <c r="C157" s="689"/>
      <c r="D157" s="690"/>
      <c r="E157" s="690"/>
      <c r="F157" s="690"/>
      <c r="G157" s="690"/>
      <c r="H157" s="690"/>
      <c r="I157" s="690"/>
      <c r="J157" s="690"/>
      <c r="K157" s="690"/>
      <c r="L157" s="691"/>
      <c r="M157" s="204"/>
      <c r="N157" s="109"/>
    </row>
    <row r="158" spans="1:14" ht="15" customHeight="1">
      <c r="A158" s="24">
        <f>ROW()</f>
        <v>158</v>
      </c>
      <c r="B158" s="165"/>
      <c r="C158" s="689"/>
      <c r="D158" s="690"/>
      <c r="E158" s="690"/>
      <c r="F158" s="690"/>
      <c r="G158" s="690"/>
      <c r="H158" s="690"/>
      <c r="I158" s="690"/>
      <c r="J158" s="690"/>
      <c r="K158" s="690"/>
      <c r="L158" s="691"/>
      <c r="M158" s="204"/>
      <c r="N158" s="109"/>
    </row>
    <row r="159" spans="1:14" ht="15" customHeight="1">
      <c r="A159" s="24">
        <f>ROW()</f>
        <v>159</v>
      </c>
      <c r="B159" s="165"/>
      <c r="C159" s="689"/>
      <c r="D159" s="690"/>
      <c r="E159" s="690"/>
      <c r="F159" s="690"/>
      <c r="G159" s="690"/>
      <c r="H159" s="690"/>
      <c r="I159" s="690"/>
      <c r="J159" s="690"/>
      <c r="K159" s="690"/>
      <c r="L159" s="691"/>
      <c r="M159" s="204"/>
      <c r="N159" s="109"/>
    </row>
    <row r="160" spans="1:14" ht="15" customHeight="1">
      <c r="A160" s="24">
        <f>ROW()</f>
        <v>160</v>
      </c>
      <c r="B160" s="165"/>
      <c r="C160" s="689"/>
      <c r="D160" s="690"/>
      <c r="E160" s="690"/>
      <c r="F160" s="690"/>
      <c r="G160" s="690"/>
      <c r="H160" s="690"/>
      <c r="I160" s="690"/>
      <c r="J160" s="690"/>
      <c r="K160" s="690"/>
      <c r="L160" s="691"/>
      <c r="M160" s="204"/>
      <c r="N160" s="109"/>
    </row>
    <row r="161" spans="1:14" ht="15" customHeight="1">
      <c r="A161" s="24">
        <f>ROW()</f>
        <v>161</v>
      </c>
      <c r="B161" s="165"/>
      <c r="C161" s="689"/>
      <c r="D161" s="690"/>
      <c r="E161" s="690"/>
      <c r="F161" s="690"/>
      <c r="G161" s="690"/>
      <c r="H161" s="690"/>
      <c r="I161" s="690"/>
      <c r="J161" s="690"/>
      <c r="K161" s="690"/>
      <c r="L161" s="691"/>
      <c r="M161" s="204"/>
      <c r="N161" s="109"/>
    </row>
    <row r="162" spans="1:14" ht="15" customHeight="1">
      <c r="A162" s="24">
        <f>ROW()</f>
        <v>162</v>
      </c>
      <c r="B162" s="165"/>
      <c r="C162" s="692"/>
      <c r="D162" s="693"/>
      <c r="E162" s="693"/>
      <c r="F162" s="693"/>
      <c r="G162" s="693"/>
      <c r="H162" s="693"/>
      <c r="I162" s="693"/>
      <c r="J162" s="693"/>
      <c r="K162" s="693"/>
      <c r="L162" s="694"/>
      <c r="M162" s="204"/>
      <c r="N162" s="109"/>
    </row>
    <row r="163" spans="1:14" ht="12.75">
      <c r="A163" s="40">
        <f>ROW()</f>
        <v>163</v>
      </c>
      <c r="B163" s="182"/>
      <c r="C163" s="183"/>
      <c r="D163" s="183"/>
      <c r="E163" s="245"/>
      <c r="F163" s="245"/>
      <c r="G163" s="245"/>
      <c r="H163" s="245"/>
      <c r="I163" s="245"/>
      <c r="J163" s="245"/>
      <c r="K163" s="245"/>
      <c r="L163" s="245"/>
      <c r="M163" s="184"/>
      <c r="N163" s="109"/>
    </row>
    <row r="165" spans="1:21" s="51" customFormat="1" ht="12.75" customHeight="1">
      <c r="A165" s="157"/>
      <c r="B165" s="158"/>
      <c r="C165" s="158"/>
      <c r="D165" s="158"/>
      <c r="E165" s="158"/>
      <c r="F165" s="638"/>
      <c r="G165" s="638"/>
      <c r="H165" s="638"/>
      <c r="I165" s="158"/>
      <c r="J165" s="158"/>
      <c r="K165" s="158"/>
      <c r="L165" s="158"/>
      <c r="M165" s="639"/>
      <c r="N165" s="109"/>
      <c r="O165" s="117"/>
      <c r="P165" s="117"/>
      <c r="Q165" s="117"/>
      <c r="R165" s="117"/>
      <c r="S165" s="117"/>
      <c r="T165" s="117"/>
      <c r="U165" s="117"/>
    </row>
    <row r="166" spans="1:21" s="51" customFormat="1" ht="16.5" customHeight="1">
      <c r="A166" s="160"/>
      <c r="B166" s="161"/>
      <c r="C166" s="161"/>
      <c r="D166" s="161"/>
      <c r="E166" s="161"/>
      <c r="F166" s="55" t="s">
        <v>10</v>
      </c>
      <c r="G166" s="55"/>
      <c r="H166" s="683">
        <f>IF(NOT(ISBLANK(CoverSheet!$C$8)),CoverSheet!$C$8,"")</f>
      </c>
      <c r="I166" s="684"/>
      <c r="J166" s="684"/>
      <c r="K166" s="684"/>
      <c r="L166" s="684"/>
      <c r="M166" s="222"/>
      <c r="N166" s="109"/>
      <c r="O166" s="117"/>
      <c r="P166" s="117"/>
      <c r="Q166" s="117"/>
      <c r="R166" s="117"/>
      <c r="S166" s="117"/>
      <c r="T166" s="117"/>
      <c r="U166" s="117"/>
    </row>
    <row r="167" spans="1:21" s="51" customFormat="1" ht="16.5" customHeight="1">
      <c r="A167" s="160"/>
      <c r="B167" s="161"/>
      <c r="C167" s="161"/>
      <c r="D167" s="161"/>
      <c r="E167" s="161"/>
      <c r="F167" s="55" t="s">
        <v>427</v>
      </c>
      <c r="G167" s="55"/>
      <c r="H167" s="679">
        <f>IF(ISNUMBER(CoverSheet!$C$12),CoverSheet!$C$12,"")</f>
      </c>
      <c r="I167" s="685"/>
      <c r="J167" s="685"/>
      <c r="K167" s="685"/>
      <c r="L167" s="685"/>
      <c r="M167" s="222"/>
      <c r="N167" s="109"/>
      <c r="O167" s="117"/>
      <c r="P167" s="117"/>
      <c r="Q167" s="117"/>
      <c r="R167" s="117"/>
      <c r="S167" s="117"/>
      <c r="T167" s="117"/>
      <c r="U167" s="117"/>
    </row>
    <row r="168" spans="1:21" s="51" customFormat="1" ht="20.25" customHeight="1">
      <c r="A168" s="323" t="s">
        <v>1018</v>
      </c>
      <c r="B168" s="223"/>
      <c r="C168" s="161"/>
      <c r="D168" s="161"/>
      <c r="E168" s="161"/>
      <c r="F168" s="224"/>
      <c r="G168" s="224"/>
      <c r="H168" s="224"/>
      <c r="I168" s="161"/>
      <c r="J168" s="161"/>
      <c r="K168" s="161"/>
      <c r="L168" s="161"/>
      <c r="M168" s="225"/>
      <c r="N168" s="109"/>
      <c r="O168" s="117"/>
      <c r="P168" s="117"/>
      <c r="Q168" s="117"/>
      <c r="R168" s="117"/>
      <c r="S168" s="117"/>
      <c r="T168" s="117"/>
      <c r="U168" s="117"/>
    </row>
    <row r="169" spans="1:21" s="51" customFormat="1" ht="12.75">
      <c r="A169" s="57" t="s">
        <v>11</v>
      </c>
      <c r="B169" s="635" t="s">
        <v>1282</v>
      </c>
      <c r="C169" s="164"/>
      <c r="D169" s="161"/>
      <c r="E169" s="161"/>
      <c r="F169" s="224"/>
      <c r="G169" s="224"/>
      <c r="H169" s="224"/>
      <c r="I169" s="161"/>
      <c r="J169" s="161"/>
      <c r="K169" s="161"/>
      <c r="L169" s="161"/>
      <c r="M169" s="225"/>
      <c r="N169" s="109"/>
      <c r="O169" s="117"/>
      <c r="P169" s="117"/>
      <c r="Q169" s="117"/>
      <c r="R169" s="117"/>
      <c r="S169" s="117"/>
      <c r="T169" s="117"/>
      <c r="U169" s="117"/>
    </row>
    <row r="170" spans="1:14" ht="24.75" customHeight="1">
      <c r="A170" s="24">
        <f>ROW()</f>
        <v>170</v>
      </c>
      <c r="B170" s="165"/>
      <c r="C170" s="166" t="s">
        <v>1035</v>
      </c>
      <c r="D170" s="167"/>
      <c r="E170" s="167"/>
      <c r="F170" s="167"/>
      <c r="G170" s="167"/>
      <c r="H170" s="167"/>
      <c r="I170" s="167"/>
      <c r="J170" s="167"/>
      <c r="K170" s="167"/>
      <c r="L170" s="208" t="s">
        <v>771</v>
      </c>
      <c r="M170" s="226"/>
      <c r="N170" s="109"/>
    </row>
    <row r="171" spans="1:14" ht="12.75" customHeight="1">
      <c r="A171" s="24">
        <f>ROW()</f>
        <v>171</v>
      </c>
      <c r="B171" s="237"/>
      <c r="C171" s="227"/>
      <c r="D171" s="167"/>
      <c r="E171" s="167"/>
      <c r="F171" s="167"/>
      <c r="G171" s="167"/>
      <c r="H171" s="167"/>
      <c r="I171" s="9"/>
      <c r="J171" s="192"/>
      <c r="K171" s="192"/>
      <c r="L171" s="192"/>
      <c r="M171" s="204"/>
      <c r="N171" s="109"/>
    </row>
    <row r="172" spans="1:14" ht="15" customHeight="1">
      <c r="A172" s="24">
        <f>ROW()</f>
        <v>172</v>
      </c>
      <c r="B172" s="237"/>
      <c r="C172" s="228"/>
      <c r="D172" s="94" t="s">
        <v>1036</v>
      </c>
      <c r="E172" s="167"/>
      <c r="F172" s="167"/>
      <c r="G172" s="167"/>
      <c r="H172" s="167"/>
      <c r="I172" s="9"/>
      <c r="J172" s="383"/>
      <c r="K172" s="167"/>
      <c r="L172" s="9"/>
      <c r="M172" s="204"/>
      <c r="N172" s="109"/>
    </row>
    <row r="173" spans="1:14" ht="15" customHeight="1">
      <c r="A173" s="24">
        <f>ROW()</f>
        <v>173</v>
      </c>
      <c r="B173" s="237"/>
      <c r="C173" s="228"/>
      <c r="D173" s="94" t="s">
        <v>125</v>
      </c>
      <c r="E173" s="167"/>
      <c r="F173" s="167"/>
      <c r="G173" s="167"/>
      <c r="H173" s="167"/>
      <c r="I173" s="9"/>
      <c r="J173" s="383"/>
      <c r="K173" s="167"/>
      <c r="L173" s="9"/>
      <c r="M173" s="204"/>
      <c r="N173" s="109"/>
    </row>
    <row r="174" spans="1:14" ht="15" customHeight="1">
      <c r="A174" s="24">
        <f>ROW()</f>
        <v>174</v>
      </c>
      <c r="B174" s="237"/>
      <c r="C174" s="228"/>
      <c r="D174" s="94" t="s">
        <v>457</v>
      </c>
      <c r="E174" s="167"/>
      <c r="F174" s="167"/>
      <c r="G174" s="167"/>
      <c r="H174" s="167"/>
      <c r="I174" s="9"/>
      <c r="J174" s="383"/>
      <c r="K174" s="167"/>
      <c r="L174" s="390"/>
      <c r="M174" s="204"/>
      <c r="N174" s="109"/>
    </row>
    <row r="175" spans="1:14" ht="15" customHeight="1">
      <c r="A175" s="24">
        <f>ROW()</f>
        <v>175</v>
      </c>
      <c r="B175" s="237"/>
      <c r="C175" s="228"/>
      <c r="D175" s="94" t="s">
        <v>122</v>
      </c>
      <c r="E175" s="167"/>
      <c r="F175" s="167"/>
      <c r="G175" s="167"/>
      <c r="H175" s="167"/>
      <c r="I175" s="9"/>
      <c r="J175" s="383"/>
      <c r="K175" s="167"/>
      <c r="L175" s="233"/>
      <c r="M175" s="204"/>
      <c r="N175" s="109"/>
    </row>
    <row r="176" spans="1:14" ht="15" customHeight="1">
      <c r="A176" s="24">
        <f>ROW()</f>
        <v>176</v>
      </c>
      <c r="B176" s="237"/>
      <c r="C176" s="9"/>
      <c r="D176" s="94" t="s">
        <v>1037</v>
      </c>
      <c r="E176" s="167"/>
      <c r="F176" s="167"/>
      <c r="G176" s="167"/>
      <c r="H176" s="167"/>
      <c r="I176" s="13"/>
      <c r="J176" s="383"/>
      <c r="K176" s="167"/>
      <c r="L176" s="9"/>
      <c r="M176" s="204"/>
      <c r="N176" s="109"/>
    </row>
    <row r="177" spans="1:21" s="234" customFormat="1" ht="15" customHeight="1">
      <c r="A177" s="24">
        <f>ROW()</f>
        <v>177</v>
      </c>
      <c r="B177" s="237"/>
      <c r="C177" s="9"/>
      <c r="D177" s="94" t="s">
        <v>123</v>
      </c>
      <c r="E177" s="167"/>
      <c r="F177" s="167"/>
      <c r="G177" s="167"/>
      <c r="H177" s="167"/>
      <c r="I177" s="13"/>
      <c r="J177" s="383"/>
      <c r="K177" s="167"/>
      <c r="L177" s="9"/>
      <c r="M177" s="204"/>
      <c r="N177" s="109"/>
      <c r="O177" s="117"/>
      <c r="P177" s="117"/>
      <c r="Q177" s="117"/>
      <c r="R177" s="117"/>
      <c r="S177" s="117"/>
      <c r="T177" s="117"/>
      <c r="U177" s="117"/>
    </row>
    <row r="178" spans="1:21" s="234" customFormat="1" ht="15" customHeight="1" thickBot="1">
      <c r="A178" s="24">
        <f>ROW()</f>
        <v>178</v>
      </c>
      <c r="B178" s="237"/>
      <c r="C178" s="9"/>
      <c r="D178" s="94" t="s">
        <v>124</v>
      </c>
      <c r="E178" s="167"/>
      <c r="F178" s="167"/>
      <c r="G178" s="167"/>
      <c r="H178" s="167"/>
      <c r="I178" s="13"/>
      <c r="J178" s="383"/>
      <c r="K178" s="167"/>
      <c r="L178" s="9"/>
      <c r="M178" s="204"/>
      <c r="N178" s="109"/>
      <c r="O178" s="117"/>
      <c r="P178" s="117"/>
      <c r="Q178" s="117"/>
      <c r="R178" s="117"/>
      <c r="S178" s="117"/>
      <c r="T178" s="117"/>
      <c r="U178" s="117"/>
    </row>
    <row r="179" spans="1:21" s="234" customFormat="1" ht="15" customHeight="1" thickBot="1">
      <c r="A179" s="24">
        <f>ROW()</f>
        <v>179</v>
      </c>
      <c r="B179" s="237"/>
      <c r="C179" s="9"/>
      <c r="D179" s="199" t="s">
        <v>456</v>
      </c>
      <c r="E179" s="167"/>
      <c r="F179" s="167"/>
      <c r="G179" s="167"/>
      <c r="H179" s="167"/>
      <c r="I179" s="13"/>
      <c r="J179" s="167"/>
      <c r="K179" s="167"/>
      <c r="L179" s="382">
        <f>SUM(J172:J178)</f>
        <v>0</v>
      </c>
      <c r="M179" s="204"/>
      <c r="N179" s="109"/>
      <c r="O179" s="117"/>
      <c r="P179" s="117"/>
      <c r="Q179" s="117"/>
      <c r="R179" s="117"/>
      <c r="S179" s="117"/>
      <c r="T179" s="117"/>
      <c r="U179" s="117"/>
    </row>
    <row r="180" spans="1:14" ht="30" customHeight="1">
      <c r="A180" s="24">
        <f>ROW()</f>
        <v>180</v>
      </c>
      <c r="B180" s="165"/>
      <c r="C180" s="265" t="s">
        <v>1038</v>
      </c>
      <c r="D180" s="167"/>
      <c r="E180" s="9"/>
      <c r="F180" s="167"/>
      <c r="G180" s="167"/>
      <c r="H180" s="167"/>
      <c r="I180" s="9"/>
      <c r="J180" s="9"/>
      <c r="K180" s="167"/>
      <c r="L180" s="291"/>
      <c r="M180" s="204"/>
      <c r="N180" s="109"/>
    </row>
    <row r="181" spans="1:14" ht="15" customHeight="1">
      <c r="A181" s="24">
        <f>ROW()</f>
        <v>181</v>
      </c>
      <c r="B181" s="165"/>
      <c r="C181" s="686"/>
      <c r="D181" s="687"/>
      <c r="E181" s="687"/>
      <c r="F181" s="687"/>
      <c r="G181" s="687"/>
      <c r="H181" s="687"/>
      <c r="I181" s="687"/>
      <c r="J181" s="687"/>
      <c r="K181" s="687"/>
      <c r="L181" s="688"/>
      <c r="M181" s="204"/>
      <c r="N181" s="109"/>
    </row>
    <row r="182" spans="1:14" ht="15" customHeight="1">
      <c r="A182" s="24">
        <f>ROW()</f>
        <v>182</v>
      </c>
      <c r="B182" s="165"/>
      <c r="C182" s="689"/>
      <c r="D182" s="690"/>
      <c r="E182" s="690"/>
      <c r="F182" s="690"/>
      <c r="G182" s="690"/>
      <c r="H182" s="690"/>
      <c r="I182" s="690"/>
      <c r="J182" s="690"/>
      <c r="K182" s="690"/>
      <c r="L182" s="691"/>
      <c r="M182" s="204"/>
      <c r="N182" s="109"/>
    </row>
    <row r="183" spans="1:14" ht="15" customHeight="1">
      <c r="A183" s="24">
        <f>ROW()</f>
        <v>183</v>
      </c>
      <c r="B183" s="165"/>
      <c r="C183" s="689"/>
      <c r="D183" s="690"/>
      <c r="E183" s="690"/>
      <c r="F183" s="690"/>
      <c r="G183" s="690"/>
      <c r="H183" s="690"/>
      <c r="I183" s="690"/>
      <c r="J183" s="690"/>
      <c r="K183" s="690"/>
      <c r="L183" s="691"/>
      <c r="M183" s="204"/>
      <c r="N183" s="109"/>
    </row>
    <row r="184" spans="1:14" ht="15" customHeight="1">
      <c r="A184" s="24">
        <f>ROW()</f>
        <v>184</v>
      </c>
      <c r="B184" s="165"/>
      <c r="C184" s="689"/>
      <c r="D184" s="690"/>
      <c r="E184" s="690"/>
      <c r="F184" s="690"/>
      <c r="G184" s="690"/>
      <c r="H184" s="690"/>
      <c r="I184" s="690"/>
      <c r="J184" s="690"/>
      <c r="K184" s="690"/>
      <c r="L184" s="691"/>
      <c r="M184" s="204"/>
      <c r="N184" s="109"/>
    </row>
    <row r="185" spans="1:14" ht="15" customHeight="1">
      <c r="A185" s="24">
        <f>ROW()</f>
        <v>185</v>
      </c>
      <c r="B185" s="165"/>
      <c r="C185" s="689"/>
      <c r="D185" s="690"/>
      <c r="E185" s="690"/>
      <c r="F185" s="690"/>
      <c r="G185" s="690"/>
      <c r="H185" s="690"/>
      <c r="I185" s="690"/>
      <c r="J185" s="690"/>
      <c r="K185" s="690"/>
      <c r="L185" s="691"/>
      <c r="M185" s="204"/>
      <c r="N185" s="109"/>
    </row>
    <row r="186" spans="1:14" ht="15" customHeight="1">
      <c r="A186" s="24">
        <f>ROW()</f>
        <v>186</v>
      </c>
      <c r="B186" s="165"/>
      <c r="C186" s="689"/>
      <c r="D186" s="690"/>
      <c r="E186" s="690"/>
      <c r="F186" s="690"/>
      <c r="G186" s="690"/>
      <c r="H186" s="690"/>
      <c r="I186" s="690"/>
      <c r="J186" s="690"/>
      <c r="K186" s="690"/>
      <c r="L186" s="691"/>
      <c r="M186" s="204"/>
      <c r="N186" s="109"/>
    </row>
    <row r="187" spans="1:14" ht="15" customHeight="1">
      <c r="A187" s="24">
        <f>ROW()</f>
        <v>187</v>
      </c>
      <c r="B187" s="165"/>
      <c r="C187" s="689"/>
      <c r="D187" s="690"/>
      <c r="E187" s="690"/>
      <c r="F187" s="690"/>
      <c r="G187" s="690"/>
      <c r="H187" s="690"/>
      <c r="I187" s="690"/>
      <c r="J187" s="690"/>
      <c r="K187" s="690"/>
      <c r="L187" s="691"/>
      <c r="M187" s="204"/>
      <c r="N187" s="109"/>
    </row>
    <row r="188" spans="1:14" ht="15" customHeight="1">
      <c r="A188" s="24">
        <f>ROW()</f>
        <v>188</v>
      </c>
      <c r="B188" s="165"/>
      <c r="C188" s="689"/>
      <c r="D188" s="690"/>
      <c r="E188" s="690"/>
      <c r="F188" s="690"/>
      <c r="G188" s="690"/>
      <c r="H188" s="690"/>
      <c r="I188" s="690"/>
      <c r="J188" s="690"/>
      <c r="K188" s="690"/>
      <c r="L188" s="691"/>
      <c r="M188" s="204"/>
      <c r="N188" s="109"/>
    </row>
    <row r="189" spans="1:14" ht="15" customHeight="1">
      <c r="A189" s="24">
        <f>ROW()</f>
        <v>189</v>
      </c>
      <c r="B189" s="165"/>
      <c r="C189" s="689"/>
      <c r="D189" s="690"/>
      <c r="E189" s="690"/>
      <c r="F189" s="690"/>
      <c r="G189" s="690"/>
      <c r="H189" s="690"/>
      <c r="I189" s="690"/>
      <c r="J189" s="690"/>
      <c r="K189" s="690"/>
      <c r="L189" s="691"/>
      <c r="M189" s="204"/>
      <c r="N189" s="109"/>
    </row>
    <row r="190" spans="1:14" ht="15" customHeight="1">
      <c r="A190" s="24">
        <f>ROW()</f>
        <v>190</v>
      </c>
      <c r="B190" s="165"/>
      <c r="C190" s="689"/>
      <c r="D190" s="690"/>
      <c r="E190" s="690"/>
      <c r="F190" s="690"/>
      <c r="G190" s="690"/>
      <c r="H190" s="690"/>
      <c r="I190" s="690"/>
      <c r="J190" s="690"/>
      <c r="K190" s="690"/>
      <c r="L190" s="691"/>
      <c r="M190" s="204"/>
      <c r="N190" s="109"/>
    </row>
    <row r="191" spans="1:14" ht="15" customHeight="1">
      <c r="A191" s="24">
        <f>ROW()</f>
        <v>191</v>
      </c>
      <c r="B191" s="165"/>
      <c r="C191" s="689"/>
      <c r="D191" s="690"/>
      <c r="E191" s="690"/>
      <c r="F191" s="690"/>
      <c r="G191" s="690"/>
      <c r="H191" s="690"/>
      <c r="I191" s="690"/>
      <c r="J191" s="690"/>
      <c r="K191" s="690"/>
      <c r="L191" s="691"/>
      <c r="M191" s="204"/>
      <c r="N191" s="109"/>
    </row>
    <row r="192" spans="1:14" ht="15" customHeight="1">
      <c r="A192" s="24">
        <f>ROW()</f>
        <v>192</v>
      </c>
      <c r="B192" s="165"/>
      <c r="C192" s="689"/>
      <c r="D192" s="690"/>
      <c r="E192" s="690"/>
      <c r="F192" s="690"/>
      <c r="G192" s="690"/>
      <c r="H192" s="690"/>
      <c r="I192" s="690"/>
      <c r="J192" s="690"/>
      <c r="K192" s="690"/>
      <c r="L192" s="691"/>
      <c r="M192" s="204"/>
      <c r="N192" s="109"/>
    </row>
    <row r="193" spans="1:14" ht="15" customHeight="1">
      <c r="A193" s="24">
        <f>ROW()</f>
        <v>193</v>
      </c>
      <c r="B193" s="165"/>
      <c r="C193" s="689"/>
      <c r="D193" s="690"/>
      <c r="E193" s="690"/>
      <c r="F193" s="690"/>
      <c r="G193" s="690"/>
      <c r="H193" s="690"/>
      <c r="I193" s="690"/>
      <c r="J193" s="690"/>
      <c r="K193" s="690"/>
      <c r="L193" s="691"/>
      <c r="M193" s="204"/>
      <c r="N193" s="109"/>
    </row>
    <row r="194" spans="1:14" ht="15" customHeight="1">
      <c r="A194" s="24">
        <f>ROW()</f>
        <v>194</v>
      </c>
      <c r="B194" s="165"/>
      <c r="C194" s="689"/>
      <c r="D194" s="690"/>
      <c r="E194" s="690"/>
      <c r="F194" s="690"/>
      <c r="G194" s="690"/>
      <c r="H194" s="690"/>
      <c r="I194" s="690"/>
      <c r="J194" s="690"/>
      <c r="K194" s="690"/>
      <c r="L194" s="691"/>
      <c r="M194" s="204"/>
      <c r="N194" s="109"/>
    </row>
    <row r="195" spans="1:14" ht="15" customHeight="1">
      <c r="A195" s="24">
        <f>ROW()</f>
        <v>195</v>
      </c>
      <c r="B195" s="165"/>
      <c r="C195" s="689"/>
      <c r="D195" s="690"/>
      <c r="E195" s="690"/>
      <c r="F195" s="690"/>
      <c r="G195" s="690"/>
      <c r="H195" s="690"/>
      <c r="I195" s="690"/>
      <c r="J195" s="690"/>
      <c r="K195" s="690"/>
      <c r="L195" s="691"/>
      <c r="M195" s="204"/>
      <c r="N195" s="109"/>
    </row>
    <row r="196" spans="1:14" ht="15" customHeight="1">
      <c r="A196" s="24">
        <f>ROW()</f>
        <v>196</v>
      </c>
      <c r="B196" s="165"/>
      <c r="C196" s="689"/>
      <c r="D196" s="690"/>
      <c r="E196" s="690"/>
      <c r="F196" s="690"/>
      <c r="G196" s="690"/>
      <c r="H196" s="690"/>
      <c r="I196" s="690"/>
      <c r="J196" s="690"/>
      <c r="K196" s="690"/>
      <c r="L196" s="691"/>
      <c r="M196" s="204"/>
      <c r="N196" s="109"/>
    </row>
    <row r="197" spans="1:14" ht="15" customHeight="1">
      <c r="A197" s="24">
        <f>ROW()</f>
        <v>197</v>
      </c>
      <c r="B197" s="165"/>
      <c r="C197" s="689"/>
      <c r="D197" s="690"/>
      <c r="E197" s="690"/>
      <c r="F197" s="690"/>
      <c r="G197" s="690"/>
      <c r="H197" s="690"/>
      <c r="I197" s="690"/>
      <c r="J197" s="690"/>
      <c r="K197" s="690"/>
      <c r="L197" s="691"/>
      <c r="M197" s="204"/>
      <c r="N197" s="109"/>
    </row>
    <row r="198" spans="1:14" ht="15" customHeight="1">
      <c r="A198" s="24">
        <f>ROW()</f>
        <v>198</v>
      </c>
      <c r="B198" s="165"/>
      <c r="C198" s="689"/>
      <c r="D198" s="690"/>
      <c r="E198" s="690"/>
      <c r="F198" s="690"/>
      <c r="G198" s="690"/>
      <c r="H198" s="690"/>
      <c r="I198" s="690"/>
      <c r="J198" s="690"/>
      <c r="K198" s="690"/>
      <c r="L198" s="691"/>
      <c r="M198" s="204"/>
      <c r="N198" s="109"/>
    </row>
    <row r="199" spans="1:14" ht="15" customHeight="1">
      <c r="A199" s="24">
        <f>ROW()</f>
        <v>199</v>
      </c>
      <c r="B199" s="165"/>
      <c r="C199" s="689"/>
      <c r="D199" s="690"/>
      <c r="E199" s="690"/>
      <c r="F199" s="690"/>
      <c r="G199" s="690"/>
      <c r="H199" s="690"/>
      <c r="I199" s="690"/>
      <c r="J199" s="690"/>
      <c r="K199" s="690"/>
      <c r="L199" s="691"/>
      <c r="M199" s="204"/>
      <c r="N199" s="109"/>
    </row>
    <row r="200" spans="1:14" ht="15" customHeight="1">
      <c r="A200" s="24">
        <f>ROW()</f>
        <v>200</v>
      </c>
      <c r="B200" s="165"/>
      <c r="C200" s="689"/>
      <c r="D200" s="690"/>
      <c r="E200" s="690"/>
      <c r="F200" s="690"/>
      <c r="G200" s="690"/>
      <c r="H200" s="690"/>
      <c r="I200" s="690"/>
      <c r="J200" s="690"/>
      <c r="K200" s="690"/>
      <c r="L200" s="691"/>
      <c r="M200" s="204"/>
      <c r="N200" s="109"/>
    </row>
    <row r="201" spans="1:14" ht="15" customHeight="1">
      <c r="A201" s="24">
        <f>ROW()</f>
        <v>201</v>
      </c>
      <c r="B201" s="165"/>
      <c r="C201" s="689"/>
      <c r="D201" s="690"/>
      <c r="E201" s="690"/>
      <c r="F201" s="690"/>
      <c r="G201" s="690"/>
      <c r="H201" s="690"/>
      <c r="I201" s="690"/>
      <c r="J201" s="690"/>
      <c r="K201" s="690"/>
      <c r="L201" s="691"/>
      <c r="M201" s="204"/>
      <c r="N201" s="109"/>
    </row>
    <row r="202" spans="1:14" ht="15" customHeight="1">
      <c r="A202" s="24">
        <f>ROW()</f>
        <v>202</v>
      </c>
      <c r="B202" s="165"/>
      <c r="C202" s="689"/>
      <c r="D202" s="690"/>
      <c r="E202" s="690"/>
      <c r="F202" s="690"/>
      <c r="G202" s="690"/>
      <c r="H202" s="690"/>
      <c r="I202" s="690"/>
      <c r="J202" s="690"/>
      <c r="K202" s="690"/>
      <c r="L202" s="691"/>
      <c r="M202" s="204"/>
      <c r="N202" s="109"/>
    </row>
    <row r="203" spans="1:14" ht="15" customHeight="1">
      <c r="A203" s="24">
        <f>ROW()</f>
        <v>203</v>
      </c>
      <c r="B203" s="165"/>
      <c r="C203" s="689"/>
      <c r="D203" s="690"/>
      <c r="E203" s="690"/>
      <c r="F203" s="690"/>
      <c r="G203" s="690"/>
      <c r="H203" s="690"/>
      <c r="I203" s="690"/>
      <c r="J203" s="690"/>
      <c r="K203" s="690"/>
      <c r="L203" s="691"/>
      <c r="M203" s="204"/>
      <c r="N203" s="109"/>
    </row>
    <row r="204" spans="1:14" ht="15" customHeight="1">
      <c r="A204" s="24">
        <f>ROW()</f>
        <v>204</v>
      </c>
      <c r="B204" s="165"/>
      <c r="C204" s="689"/>
      <c r="D204" s="690"/>
      <c r="E204" s="690"/>
      <c r="F204" s="690"/>
      <c r="G204" s="690"/>
      <c r="H204" s="690"/>
      <c r="I204" s="690"/>
      <c r="J204" s="690"/>
      <c r="K204" s="690"/>
      <c r="L204" s="691"/>
      <c r="M204" s="204"/>
      <c r="N204" s="109"/>
    </row>
    <row r="205" spans="1:14" ht="15" customHeight="1">
      <c r="A205" s="24">
        <f>ROW()</f>
        <v>205</v>
      </c>
      <c r="B205" s="165"/>
      <c r="C205" s="689"/>
      <c r="D205" s="690"/>
      <c r="E205" s="690"/>
      <c r="F205" s="690"/>
      <c r="G205" s="690"/>
      <c r="H205" s="690"/>
      <c r="I205" s="690"/>
      <c r="J205" s="690"/>
      <c r="K205" s="690"/>
      <c r="L205" s="691"/>
      <c r="M205" s="204"/>
      <c r="N205" s="109"/>
    </row>
    <row r="206" spans="1:14" ht="15" customHeight="1">
      <c r="A206" s="24">
        <f>ROW()</f>
        <v>206</v>
      </c>
      <c r="B206" s="165"/>
      <c r="C206" s="689"/>
      <c r="D206" s="690"/>
      <c r="E206" s="690"/>
      <c r="F206" s="690"/>
      <c r="G206" s="690"/>
      <c r="H206" s="690"/>
      <c r="I206" s="690"/>
      <c r="J206" s="690"/>
      <c r="K206" s="690"/>
      <c r="L206" s="691"/>
      <c r="M206" s="204"/>
      <c r="N206" s="109"/>
    </row>
    <row r="207" spans="1:14" ht="15" customHeight="1">
      <c r="A207" s="24">
        <f>ROW()</f>
        <v>207</v>
      </c>
      <c r="B207" s="165"/>
      <c r="C207" s="689"/>
      <c r="D207" s="690"/>
      <c r="E207" s="690"/>
      <c r="F207" s="690"/>
      <c r="G207" s="690"/>
      <c r="H207" s="690"/>
      <c r="I207" s="690"/>
      <c r="J207" s="690"/>
      <c r="K207" s="690"/>
      <c r="L207" s="691"/>
      <c r="M207" s="204"/>
      <c r="N207" s="109"/>
    </row>
    <row r="208" spans="1:14" ht="15" customHeight="1">
      <c r="A208" s="24">
        <f>ROW()</f>
        <v>208</v>
      </c>
      <c r="B208" s="165"/>
      <c r="C208" s="689"/>
      <c r="D208" s="690"/>
      <c r="E208" s="690"/>
      <c r="F208" s="690"/>
      <c r="G208" s="690"/>
      <c r="H208" s="690"/>
      <c r="I208" s="690"/>
      <c r="J208" s="690"/>
      <c r="K208" s="690"/>
      <c r="L208" s="691"/>
      <c r="M208" s="204"/>
      <c r="N208" s="109"/>
    </row>
    <row r="209" spans="1:14" ht="15" customHeight="1">
      <c r="A209" s="24">
        <f>ROW()</f>
        <v>209</v>
      </c>
      <c r="B209" s="165"/>
      <c r="C209" s="689"/>
      <c r="D209" s="690"/>
      <c r="E209" s="690"/>
      <c r="F209" s="690"/>
      <c r="G209" s="690"/>
      <c r="H209" s="690"/>
      <c r="I209" s="690"/>
      <c r="J209" s="690"/>
      <c r="K209" s="690"/>
      <c r="L209" s="691"/>
      <c r="M209" s="204"/>
      <c r="N209" s="109"/>
    </row>
    <row r="210" spans="1:14" ht="15" customHeight="1">
      <c r="A210" s="24">
        <f>ROW()</f>
        <v>210</v>
      </c>
      <c r="B210" s="165"/>
      <c r="C210" s="689"/>
      <c r="D210" s="690"/>
      <c r="E210" s="690"/>
      <c r="F210" s="690"/>
      <c r="G210" s="690"/>
      <c r="H210" s="690"/>
      <c r="I210" s="690"/>
      <c r="J210" s="690"/>
      <c r="K210" s="690"/>
      <c r="L210" s="691"/>
      <c r="M210" s="204"/>
      <c r="N210" s="109"/>
    </row>
    <row r="211" spans="1:14" ht="15" customHeight="1">
      <c r="A211" s="24">
        <f>ROW()</f>
        <v>211</v>
      </c>
      <c r="B211" s="165"/>
      <c r="C211" s="689"/>
      <c r="D211" s="690"/>
      <c r="E211" s="690"/>
      <c r="F211" s="690"/>
      <c r="G211" s="690"/>
      <c r="H211" s="690"/>
      <c r="I211" s="690"/>
      <c r="J211" s="690"/>
      <c r="K211" s="690"/>
      <c r="L211" s="691"/>
      <c r="M211" s="204"/>
      <c r="N211" s="109"/>
    </row>
    <row r="212" spans="1:14" ht="15" customHeight="1">
      <c r="A212" s="24">
        <f>ROW()</f>
        <v>212</v>
      </c>
      <c r="B212" s="165"/>
      <c r="C212" s="689"/>
      <c r="D212" s="690"/>
      <c r="E212" s="690"/>
      <c r="F212" s="690"/>
      <c r="G212" s="690"/>
      <c r="H212" s="690"/>
      <c r="I212" s="690"/>
      <c r="J212" s="690"/>
      <c r="K212" s="690"/>
      <c r="L212" s="691"/>
      <c r="M212" s="204"/>
      <c r="N212" s="109"/>
    </row>
    <row r="213" spans="1:14" ht="15" customHeight="1">
      <c r="A213" s="24">
        <f>ROW()</f>
        <v>213</v>
      </c>
      <c r="B213" s="165"/>
      <c r="C213" s="689"/>
      <c r="D213" s="690"/>
      <c r="E213" s="690"/>
      <c r="F213" s="690"/>
      <c r="G213" s="690"/>
      <c r="H213" s="690"/>
      <c r="I213" s="690"/>
      <c r="J213" s="690"/>
      <c r="K213" s="690"/>
      <c r="L213" s="691"/>
      <c r="M213" s="204"/>
      <c r="N213" s="109"/>
    </row>
    <row r="214" spans="1:14" ht="15" customHeight="1">
      <c r="A214" s="24">
        <f>ROW()</f>
        <v>214</v>
      </c>
      <c r="B214" s="165"/>
      <c r="C214" s="689"/>
      <c r="D214" s="690"/>
      <c r="E214" s="690"/>
      <c r="F214" s="690"/>
      <c r="G214" s="690"/>
      <c r="H214" s="690"/>
      <c r="I214" s="690"/>
      <c r="J214" s="690"/>
      <c r="K214" s="690"/>
      <c r="L214" s="691"/>
      <c r="M214" s="204"/>
      <c r="N214" s="109"/>
    </row>
    <row r="215" spans="1:14" ht="15" customHeight="1">
      <c r="A215" s="24">
        <f>ROW()</f>
        <v>215</v>
      </c>
      <c r="B215" s="165"/>
      <c r="C215" s="689"/>
      <c r="D215" s="690"/>
      <c r="E215" s="690"/>
      <c r="F215" s="690"/>
      <c r="G215" s="690"/>
      <c r="H215" s="690"/>
      <c r="I215" s="690"/>
      <c r="J215" s="690"/>
      <c r="K215" s="690"/>
      <c r="L215" s="691"/>
      <c r="M215" s="204"/>
      <c r="N215" s="109"/>
    </row>
    <row r="216" spans="1:14" ht="15" customHeight="1">
      <c r="A216" s="24">
        <f>ROW()</f>
        <v>216</v>
      </c>
      <c r="B216" s="165"/>
      <c r="C216" s="689"/>
      <c r="D216" s="690"/>
      <c r="E216" s="690"/>
      <c r="F216" s="690"/>
      <c r="G216" s="690"/>
      <c r="H216" s="690"/>
      <c r="I216" s="690"/>
      <c r="J216" s="690"/>
      <c r="K216" s="690"/>
      <c r="L216" s="691"/>
      <c r="M216" s="204"/>
      <c r="N216" s="109"/>
    </row>
    <row r="217" spans="1:14" ht="15" customHeight="1">
      <c r="A217" s="24">
        <f>ROW()</f>
        <v>217</v>
      </c>
      <c r="B217" s="165"/>
      <c r="C217" s="689"/>
      <c r="D217" s="690"/>
      <c r="E217" s="690"/>
      <c r="F217" s="690"/>
      <c r="G217" s="690"/>
      <c r="H217" s="690"/>
      <c r="I217" s="690"/>
      <c r="J217" s="690"/>
      <c r="K217" s="690"/>
      <c r="L217" s="691"/>
      <c r="M217" s="204"/>
      <c r="N217" s="109"/>
    </row>
    <row r="218" spans="1:14" ht="15" customHeight="1">
      <c r="A218" s="24">
        <f>ROW()</f>
        <v>218</v>
      </c>
      <c r="B218" s="165"/>
      <c r="C218" s="689"/>
      <c r="D218" s="690"/>
      <c r="E218" s="690"/>
      <c r="F218" s="690"/>
      <c r="G218" s="690"/>
      <c r="H218" s="690"/>
      <c r="I218" s="690"/>
      <c r="J218" s="690"/>
      <c r="K218" s="690"/>
      <c r="L218" s="691"/>
      <c r="M218" s="204"/>
      <c r="N218" s="109"/>
    </row>
    <row r="219" spans="1:14" ht="15" customHeight="1">
      <c r="A219" s="24">
        <f>ROW()</f>
        <v>219</v>
      </c>
      <c r="B219" s="165"/>
      <c r="C219" s="689"/>
      <c r="D219" s="690"/>
      <c r="E219" s="690"/>
      <c r="F219" s="690"/>
      <c r="G219" s="690"/>
      <c r="H219" s="690"/>
      <c r="I219" s="690"/>
      <c r="J219" s="690"/>
      <c r="K219" s="690"/>
      <c r="L219" s="691"/>
      <c r="M219" s="204"/>
      <c r="N219" s="109"/>
    </row>
    <row r="220" spans="1:14" ht="15" customHeight="1">
      <c r="A220" s="24">
        <f>ROW()</f>
        <v>220</v>
      </c>
      <c r="B220" s="165"/>
      <c r="C220" s="692"/>
      <c r="D220" s="693"/>
      <c r="E220" s="693"/>
      <c r="F220" s="693"/>
      <c r="G220" s="693"/>
      <c r="H220" s="693"/>
      <c r="I220" s="693"/>
      <c r="J220" s="693"/>
      <c r="K220" s="693"/>
      <c r="L220" s="694"/>
      <c r="M220" s="204"/>
      <c r="N220" s="109"/>
    </row>
    <row r="221" spans="1:14" ht="12.75">
      <c r="A221" s="40">
        <f>ROW()</f>
        <v>221</v>
      </c>
      <c r="B221" s="182"/>
      <c r="C221" s="183"/>
      <c r="D221" s="183"/>
      <c r="E221" s="245"/>
      <c r="F221" s="245"/>
      <c r="G221" s="245"/>
      <c r="H221" s="245"/>
      <c r="I221" s="245"/>
      <c r="J221" s="245"/>
      <c r="K221" s="245"/>
      <c r="L221" s="245"/>
      <c r="M221" s="184"/>
      <c r="N221" s="109"/>
    </row>
    <row r="222" spans="1:35" s="5" customFormat="1" ht="12.75">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row>
    <row r="223" spans="1:35" s="5" customFormat="1" ht="12.75">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row>
    <row r="224" spans="1:35" s="5" customFormat="1" ht="12.75">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row>
    <row r="225" spans="1:35" s="5" customFormat="1" ht="12.75">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row>
    <row r="226" spans="1:35" s="5" customFormat="1" ht="12.75">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row>
  </sheetData>
  <sheetProtection formatColumns="0" formatRows="0"/>
  <mergeCells count="26">
    <mergeCell ref="H167:L167"/>
    <mergeCell ref="C181:L220"/>
    <mergeCell ref="E101:F101"/>
    <mergeCell ref="E102:F102"/>
    <mergeCell ref="H108:L108"/>
    <mergeCell ref="H109:L109"/>
    <mergeCell ref="C115:L162"/>
    <mergeCell ref="H166:L166"/>
    <mergeCell ref="D89:F89"/>
    <mergeCell ref="D90:F90"/>
    <mergeCell ref="D91:F91"/>
    <mergeCell ref="D92:F92"/>
    <mergeCell ref="D93:F93"/>
    <mergeCell ref="E100:F100"/>
    <mergeCell ref="D71:F71"/>
    <mergeCell ref="D72:F72"/>
    <mergeCell ref="D73:F73"/>
    <mergeCell ref="D74:F74"/>
    <mergeCell ref="D75:F75"/>
    <mergeCell ref="D88:F88"/>
    <mergeCell ref="H2:L2"/>
    <mergeCell ref="H3:L3"/>
    <mergeCell ref="L29:L30"/>
    <mergeCell ref="H63:L63"/>
    <mergeCell ref="H64:L64"/>
    <mergeCell ref="D70:F70"/>
  </mergeCells>
  <dataValidations count="1">
    <dataValidation type="decimal" allowBlank="1" showInputMessage="1" showErrorMessage="1" promptTitle="Post tax WACC" prompt="Please enter a value between 0% and 100%" errorTitle="Post tax WACC" error="Percentages between 0% and 100% are accepted" sqref="J54 J58">
      <formula1>0</formula1>
      <formula2>1</formula2>
    </dataValidation>
  </dataValidations>
  <printOptions/>
  <pageMargins left="0.7086614173228347" right="0.7086614173228347" top="0.7480314960629921" bottom="0.7480314960629921" header="0.3149606299212599" footer="0.3149606299212599"/>
  <pageSetup fitToHeight="10" horizontalDpi="600" verticalDpi="600" orientation="portrait" paperSize="9" scale="81" r:id="rId1"/>
  <headerFooter alignWithMargins="0">
    <oddHeader>&amp;C&amp;"Arial"&amp;10 Commerce Commission Information Disclosure Template</oddHeader>
    <oddFooter>&amp;L&amp;"Arial"&amp;10 &amp;F&amp;C&amp;"Arial"&amp;10 &amp;A&amp;R&amp;"Arial"&amp;10 &amp;P</oddFooter>
  </headerFooter>
  <rowBreaks count="1" manualBreakCount="1">
    <brk id="10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subject/>
  <dc:creator/>
  <cp:keywords/>
  <dc:description/>
  <cp:lastModifiedBy>Robert Gordon</cp:lastModifiedBy>
  <cp:lastPrinted>2012-02-09T07:27:30Z</cp:lastPrinted>
  <dcterms:created xsi:type="dcterms:W3CDTF">2010-01-15T02:39:26Z</dcterms:created>
  <dcterms:modified xsi:type="dcterms:W3CDTF">2012-02-09T07:53:45Z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