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 defaultThemeVersion="124226"/>
  <xr:revisionPtr revIDLastSave="0" documentId="13_ncr:1_{8AC67050-806A-4DF3-B3E2-5CFD04B58CCB}" xr6:coauthVersionLast="47" xr6:coauthVersionMax="47" xr10:uidLastSave="{00000000-0000-0000-0000-000000000000}"/>
  <bookViews>
    <workbookView xWindow="-38498" yWindow="3427" windowWidth="38596" windowHeight="21076" xr2:uid="{3CC5205E-B6C8-4B28-A28B-BBE189C57258}"/>
  </bookViews>
  <sheets>
    <sheet name="Contents" sheetId="5" r:id="rId1"/>
    <sheet name="Availability POI Areas" sheetId="22" r:id="rId2"/>
    <sheet name="Annual rolling av" sheetId="11" r:id="rId3"/>
    <sheet name="Layer 1" sheetId="12" r:id="rId4"/>
    <sheet name="Layer 2" sheetId="13" r:id="rId5"/>
    <sheet name="Exhibit 2 L1 rolling ave" sheetId="14" r:id="rId6"/>
    <sheet name="Exhibit 3 L1 DF" sheetId="15" r:id="rId7"/>
    <sheet name="Exhibit 4 L2 DF" sheetId="17" r:id="rId8"/>
    <sheet name="Calculation of exceedance prob" sheetId="19" r:id="rId9"/>
    <sheet name="L1 threshold calc (Jun)" sheetId="23" r:id="rId10"/>
    <sheet name="L2 threshold calc (Jun)" sheetId="24" r:id="rId11"/>
    <sheet name="Style conventions" sheetId="6" r:id="rId12"/>
  </sheets>
  <definedNames>
    <definedName name="_xlnm._FilterDatabase" localSheetId="9" hidden="1">'L1 threshold calc (Jun)'!$A$9:$H$659</definedName>
    <definedName name="_xlnm._FilterDatabase" localSheetId="10" hidden="1">'L2 threshold calc (Jun)'!$A$9:$H$659</definedName>
    <definedName name="L1_rolling_average">'Annual rolling av'!$B$8:$CH$32</definedName>
    <definedName name="L2_rolling_average">'Annual rolling av'!$B$37:$CH$61</definedName>
    <definedName name="target_prob_exceedance">'Calculation of exceedance prob'!$E$5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9" l="1"/>
  <c r="H78" i="24" l="1"/>
  <c r="E78" i="24"/>
  <c r="H56" i="24"/>
  <c r="E56" i="24"/>
  <c r="H73" i="24"/>
  <c r="E73" i="24"/>
  <c r="H77" i="24"/>
  <c r="E77" i="24"/>
  <c r="H76" i="24"/>
  <c r="E76" i="24"/>
  <c r="H75" i="24"/>
  <c r="E75" i="24"/>
  <c r="H53" i="24"/>
  <c r="E53" i="24"/>
  <c r="H57" i="24"/>
  <c r="E57" i="24"/>
  <c r="H47" i="24"/>
  <c r="E47" i="24"/>
  <c r="H52" i="24"/>
  <c r="E52" i="24"/>
  <c r="H54" i="24"/>
  <c r="E54" i="24"/>
  <c r="H48" i="24"/>
  <c r="E48" i="24"/>
  <c r="H41" i="24"/>
  <c r="E41" i="24"/>
  <c r="H70" i="24"/>
  <c r="E70" i="24"/>
  <c r="H43" i="24"/>
  <c r="E43" i="24"/>
  <c r="H58" i="24"/>
  <c r="E58" i="24"/>
  <c r="H60" i="24"/>
  <c r="E60" i="24"/>
  <c r="H46" i="24"/>
  <c r="E46" i="24"/>
  <c r="H74" i="24"/>
  <c r="E74" i="24"/>
  <c r="H72" i="24"/>
  <c r="E72" i="24"/>
  <c r="H42" i="24"/>
  <c r="E42" i="24"/>
  <c r="H50" i="24"/>
  <c r="E50" i="24"/>
  <c r="H51" i="24"/>
  <c r="E51" i="24"/>
  <c r="H59" i="24"/>
  <c r="E59" i="24"/>
  <c r="H68" i="24"/>
  <c r="E68" i="24"/>
  <c r="H49" i="24"/>
  <c r="E49" i="24"/>
  <c r="H66" i="24"/>
  <c r="E66" i="24"/>
  <c r="H63" i="24"/>
  <c r="E63" i="24"/>
  <c r="H69" i="24"/>
  <c r="E69" i="24"/>
  <c r="H38" i="24"/>
  <c r="E38" i="24"/>
  <c r="H55" i="24"/>
  <c r="E55" i="24"/>
  <c r="H39" i="24"/>
  <c r="E39" i="24"/>
  <c r="H62" i="24"/>
  <c r="E62" i="24"/>
  <c r="H37" i="24"/>
  <c r="E37" i="24"/>
  <c r="H61" i="24"/>
  <c r="E61" i="24"/>
  <c r="H64" i="24"/>
  <c r="E64" i="24"/>
  <c r="H44" i="24"/>
  <c r="E44" i="24"/>
  <c r="H71" i="24"/>
  <c r="E71" i="24"/>
  <c r="H36" i="24"/>
  <c r="E36" i="24"/>
  <c r="H35" i="24"/>
  <c r="E35" i="24"/>
  <c r="H65" i="24"/>
  <c r="E65" i="24"/>
  <c r="H31" i="24"/>
  <c r="E31" i="24"/>
  <c r="H34" i="24"/>
  <c r="E34" i="24"/>
  <c r="H67" i="24"/>
  <c r="E67" i="24"/>
  <c r="H33" i="24"/>
  <c r="E33" i="24"/>
  <c r="H45" i="24"/>
  <c r="E45" i="24"/>
  <c r="H40" i="24"/>
  <c r="E40" i="24"/>
  <c r="H10" i="24"/>
  <c r="E10" i="24"/>
  <c r="H29" i="24"/>
  <c r="E29" i="24"/>
  <c r="H24" i="24"/>
  <c r="E24" i="24"/>
  <c r="H32" i="24"/>
  <c r="E32" i="24"/>
  <c r="H28" i="24"/>
  <c r="E28" i="24"/>
  <c r="H26" i="24"/>
  <c r="E26" i="24"/>
  <c r="H20" i="24"/>
  <c r="E20" i="24"/>
  <c r="H22" i="24"/>
  <c r="E22" i="24"/>
  <c r="H14" i="24"/>
  <c r="E14" i="24"/>
  <c r="H25" i="24"/>
  <c r="E25" i="24"/>
  <c r="H21" i="24"/>
  <c r="E21" i="24"/>
  <c r="H27" i="24"/>
  <c r="E27" i="24"/>
  <c r="H13" i="24"/>
  <c r="E13" i="24"/>
  <c r="H30" i="24"/>
  <c r="E30" i="24"/>
  <c r="H16" i="24"/>
  <c r="E16" i="24"/>
  <c r="H18" i="24"/>
  <c r="E18" i="24"/>
  <c r="H11" i="24"/>
  <c r="E11" i="24"/>
  <c r="H23" i="24"/>
  <c r="E23" i="24"/>
  <c r="H17" i="24"/>
  <c r="E17" i="24"/>
  <c r="H19" i="24"/>
  <c r="E19" i="24"/>
  <c r="H15" i="24"/>
  <c r="E15" i="24"/>
  <c r="H12" i="24"/>
  <c r="E12" i="24"/>
  <c r="H78" i="23"/>
  <c r="E78" i="23"/>
  <c r="H74" i="23"/>
  <c r="E74" i="23"/>
  <c r="H72" i="23"/>
  <c r="E72" i="23"/>
  <c r="H68" i="23"/>
  <c r="E68" i="23"/>
  <c r="H66" i="23"/>
  <c r="E66" i="23"/>
  <c r="H76" i="23"/>
  <c r="E76" i="23"/>
  <c r="H75" i="23"/>
  <c r="E75" i="23"/>
  <c r="H73" i="23"/>
  <c r="E73" i="23"/>
  <c r="H44" i="23"/>
  <c r="E44" i="23"/>
  <c r="H34" i="23"/>
  <c r="E34" i="23"/>
  <c r="H71" i="23"/>
  <c r="E71" i="23"/>
  <c r="H65" i="23"/>
  <c r="E65" i="23"/>
  <c r="H18" i="23"/>
  <c r="E18" i="23"/>
  <c r="H42" i="23"/>
  <c r="E42" i="23"/>
  <c r="H38" i="23"/>
  <c r="E38" i="23"/>
  <c r="H32" i="23"/>
  <c r="E32" i="23"/>
  <c r="H35" i="23"/>
  <c r="E35" i="23"/>
  <c r="H63" i="23"/>
  <c r="E63" i="23"/>
  <c r="H31" i="23"/>
  <c r="E31" i="23"/>
  <c r="H69" i="23"/>
  <c r="E69" i="23"/>
  <c r="H51" i="23"/>
  <c r="E51" i="23"/>
  <c r="H64" i="23"/>
  <c r="E64" i="23"/>
  <c r="H61" i="23"/>
  <c r="E61" i="23"/>
  <c r="H33" i="23"/>
  <c r="E33" i="23"/>
  <c r="H70" i="23"/>
  <c r="E70" i="23"/>
  <c r="H60" i="23"/>
  <c r="E60" i="23"/>
  <c r="H67" i="23"/>
  <c r="E67" i="23"/>
  <c r="H52" i="23"/>
  <c r="E52" i="23"/>
  <c r="H40" i="23"/>
  <c r="E40" i="23"/>
  <c r="H43" i="23"/>
  <c r="E43" i="23"/>
  <c r="H48" i="23"/>
  <c r="E48" i="23"/>
  <c r="H19" i="23"/>
  <c r="E19" i="23"/>
  <c r="H77" i="23"/>
  <c r="E77" i="23"/>
  <c r="H49" i="23"/>
  <c r="E49" i="23"/>
  <c r="H59" i="23"/>
  <c r="E59" i="23"/>
  <c r="H25" i="23"/>
  <c r="E25" i="23"/>
  <c r="H57" i="23"/>
  <c r="E57" i="23"/>
  <c r="H27" i="23"/>
  <c r="E27" i="23"/>
  <c r="H30" i="23"/>
  <c r="E30" i="23"/>
  <c r="H41" i="23"/>
  <c r="E41" i="23"/>
  <c r="H15" i="23"/>
  <c r="E15" i="23"/>
  <c r="H24" i="23"/>
  <c r="E24" i="23"/>
  <c r="H47" i="23"/>
  <c r="E47" i="23"/>
  <c r="H58" i="23"/>
  <c r="E58" i="23"/>
  <c r="H55" i="23"/>
  <c r="E55" i="23"/>
  <c r="H53" i="23"/>
  <c r="E53" i="23"/>
  <c r="H62" i="23"/>
  <c r="E62" i="23"/>
  <c r="H56" i="23"/>
  <c r="E56" i="23"/>
  <c r="H29" i="23"/>
  <c r="E29" i="23"/>
  <c r="H46" i="23"/>
  <c r="E46" i="23"/>
  <c r="H16" i="23"/>
  <c r="E16" i="23"/>
  <c r="H12" i="23"/>
  <c r="E12" i="23"/>
  <c r="H54" i="23"/>
  <c r="E54" i="23"/>
  <c r="H11" i="23"/>
  <c r="E11" i="23"/>
  <c r="H10" i="23"/>
  <c r="E10" i="23"/>
  <c r="H21" i="23"/>
  <c r="E21" i="23"/>
  <c r="H50" i="23"/>
  <c r="E50" i="23"/>
  <c r="H45" i="23"/>
  <c r="E45" i="23"/>
  <c r="H14" i="23"/>
  <c r="E14" i="23"/>
  <c r="H13" i="23"/>
  <c r="E13" i="23"/>
  <c r="H39" i="23"/>
  <c r="E39" i="23"/>
  <c r="H36" i="23"/>
  <c r="E36" i="23"/>
  <c r="H37" i="23"/>
  <c r="E37" i="23"/>
  <c r="H22" i="23"/>
  <c r="E22" i="23"/>
  <c r="H26" i="23"/>
  <c r="E26" i="23"/>
  <c r="H20" i="23"/>
  <c r="E20" i="23"/>
  <c r="H17" i="23"/>
  <c r="E17" i="23"/>
  <c r="H28" i="23"/>
  <c r="E28" i="23"/>
  <c r="H23" i="23"/>
  <c r="E23" i="23"/>
  <c r="BW61" i="11"/>
  <c r="BK61" i="11"/>
  <c r="AY61" i="11"/>
  <c r="AM61" i="11"/>
  <c r="AA61" i="11"/>
  <c r="B61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38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Y61" i="11" l="1"/>
  <c r="AK61" i="11"/>
  <c r="AW61" i="11"/>
  <c r="BI61" i="11"/>
  <c r="BU61" i="11"/>
  <c r="CG61" i="11"/>
  <c r="Z61" i="11"/>
  <c r="AL61" i="11"/>
  <c r="AX61" i="11"/>
  <c r="BJ61" i="11"/>
  <c r="BV61" i="11"/>
  <c r="CH61" i="11"/>
  <c r="Q61" i="11"/>
  <c r="AC61" i="11"/>
  <c r="AO61" i="11"/>
  <c r="BA61" i="11"/>
  <c r="BM61" i="11"/>
  <c r="BY61" i="11"/>
  <c r="P61" i="11"/>
  <c r="AZ61" i="11"/>
  <c r="R61" i="11"/>
  <c r="AD61" i="11"/>
  <c r="AP61" i="11"/>
  <c r="BB61" i="11"/>
  <c r="BN61" i="11"/>
  <c r="BZ61" i="11"/>
  <c r="AN61" i="11"/>
  <c r="BL61" i="11"/>
  <c r="S61" i="11"/>
  <c r="AE61" i="11"/>
  <c r="AQ61" i="11"/>
  <c r="BC61" i="11"/>
  <c r="BO61" i="11"/>
  <c r="CA61" i="11"/>
  <c r="T61" i="11"/>
  <c r="AF61" i="11"/>
  <c r="AR61" i="11"/>
  <c r="BD61" i="11"/>
  <c r="BP61" i="11"/>
  <c r="CB61" i="11"/>
  <c r="U61" i="11"/>
  <c r="AG61" i="11"/>
  <c r="AS61" i="11"/>
  <c r="BE61" i="11"/>
  <c r="BQ61" i="11"/>
  <c r="CC61" i="11"/>
  <c r="AB61" i="11"/>
  <c r="BX61" i="11"/>
  <c r="V61" i="11"/>
  <c r="AH61" i="11"/>
  <c r="AT61" i="11"/>
  <c r="BF61" i="11"/>
  <c r="BR61" i="11"/>
  <c r="CD61" i="11"/>
  <c r="W61" i="11"/>
  <c r="AI61" i="11"/>
  <c r="AU61" i="11"/>
  <c r="BG61" i="11"/>
  <c r="BS61" i="11"/>
  <c r="CE61" i="11"/>
  <c r="X61" i="11"/>
  <c r="AJ61" i="11"/>
  <c r="AV61" i="11"/>
  <c r="BH61" i="11"/>
  <c r="BT61" i="11"/>
  <c r="CF61" i="11"/>
  <c r="F56" i="24"/>
  <c r="F38" i="24"/>
  <c r="F16" i="24"/>
  <c r="F45" i="24"/>
  <c r="F44" i="23"/>
  <c r="F46" i="24"/>
  <c r="F37" i="24"/>
  <c r="F17" i="24"/>
  <c r="F24" i="24"/>
  <c r="F50" i="24"/>
  <c r="F71" i="24"/>
  <c r="F78" i="23"/>
  <c r="F20" i="24"/>
  <c r="F52" i="24"/>
  <c r="F47" i="23"/>
  <c r="F21" i="24"/>
  <c r="F70" i="24"/>
  <c r="CH12" i="11"/>
  <c r="CH14" i="11"/>
  <c r="CH16" i="11"/>
  <c r="CH24" i="11"/>
  <c r="CH26" i="11"/>
  <c r="F20" i="23"/>
  <c r="F36" i="23"/>
  <c r="F45" i="23"/>
  <c r="F11" i="23"/>
  <c r="F30" i="23"/>
  <c r="F59" i="23"/>
  <c r="F48" i="23"/>
  <c r="F67" i="23"/>
  <c r="F61" i="23"/>
  <c r="F31" i="23"/>
  <c r="F38" i="23"/>
  <c r="F23" i="23"/>
  <c r="F71" i="23"/>
  <c r="F75" i="23"/>
  <c r="F72" i="23"/>
  <c r="F15" i="24"/>
  <c r="F11" i="24"/>
  <c r="F13" i="24"/>
  <c r="F14" i="24"/>
  <c r="F28" i="24"/>
  <c r="F10" i="24"/>
  <c r="F67" i="24"/>
  <c r="F35" i="24"/>
  <c r="F64" i="24"/>
  <c r="F39" i="24"/>
  <c r="F63" i="24"/>
  <c r="F59" i="24"/>
  <c r="F72" i="24"/>
  <c r="F58" i="24"/>
  <c r="F48" i="24"/>
  <c r="F57" i="24"/>
  <c r="F77" i="24"/>
  <c r="F46" i="23"/>
  <c r="F53" i="23"/>
  <c r="F24" i="23"/>
  <c r="F26" i="23"/>
  <c r="F39" i="23"/>
  <c r="F50" i="23"/>
  <c r="F27" i="23"/>
  <c r="F49" i="23"/>
  <c r="F43" i="23"/>
  <c r="F60" i="23"/>
  <c r="F64" i="23"/>
  <c r="F63" i="23"/>
  <c r="F49" i="24"/>
  <c r="F54" i="23"/>
  <c r="F42" i="23"/>
  <c r="F34" i="23"/>
  <c r="F76" i="23"/>
  <c r="F74" i="23"/>
  <c r="F19" i="24"/>
  <c r="F18" i="24"/>
  <c r="F27" i="24"/>
  <c r="F22" i="24"/>
  <c r="F32" i="24"/>
  <c r="F40" i="24"/>
  <c r="F34" i="24"/>
  <c r="F36" i="24"/>
  <c r="F61" i="24"/>
  <c r="F55" i="24"/>
  <c r="F66" i="24"/>
  <c r="F51" i="24"/>
  <c r="F74" i="24"/>
  <c r="F43" i="24"/>
  <c r="F54" i="24"/>
  <c r="F53" i="24"/>
  <c r="F73" i="24"/>
  <c r="F75" i="24"/>
  <c r="F28" i="23"/>
  <c r="F29" i="23"/>
  <c r="F55" i="23"/>
  <c r="F22" i="23"/>
  <c r="F13" i="23"/>
  <c r="F21" i="23"/>
  <c r="F15" i="23"/>
  <c r="F57" i="23"/>
  <c r="F77" i="23"/>
  <c r="F40" i="23"/>
  <c r="F70" i="23"/>
  <c r="F51" i="23"/>
  <c r="F35" i="23"/>
  <c r="F66" i="23"/>
  <c r="F31" i="24"/>
  <c r="F18" i="23"/>
  <c r="F12" i="23"/>
  <c r="F56" i="23"/>
  <c r="F58" i="23"/>
  <c r="P31" i="11"/>
  <c r="F17" i="23"/>
  <c r="F37" i="23"/>
  <c r="F14" i="23"/>
  <c r="F10" i="23"/>
  <c r="F41" i="23"/>
  <c r="F25" i="23"/>
  <c r="F19" i="23"/>
  <c r="F52" i="23"/>
  <c r="F33" i="23"/>
  <c r="F69" i="23"/>
  <c r="F32" i="23"/>
  <c r="F65" i="23"/>
  <c r="F73" i="23"/>
  <c r="F68" i="23"/>
  <c r="F12" i="24"/>
  <c r="F23" i="24"/>
  <c r="F30" i="24"/>
  <c r="F25" i="24"/>
  <c r="F26" i="24"/>
  <c r="F29" i="24"/>
  <c r="F33" i="24"/>
  <c r="F65" i="24"/>
  <c r="F44" i="24"/>
  <c r="F62" i="24"/>
  <c r="F69" i="24"/>
  <c r="F68" i="24"/>
  <c r="F42" i="24"/>
  <c r="F60" i="24"/>
  <c r="F41" i="24"/>
  <c r="F47" i="24"/>
  <c r="F76" i="24"/>
  <c r="F78" i="24"/>
  <c r="F16" i="23"/>
  <c r="F62" i="23"/>
  <c r="CG10" i="11"/>
  <c r="AW12" i="11"/>
  <c r="CG12" i="11"/>
  <c r="CH28" i="11"/>
  <c r="BD19" i="11"/>
  <c r="AQ11" i="11"/>
  <c r="AR21" i="11"/>
  <c r="BD21" i="11"/>
  <c r="BJ22" i="11"/>
  <c r="AR23" i="11"/>
  <c r="BJ24" i="11"/>
  <c r="CB25" i="11"/>
  <c r="BJ32" i="11"/>
  <c r="BV32" i="11"/>
  <c r="N61" i="11"/>
  <c r="AX18" i="11"/>
  <c r="CH18" i="11"/>
  <c r="BP19" i="11"/>
  <c r="CB21" i="11"/>
  <c r="BV22" i="11"/>
  <c r="CB23" i="11"/>
  <c r="AX26" i="11"/>
  <c r="BD41" i="11"/>
  <c r="Q42" i="11"/>
  <c r="O46" i="11"/>
  <c r="BA47" i="11"/>
  <c r="AQ49" i="11"/>
  <c r="AG51" i="11"/>
  <c r="BY53" i="11"/>
  <c r="BT55" i="11"/>
  <c r="AQ57" i="11"/>
  <c r="BN58" i="11"/>
  <c r="AC60" i="11"/>
  <c r="AQ9" i="11"/>
  <c r="BI12" i="11"/>
  <c r="BU12" i="11"/>
  <c r="S13" i="11"/>
  <c r="AE13" i="11"/>
  <c r="AQ13" i="11"/>
  <c r="BC13" i="11"/>
  <c r="BO13" i="11"/>
  <c r="CA13" i="11"/>
  <c r="Y14" i="11"/>
  <c r="AK14" i="11"/>
  <c r="AW14" i="11"/>
  <c r="BI14" i="11"/>
  <c r="BU14" i="11"/>
  <c r="CG14" i="11"/>
  <c r="S15" i="11"/>
  <c r="AE15" i="11"/>
  <c r="AQ15" i="11"/>
  <c r="BC15" i="11"/>
  <c r="BO15" i="11"/>
  <c r="CA15" i="11"/>
  <c r="Y16" i="11"/>
  <c r="AK16" i="11"/>
  <c r="AW16" i="11"/>
  <c r="BI16" i="11"/>
  <c r="BU16" i="11"/>
  <c r="CG16" i="11"/>
  <c r="S17" i="11"/>
  <c r="AE17" i="11"/>
  <c r="BO9" i="11"/>
  <c r="AK10" i="11"/>
  <c r="BC11" i="11"/>
  <c r="Y12" i="11"/>
  <c r="AF17" i="11"/>
  <c r="BP17" i="11"/>
  <c r="CB17" i="11"/>
  <c r="CB19" i="11"/>
  <c r="AL22" i="11"/>
  <c r="BD23" i="11"/>
  <c r="T25" i="11"/>
  <c r="BD25" i="11"/>
  <c r="BJ26" i="11"/>
  <c r="BD27" i="11"/>
  <c r="Z28" i="11"/>
  <c r="BV28" i="11"/>
  <c r="Z30" i="11"/>
  <c r="AL30" i="11"/>
  <c r="AX30" i="11"/>
  <c r="BJ30" i="11"/>
  <c r="BV30" i="11"/>
  <c r="CH30" i="11"/>
  <c r="T31" i="11"/>
  <c r="AF31" i="11"/>
  <c r="AR31" i="11"/>
  <c r="BD31" i="11"/>
  <c r="BP31" i="11"/>
  <c r="CB31" i="11"/>
  <c r="R32" i="11"/>
  <c r="AD32" i="11"/>
  <c r="AP32" i="11"/>
  <c r="BB32" i="11"/>
  <c r="N27" i="11"/>
  <c r="AR17" i="11"/>
  <c r="BV18" i="11"/>
  <c r="T27" i="11"/>
  <c r="BP27" i="11"/>
  <c r="AL28" i="11"/>
  <c r="AX28" i="11"/>
  <c r="BJ28" i="11"/>
  <c r="BP29" i="11"/>
  <c r="CB29" i="11"/>
  <c r="N26" i="11"/>
  <c r="N16" i="11"/>
  <c r="AE9" i="11"/>
  <c r="AE11" i="11"/>
  <c r="BO11" i="11"/>
  <c r="CH10" i="11"/>
  <c r="T17" i="11"/>
  <c r="BD17" i="11"/>
  <c r="Z18" i="11"/>
  <c r="BJ18" i="11"/>
  <c r="T19" i="11"/>
  <c r="AR19" i="11"/>
  <c r="AX20" i="11"/>
  <c r="AX22" i="11"/>
  <c r="AF23" i="11"/>
  <c r="BP23" i="11"/>
  <c r="AR25" i="11"/>
  <c r="T29" i="11"/>
  <c r="CB32" i="11"/>
  <c r="BJ20" i="11"/>
  <c r="T21" i="11"/>
  <c r="AL24" i="11"/>
  <c r="AF25" i="11"/>
  <c r="BP25" i="11"/>
  <c r="Z26" i="11"/>
  <c r="BV26" i="11"/>
  <c r="CB27" i="11"/>
  <c r="BD29" i="11"/>
  <c r="S9" i="11"/>
  <c r="CA9" i="11"/>
  <c r="AW10" i="11"/>
  <c r="BU10" i="11"/>
  <c r="S11" i="11"/>
  <c r="CA11" i="11"/>
  <c r="AK12" i="11"/>
  <c r="AF19" i="11"/>
  <c r="Z20" i="11"/>
  <c r="BV20" i="11"/>
  <c r="AF21" i="11"/>
  <c r="AF27" i="11"/>
  <c r="AF29" i="11"/>
  <c r="N28" i="11"/>
  <c r="BC9" i="11"/>
  <c r="AL18" i="11"/>
  <c r="AR27" i="11"/>
  <c r="AR29" i="11"/>
  <c r="N30" i="11"/>
  <c r="AX24" i="11"/>
  <c r="AL26" i="11"/>
  <c r="Y10" i="11"/>
  <c r="BI10" i="11"/>
  <c r="AL20" i="11"/>
  <c r="CH20" i="11"/>
  <c r="BP21" i="11"/>
  <c r="Z22" i="11"/>
  <c r="CH22" i="11"/>
  <c r="T23" i="11"/>
  <c r="Z24" i="11"/>
  <c r="BV24" i="11"/>
  <c r="BV16" i="11"/>
  <c r="BJ14" i="11"/>
  <c r="BP15" i="11"/>
  <c r="AL16" i="11"/>
  <c r="BF12" i="11"/>
  <c r="BP9" i="11"/>
  <c r="Z10" i="11"/>
  <c r="CB11" i="11"/>
  <c r="AR13" i="11"/>
  <c r="AR15" i="11"/>
  <c r="BJ16" i="11"/>
  <c r="T9" i="11"/>
  <c r="AR9" i="11"/>
  <c r="BJ10" i="11"/>
  <c r="AF11" i="11"/>
  <c r="BD11" i="11"/>
  <c r="AL12" i="11"/>
  <c r="T13" i="11"/>
  <c r="BP13" i="11"/>
  <c r="AL14" i="11"/>
  <c r="BD15" i="11"/>
  <c r="AX16" i="11"/>
  <c r="BV10" i="11"/>
  <c r="BL16" i="11"/>
  <c r="N15" i="11"/>
  <c r="BD9" i="11"/>
  <c r="CB9" i="11"/>
  <c r="AX10" i="11"/>
  <c r="T11" i="11"/>
  <c r="Z12" i="11"/>
  <c r="BJ12" i="11"/>
  <c r="BD13" i="11"/>
  <c r="BV14" i="11"/>
  <c r="T15" i="11"/>
  <c r="Z16" i="11"/>
  <c r="N31" i="11"/>
  <c r="BN14" i="11"/>
  <c r="AF9" i="11"/>
  <c r="AL10" i="11"/>
  <c r="AR11" i="11"/>
  <c r="BP11" i="11"/>
  <c r="AX12" i="11"/>
  <c r="BV12" i="11"/>
  <c r="AF13" i="11"/>
  <c r="CB13" i="11"/>
  <c r="Z14" i="11"/>
  <c r="AX14" i="11"/>
  <c r="AF15" i="11"/>
  <c r="CB15" i="11"/>
  <c r="BO14" i="11"/>
  <c r="N13" i="11"/>
  <c r="AT9" i="11"/>
  <c r="AB10" i="11"/>
  <c r="AT11" i="11"/>
  <c r="BR11" i="11"/>
  <c r="P12" i="11"/>
  <c r="BL12" i="11"/>
  <c r="AH13" i="11"/>
  <c r="BF13" i="11"/>
  <c r="CD13" i="11"/>
  <c r="AB14" i="11"/>
  <c r="AN14" i="11"/>
  <c r="BX14" i="11"/>
  <c r="BF15" i="11"/>
  <c r="AZ16" i="11"/>
  <c r="AH17" i="11"/>
  <c r="BR17" i="11"/>
  <c r="BX18" i="11"/>
  <c r="V19" i="11"/>
  <c r="CD19" i="11"/>
  <c r="AZ20" i="11"/>
  <c r="BL20" i="11"/>
  <c r="AN22" i="11"/>
  <c r="BX22" i="11"/>
  <c r="AT23" i="11"/>
  <c r="BX24" i="11"/>
  <c r="N23" i="11"/>
  <c r="AJ9" i="11"/>
  <c r="CF9" i="11"/>
  <c r="BB10" i="11"/>
  <c r="AV11" i="11"/>
  <c r="X17" i="11"/>
  <c r="N10" i="11"/>
  <c r="N18" i="11"/>
  <c r="AC9" i="11"/>
  <c r="BS12" i="11"/>
  <c r="CE12" i="11"/>
  <c r="Q13" i="11"/>
  <c r="W14" i="11"/>
  <c r="AU14" i="11"/>
  <c r="CE14" i="11"/>
  <c r="Q15" i="11"/>
  <c r="AO15" i="11"/>
  <c r="BM15" i="11"/>
  <c r="BY15" i="11"/>
  <c r="AI16" i="11"/>
  <c r="AU16" i="11"/>
  <c r="AI18" i="11"/>
  <c r="Q19" i="11"/>
  <c r="BB9" i="11"/>
  <c r="AV10" i="11"/>
  <c r="AP11" i="11"/>
  <c r="AJ16" i="11"/>
  <c r="AQ17" i="11"/>
  <c r="BC17" i="11"/>
  <c r="BO17" i="11"/>
  <c r="CA17" i="11"/>
  <c r="Y18" i="11"/>
  <c r="AK18" i="11"/>
  <c r="AW18" i="11"/>
  <c r="BI18" i="11"/>
  <c r="BU18" i="11"/>
  <c r="CG18" i="11"/>
  <c r="S19" i="11"/>
  <c r="AE19" i="11"/>
  <c r="AQ19" i="11"/>
  <c r="BC19" i="11"/>
  <c r="BO19" i="11"/>
  <c r="CA19" i="11"/>
  <c r="Y20" i="11"/>
  <c r="AK20" i="11"/>
  <c r="AW20" i="11"/>
  <c r="BI20" i="11"/>
  <c r="BU20" i="11"/>
  <c r="CG20" i="11"/>
  <c r="S21" i="11"/>
  <c r="AE21" i="11"/>
  <c r="AQ21" i="11"/>
  <c r="BC21" i="11"/>
  <c r="BO21" i="11"/>
  <c r="CA21" i="11"/>
  <c r="Y22" i="11"/>
  <c r="AK22" i="11"/>
  <c r="AW22" i="11"/>
  <c r="BI22" i="11"/>
  <c r="BU22" i="11"/>
  <c r="CG22" i="11"/>
  <c r="S23" i="11"/>
  <c r="AE23" i="11"/>
  <c r="AQ23" i="11"/>
  <c r="BC23" i="11"/>
  <c r="BO23" i="11"/>
  <c r="CA23" i="11"/>
  <c r="Y24" i="11"/>
  <c r="AK24" i="11"/>
  <c r="AW24" i="11"/>
  <c r="BI24" i="11"/>
  <c r="BU24" i="11"/>
  <c r="CG24" i="11"/>
  <c r="S25" i="11"/>
  <c r="AE25" i="11"/>
  <c r="AQ25" i="11"/>
  <c r="BC25" i="11"/>
  <c r="BO25" i="11"/>
  <c r="CA25" i="11"/>
  <c r="Y26" i="11"/>
  <c r="AK26" i="11"/>
  <c r="AW26" i="11"/>
  <c r="BI26" i="11"/>
  <c r="BU26" i="11"/>
  <c r="CG26" i="11"/>
  <c r="S27" i="11"/>
  <c r="AE27" i="11"/>
  <c r="AQ27" i="11"/>
  <c r="BC27" i="11"/>
  <c r="BO27" i="11"/>
  <c r="N14" i="11"/>
  <c r="U9" i="11"/>
  <c r="AG9" i="11"/>
  <c r="AS9" i="11"/>
  <c r="BE9" i="11"/>
  <c r="BQ9" i="11"/>
  <c r="CC9" i="11"/>
  <c r="O10" i="11"/>
  <c r="AA10" i="11"/>
  <c r="AM10" i="11"/>
  <c r="AY10" i="11"/>
  <c r="BK10" i="11"/>
  <c r="BW10" i="11"/>
  <c r="U11" i="11"/>
  <c r="AG11" i="11"/>
  <c r="AS11" i="11"/>
  <c r="BE11" i="11"/>
  <c r="BQ11" i="11"/>
  <c r="CC11" i="11"/>
  <c r="O12" i="11"/>
  <c r="AA12" i="11"/>
  <c r="AM12" i="11"/>
  <c r="AY12" i="11"/>
  <c r="BK12" i="11"/>
  <c r="BW12" i="11"/>
  <c r="U13" i="11"/>
  <c r="AG13" i="11"/>
  <c r="AS13" i="11"/>
  <c r="BE13" i="11"/>
  <c r="BQ13" i="11"/>
  <c r="CC13" i="11"/>
  <c r="O14" i="11"/>
  <c r="AA14" i="11"/>
  <c r="AM14" i="11"/>
  <c r="AY14" i="11"/>
  <c r="BK14" i="11"/>
  <c r="BW14" i="11"/>
  <c r="U15" i="11"/>
  <c r="AG15" i="11"/>
  <c r="AS15" i="11"/>
  <c r="BE15" i="11"/>
  <c r="BQ15" i="11"/>
  <c r="CC15" i="11"/>
  <c r="O16" i="11"/>
  <c r="AA16" i="11"/>
  <c r="AM16" i="11"/>
  <c r="AY16" i="11"/>
  <c r="BK16" i="11"/>
  <c r="BW16" i="11"/>
  <c r="U17" i="11"/>
  <c r="AG17" i="11"/>
  <c r="AS17" i="11"/>
  <c r="BE17" i="11"/>
  <c r="BQ17" i="11"/>
  <c r="CC17" i="11"/>
  <c r="O18" i="11"/>
  <c r="AA18" i="11"/>
  <c r="AM18" i="11"/>
  <c r="AY18" i="11"/>
  <c r="BK18" i="11"/>
  <c r="BW18" i="11"/>
  <c r="U19" i="11"/>
  <c r="AG19" i="11"/>
  <c r="AS19" i="11"/>
  <c r="BE19" i="11"/>
  <c r="BQ19" i="11"/>
  <c r="CC19" i="11"/>
  <c r="O20" i="11"/>
  <c r="AA20" i="11"/>
  <c r="AM20" i="11"/>
  <c r="AY20" i="11"/>
  <c r="BK20" i="11"/>
  <c r="AH25" i="11"/>
  <c r="AT25" i="11"/>
  <c r="BF25" i="11"/>
  <c r="BR25" i="11"/>
  <c r="CD25" i="11"/>
  <c r="P26" i="11"/>
  <c r="BL26" i="11"/>
  <c r="V9" i="11"/>
  <c r="BF9" i="11"/>
  <c r="P10" i="11"/>
  <c r="BL10" i="11"/>
  <c r="V11" i="11"/>
  <c r="BF11" i="11"/>
  <c r="AB12" i="11"/>
  <c r="AT13" i="11"/>
  <c r="AT15" i="11"/>
  <c r="AZ18" i="11"/>
  <c r="BR19" i="11"/>
  <c r="AB20" i="11"/>
  <c r="BX20" i="11"/>
  <c r="CD23" i="11"/>
  <c r="P24" i="11"/>
  <c r="AB24" i="11"/>
  <c r="BL24" i="11"/>
  <c r="V25" i="11"/>
  <c r="N24" i="11"/>
  <c r="N12" i="11"/>
  <c r="W9" i="11"/>
  <c r="AI9" i="11"/>
  <c r="AU9" i="11"/>
  <c r="BG9" i="11"/>
  <c r="BS9" i="11"/>
  <c r="CE9" i="11"/>
  <c r="Q10" i="11"/>
  <c r="AC10" i="11"/>
  <c r="AO10" i="11"/>
  <c r="BA10" i="11"/>
  <c r="BM10" i="11"/>
  <c r="BY10" i="11"/>
  <c r="W11" i="11"/>
  <c r="AI11" i="11"/>
  <c r="AU11" i="11"/>
  <c r="BG11" i="11"/>
  <c r="BS11" i="11"/>
  <c r="CE11" i="11"/>
  <c r="Q12" i="11"/>
  <c r="AC12" i="11"/>
  <c r="AO12" i="11"/>
  <c r="BA12" i="11"/>
  <c r="BM12" i="11"/>
  <c r="BY12" i="11"/>
  <c r="W13" i="11"/>
  <c r="AI13" i="11"/>
  <c r="AU13" i="11"/>
  <c r="BG13" i="11"/>
  <c r="BS13" i="11"/>
  <c r="W15" i="11"/>
  <c r="Q18" i="11"/>
  <c r="AO20" i="11"/>
  <c r="AZ12" i="11"/>
  <c r="AH15" i="11"/>
  <c r="AB16" i="11"/>
  <c r="BX16" i="11"/>
  <c r="AT17" i="11"/>
  <c r="P18" i="11"/>
  <c r="AN18" i="11"/>
  <c r="BL18" i="11"/>
  <c r="AH19" i="11"/>
  <c r="V21" i="11"/>
  <c r="AT21" i="11"/>
  <c r="P22" i="11"/>
  <c r="BR23" i="11"/>
  <c r="R10" i="11"/>
  <c r="AD10" i="11"/>
  <c r="AJ11" i="11"/>
  <c r="CF11" i="11"/>
  <c r="AP12" i="11"/>
  <c r="AV13" i="11"/>
  <c r="BT13" i="11"/>
  <c r="AD14" i="11"/>
  <c r="BB14" i="11"/>
  <c r="CF15" i="11"/>
  <c r="AP16" i="11"/>
  <c r="BB18" i="11"/>
  <c r="BZ18" i="11"/>
  <c r="X19" i="11"/>
  <c r="AJ19" i="11"/>
  <c r="AV19" i="11"/>
  <c r="BH19" i="11"/>
  <c r="BT19" i="11"/>
  <c r="CF19" i="11"/>
  <c r="R20" i="11"/>
  <c r="AD20" i="11"/>
  <c r="AP20" i="11"/>
  <c r="BB20" i="11"/>
  <c r="BN20" i="11"/>
  <c r="BZ20" i="11"/>
  <c r="X21" i="11"/>
  <c r="AJ21" i="11"/>
  <c r="AV21" i="11"/>
  <c r="BH21" i="11"/>
  <c r="BT21" i="11"/>
  <c r="CF21" i="11"/>
  <c r="R22" i="11"/>
  <c r="AD22" i="11"/>
  <c r="AP22" i="11"/>
  <c r="BB22" i="11"/>
  <c r="BN22" i="11"/>
  <c r="BZ22" i="11"/>
  <c r="X23" i="11"/>
  <c r="AJ23" i="11"/>
  <c r="AV23" i="11"/>
  <c r="BH23" i="11"/>
  <c r="BT23" i="11"/>
  <c r="CA14" i="11"/>
  <c r="Y15" i="11"/>
  <c r="AK15" i="11"/>
  <c r="AW15" i="11"/>
  <c r="BI15" i="11"/>
  <c r="BU15" i="11"/>
  <c r="CG15" i="11"/>
  <c r="S16" i="11"/>
  <c r="AE16" i="11"/>
  <c r="AQ16" i="11"/>
  <c r="BC16" i="11"/>
  <c r="BO16" i="11"/>
  <c r="CA16" i="11"/>
  <c r="Y17" i="11"/>
  <c r="AK17" i="11"/>
  <c r="AW17" i="11"/>
  <c r="BI17" i="11"/>
  <c r="BU17" i="11"/>
  <c r="CG17" i="11"/>
  <c r="S18" i="11"/>
  <c r="AE18" i="11"/>
  <c r="AQ18" i="11"/>
  <c r="BC18" i="11"/>
  <c r="BO18" i="11"/>
  <c r="CA18" i="11"/>
  <c r="Y19" i="11"/>
  <c r="AK19" i="11"/>
  <c r="AW19" i="11"/>
  <c r="BI19" i="11"/>
  <c r="S24" i="11"/>
  <c r="AV15" i="11"/>
  <c r="BT15" i="11"/>
  <c r="AD16" i="11"/>
  <c r="BN16" i="11"/>
  <c r="BT17" i="11"/>
  <c r="AE10" i="11"/>
  <c r="BC10" i="11"/>
  <c r="Y11" i="11"/>
  <c r="AW11" i="11"/>
  <c r="S12" i="11"/>
  <c r="AE12" i="11"/>
  <c r="AQ12" i="11"/>
  <c r="BC12" i="11"/>
  <c r="BO12" i="11"/>
  <c r="Y13" i="11"/>
  <c r="AW13" i="11"/>
  <c r="BU13" i="11"/>
  <c r="AE14" i="11"/>
  <c r="BC14" i="11"/>
  <c r="N21" i="11"/>
  <c r="N29" i="11"/>
  <c r="AL9" i="11"/>
  <c r="AX9" i="11"/>
  <c r="BV9" i="11"/>
  <c r="T10" i="11"/>
  <c r="AF10" i="11"/>
  <c r="BD10" i="11"/>
  <c r="CB10" i="11"/>
  <c r="AL11" i="11"/>
  <c r="AX11" i="11"/>
  <c r="BV11" i="11"/>
  <c r="T12" i="11"/>
  <c r="AF12" i="11"/>
  <c r="BD12" i="11"/>
  <c r="Z13" i="11"/>
  <c r="AX13" i="11"/>
  <c r="BJ13" i="11"/>
  <c r="BV13" i="11"/>
  <c r="CH13" i="11"/>
  <c r="AR14" i="11"/>
  <c r="BD14" i="11"/>
  <c r="BP14" i="11"/>
  <c r="D44" i="23" s="1" a="1"/>
  <c r="D44" i="23" s="1"/>
  <c r="CB14" i="11"/>
  <c r="Z15" i="11"/>
  <c r="AL15" i="11"/>
  <c r="AX15" i="11"/>
  <c r="BJ15" i="11"/>
  <c r="BV15" i="11"/>
  <c r="CH15" i="11"/>
  <c r="T16" i="11"/>
  <c r="AF16" i="11"/>
  <c r="AR16" i="11"/>
  <c r="Z17" i="11"/>
  <c r="CD9" i="11"/>
  <c r="AZ10" i="11"/>
  <c r="V13" i="11"/>
  <c r="AZ14" i="11"/>
  <c r="BL14" i="11"/>
  <c r="CD15" i="11"/>
  <c r="BL22" i="11"/>
  <c r="BF23" i="11"/>
  <c r="AN24" i="11"/>
  <c r="AV9" i="11"/>
  <c r="AP10" i="11"/>
  <c r="BZ10" i="11"/>
  <c r="BT11" i="11"/>
  <c r="AD12" i="11"/>
  <c r="BN12" i="11"/>
  <c r="AJ13" i="11"/>
  <c r="BH17" i="11"/>
  <c r="CF17" i="11"/>
  <c r="AP18" i="11"/>
  <c r="N22" i="11"/>
  <c r="Y9" i="11"/>
  <c r="AK9" i="11"/>
  <c r="AW9" i="11"/>
  <c r="BI9" i="11"/>
  <c r="BU9" i="11"/>
  <c r="CG9" i="11"/>
  <c r="S10" i="11"/>
  <c r="AQ10" i="11"/>
  <c r="BO10" i="11"/>
  <c r="CA10" i="11"/>
  <c r="AK11" i="11"/>
  <c r="BI11" i="11"/>
  <c r="BU11" i="11"/>
  <c r="CG11" i="11"/>
  <c r="CA12" i="11"/>
  <c r="AK13" i="11"/>
  <c r="BI13" i="11"/>
  <c r="CG13" i="11"/>
  <c r="S14" i="11"/>
  <c r="AQ14" i="11"/>
  <c r="Z9" i="11"/>
  <c r="BJ9" i="11"/>
  <c r="CH9" i="11"/>
  <c r="AR10" i="11"/>
  <c r="BP10" i="11"/>
  <c r="Z11" i="11"/>
  <c r="BJ11" i="11"/>
  <c r="CH11" i="11"/>
  <c r="AR12" i="11"/>
  <c r="BP12" i="11"/>
  <c r="CB12" i="11"/>
  <c r="AL13" i="11"/>
  <c r="T14" i="11"/>
  <c r="AF14" i="11"/>
  <c r="N20" i="11"/>
  <c r="O9" i="11"/>
  <c r="AA9" i="11"/>
  <c r="AM9" i="11"/>
  <c r="AY9" i="11"/>
  <c r="BK9" i="11"/>
  <c r="BW9" i="11"/>
  <c r="U10" i="11"/>
  <c r="AG10" i="11"/>
  <c r="AS10" i="11"/>
  <c r="BE10" i="11"/>
  <c r="BQ10" i="11"/>
  <c r="CC10" i="11"/>
  <c r="O11" i="11"/>
  <c r="AA11" i="11"/>
  <c r="AM11" i="11"/>
  <c r="AY11" i="11"/>
  <c r="BK11" i="11"/>
  <c r="BW11" i="11"/>
  <c r="U12" i="11"/>
  <c r="AG12" i="11"/>
  <c r="AS12" i="11"/>
  <c r="BE12" i="11"/>
  <c r="BQ12" i="11"/>
  <c r="CC12" i="11"/>
  <c r="O13" i="11"/>
  <c r="AA13" i="11"/>
  <c r="AM13" i="11"/>
  <c r="AY13" i="11"/>
  <c r="BK13" i="11"/>
  <c r="BW13" i="11"/>
  <c r="U14" i="11"/>
  <c r="AG14" i="11"/>
  <c r="BF19" i="11"/>
  <c r="P20" i="11"/>
  <c r="AN20" i="11"/>
  <c r="AH21" i="11"/>
  <c r="BF21" i="11"/>
  <c r="CD21" i="11"/>
  <c r="AZ22" i="11"/>
  <c r="V23" i="11"/>
  <c r="AZ24" i="11"/>
  <c r="BT9" i="11"/>
  <c r="R14" i="11"/>
  <c r="AP14" i="11"/>
  <c r="X15" i="11"/>
  <c r="BH15" i="11"/>
  <c r="R16" i="11"/>
  <c r="BB16" i="11"/>
  <c r="AJ17" i="11"/>
  <c r="AV17" i="11"/>
  <c r="R18" i="11"/>
  <c r="AD18" i="11"/>
  <c r="BN18" i="11"/>
  <c r="N9" i="11"/>
  <c r="N19" i="11"/>
  <c r="P9" i="11"/>
  <c r="AB9" i="11"/>
  <c r="AN9" i="11"/>
  <c r="AZ9" i="11"/>
  <c r="BL9" i="11"/>
  <c r="BX9" i="11"/>
  <c r="V10" i="11"/>
  <c r="AH10" i="11"/>
  <c r="AT10" i="11"/>
  <c r="BF10" i="11"/>
  <c r="BR10" i="11"/>
  <c r="CD10" i="11"/>
  <c r="P11" i="11"/>
  <c r="AB11" i="11"/>
  <c r="AN11" i="11"/>
  <c r="AZ11" i="11"/>
  <c r="BL11" i="11"/>
  <c r="BX11" i="11"/>
  <c r="V12" i="11"/>
  <c r="AH12" i="11"/>
  <c r="AT12" i="11"/>
  <c r="BR12" i="11"/>
  <c r="CD12" i="11"/>
  <c r="P13" i="11"/>
  <c r="AB13" i="11"/>
  <c r="AN13" i="11"/>
  <c r="AZ13" i="11"/>
  <c r="BL13" i="11"/>
  <c r="BX13" i="11"/>
  <c r="V14" i="11"/>
  <c r="AH14" i="11"/>
  <c r="AT14" i="11"/>
  <c r="BF14" i="11"/>
  <c r="BR14" i="11"/>
  <c r="CD14" i="11"/>
  <c r="P15" i="11"/>
  <c r="AB15" i="11"/>
  <c r="AN15" i="11"/>
  <c r="AZ15" i="11"/>
  <c r="BL15" i="11"/>
  <c r="BX15" i="11"/>
  <c r="V16" i="11"/>
  <c r="AH16" i="11"/>
  <c r="AT16" i="11"/>
  <c r="BF16" i="11"/>
  <c r="BR16" i="11"/>
  <c r="CD16" i="11"/>
  <c r="P17" i="11"/>
  <c r="AB17" i="11"/>
  <c r="AN17" i="11"/>
  <c r="AZ17" i="11"/>
  <c r="BL17" i="11"/>
  <c r="BX17" i="11"/>
  <c r="V18" i="11"/>
  <c r="AH18" i="11"/>
  <c r="AT18" i="11"/>
  <c r="BF18" i="11"/>
  <c r="BR18" i="11"/>
  <c r="CD18" i="11"/>
  <c r="P19" i="11"/>
  <c r="BX21" i="11"/>
  <c r="N25" i="11"/>
  <c r="AH9" i="11"/>
  <c r="BR9" i="11"/>
  <c r="AN10" i="11"/>
  <c r="BX10" i="11"/>
  <c r="AH11" i="11"/>
  <c r="CD11" i="11"/>
  <c r="AN12" i="11"/>
  <c r="BX12" i="11"/>
  <c r="BR13" i="11"/>
  <c r="P14" i="11"/>
  <c r="V15" i="11"/>
  <c r="BR15" i="11"/>
  <c r="P16" i="11"/>
  <c r="AN16" i="11"/>
  <c r="V17" i="11"/>
  <c r="BF17" i="11"/>
  <c r="CD17" i="11"/>
  <c r="AB18" i="11"/>
  <c r="AT19" i="11"/>
  <c r="BR21" i="11"/>
  <c r="AB22" i="11"/>
  <c r="AH23" i="11"/>
  <c r="X9" i="11"/>
  <c r="BH9" i="11"/>
  <c r="BN10" i="11"/>
  <c r="X11" i="11"/>
  <c r="BH11" i="11"/>
  <c r="R12" i="11"/>
  <c r="BB12" i="11"/>
  <c r="BZ12" i="11"/>
  <c r="X13" i="11"/>
  <c r="BH13" i="11"/>
  <c r="CF13" i="11"/>
  <c r="BZ14" i="11"/>
  <c r="AJ15" i="11"/>
  <c r="BZ16" i="11"/>
  <c r="Q9" i="11"/>
  <c r="AO9" i="11"/>
  <c r="BA9" i="11"/>
  <c r="BM9" i="11"/>
  <c r="BY9" i="11"/>
  <c r="W10" i="11"/>
  <c r="AI10" i="11"/>
  <c r="AU10" i="11"/>
  <c r="BG10" i="11"/>
  <c r="BS10" i="11"/>
  <c r="CE10" i="11"/>
  <c r="Q11" i="11"/>
  <c r="AC11" i="11"/>
  <c r="AO11" i="11"/>
  <c r="BA11" i="11"/>
  <c r="BM11" i="11"/>
  <c r="BY11" i="11"/>
  <c r="W12" i="11"/>
  <c r="AI12" i="11"/>
  <c r="AU12" i="11"/>
  <c r="BG12" i="11"/>
  <c r="AC13" i="11"/>
  <c r="AO13" i="11"/>
  <c r="BA13" i="11"/>
  <c r="BM13" i="11"/>
  <c r="BY13" i="11"/>
  <c r="AI14" i="11"/>
  <c r="BG14" i="11"/>
  <c r="BS14" i="11"/>
  <c r="AC15" i="11"/>
  <c r="BA15" i="11"/>
  <c r="W16" i="11"/>
  <c r="BG16" i="11"/>
  <c r="BS16" i="11"/>
  <c r="CE16" i="11"/>
  <c r="Q17" i="11"/>
  <c r="AC17" i="11"/>
  <c r="AO17" i="11"/>
  <c r="BA17" i="11"/>
  <c r="BM17" i="11"/>
  <c r="BY17" i="11"/>
  <c r="W18" i="11"/>
  <c r="AU18" i="11"/>
  <c r="BG18" i="11"/>
  <c r="BS18" i="11"/>
  <c r="CE18" i="11"/>
  <c r="AC19" i="11"/>
  <c r="AO19" i="11"/>
  <c r="BA19" i="11"/>
  <c r="BM19" i="11"/>
  <c r="BY19" i="11"/>
  <c r="N11" i="11"/>
  <c r="N17" i="11"/>
  <c r="R9" i="11"/>
  <c r="AD9" i="11"/>
  <c r="AP9" i="11"/>
  <c r="BN9" i="11"/>
  <c r="BZ9" i="11"/>
  <c r="X10" i="11"/>
  <c r="AJ10" i="11"/>
  <c r="BH10" i="11"/>
  <c r="BT10" i="11"/>
  <c r="CF10" i="11"/>
  <c r="R11" i="11"/>
  <c r="AD11" i="11"/>
  <c r="BB11" i="11"/>
  <c r="BN11" i="11"/>
  <c r="BZ11" i="11"/>
  <c r="X12" i="11"/>
  <c r="AJ12" i="11"/>
  <c r="AV12" i="11"/>
  <c r="BH12" i="11"/>
  <c r="BT12" i="11"/>
  <c r="CF12" i="11"/>
  <c r="R13" i="11"/>
  <c r="AD13" i="11"/>
  <c r="AP13" i="11"/>
  <c r="BB13" i="11"/>
  <c r="BN13" i="11"/>
  <c r="BZ13" i="11"/>
  <c r="X14" i="11"/>
  <c r="AJ14" i="11"/>
  <c r="AV14" i="11"/>
  <c r="BH14" i="11"/>
  <c r="BT14" i="11"/>
  <c r="CF14" i="11"/>
  <c r="R15" i="11"/>
  <c r="AD15" i="11"/>
  <c r="AP15" i="11"/>
  <c r="BB15" i="11"/>
  <c r="BN15" i="11"/>
  <c r="BZ15" i="11"/>
  <c r="X16" i="11"/>
  <c r="AV16" i="11"/>
  <c r="BH16" i="11"/>
  <c r="BT16" i="11"/>
  <c r="CF16" i="11"/>
  <c r="R17" i="11"/>
  <c r="AD17" i="11"/>
  <c r="AP17" i="11"/>
  <c r="BB17" i="11"/>
  <c r="BN17" i="11"/>
  <c r="BZ17" i="11"/>
  <c r="X18" i="11"/>
  <c r="AJ18" i="11"/>
  <c r="AV18" i="11"/>
  <c r="BH18" i="11"/>
  <c r="BT18" i="11"/>
  <c r="CF18" i="11"/>
  <c r="R19" i="11"/>
  <c r="AD19" i="11"/>
  <c r="AP19" i="11"/>
  <c r="BB19" i="11"/>
  <c r="BN19" i="11"/>
  <c r="BZ19" i="11"/>
  <c r="X20" i="11"/>
  <c r="AJ20" i="11"/>
  <c r="AV20" i="11"/>
  <c r="BH20" i="11"/>
  <c r="BT20" i="11"/>
  <c r="CF20" i="11"/>
  <c r="R21" i="11"/>
  <c r="AD21" i="11"/>
  <c r="AP21" i="11"/>
  <c r="BB21" i="11"/>
  <c r="BN21" i="11"/>
  <c r="BZ21" i="11"/>
  <c r="X22" i="11"/>
  <c r="AJ22" i="11"/>
  <c r="AV22" i="11"/>
  <c r="BH22" i="11"/>
  <c r="BT22" i="11"/>
  <c r="CF22" i="11"/>
  <c r="R23" i="11"/>
  <c r="AD23" i="11"/>
  <c r="AP23" i="11"/>
  <c r="BB23" i="11"/>
  <c r="BN23" i="11"/>
  <c r="BZ23" i="11"/>
  <c r="X24" i="11"/>
  <c r="AJ24" i="11"/>
  <c r="AV24" i="11"/>
  <c r="BH24" i="11"/>
  <c r="BT24" i="11"/>
  <c r="CF24" i="11"/>
  <c r="R25" i="11"/>
  <c r="AD29" i="11"/>
  <c r="BZ29" i="11"/>
  <c r="BN31" i="11"/>
  <c r="CA27" i="11"/>
  <c r="Y28" i="11"/>
  <c r="AK28" i="11"/>
  <c r="AW28" i="11"/>
  <c r="BI28" i="11"/>
  <c r="BU28" i="11"/>
  <c r="CG28" i="11"/>
  <c r="S29" i="11"/>
  <c r="AE29" i="11"/>
  <c r="AQ29" i="11"/>
  <c r="BC29" i="11"/>
  <c r="BO29" i="11"/>
  <c r="CA29" i="11"/>
  <c r="Y30" i="11"/>
  <c r="AK30" i="11"/>
  <c r="AW30" i="11"/>
  <c r="BI30" i="11"/>
  <c r="BU30" i="11"/>
  <c r="CG30" i="11"/>
  <c r="S31" i="11"/>
  <c r="AE31" i="11"/>
  <c r="BW20" i="11"/>
  <c r="U21" i="11"/>
  <c r="AG21" i="11"/>
  <c r="AS21" i="11"/>
  <c r="BE21" i="11"/>
  <c r="BQ21" i="11"/>
  <c r="CC21" i="11"/>
  <c r="O22" i="11"/>
  <c r="AA22" i="11"/>
  <c r="AM22" i="11"/>
  <c r="AY22" i="11"/>
  <c r="BK22" i="11"/>
  <c r="BW22" i="11"/>
  <c r="U23" i="11"/>
  <c r="AG23" i="11"/>
  <c r="AS23" i="11"/>
  <c r="BE23" i="11"/>
  <c r="BQ23" i="11"/>
  <c r="CC23" i="11"/>
  <c r="O24" i="11"/>
  <c r="AA24" i="11"/>
  <c r="AM24" i="11"/>
  <c r="AY24" i="11"/>
  <c r="BK24" i="11"/>
  <c r="BW24" i="11"/>
  <c r="U25" i="11"/>
  <c r="AG25" i="11"/>
  <c r="AS25" i="11"/>
  <c r="BE25" i="11"/>
  <c r="BQ25" i="11"/>
  <c r="CC25" i="11"/>
  <c r="O26" i="11"/>
  <c r="AA26" i="11"/>
  <c r="AM26" i="11"/>
  <c r="AY26" i="11"/>
  <c r="BK26" i="11"/>
  <c r="BW26" i="11"/>
  <c r="U27" i="11"/>
  <c r="AG27" i="11"/>
  <c r="AS27" i="11"/>
  <c r="BE27" i="11"/>
  <c r="BQ27" i="11"/>
  <c r="CC27" i="11"/>
  <c r="O28" i="11"/>
  <c r="AA28" i="11"/>
  <c r="AM28" i="11"/>
  <c r="AY28" i="11"/>
  <c r="BK28" i="11"/>
  <c r="BW28" i="11"/>
  <c r="U29" i="11"/>
  <c r="AG29" i="11"/>
  <c r="AB26" i="11"/>
  <c r="AN26" i="11"/>
  <c r="AZ26" i="11"/>
  <c r="BX26" i="11"/>
  <c r="V27" i="11"/>
  <c r="AH27" i="11"/>
  <c r="AT27" i="11"/>
  <c r="BF27" i="11"/>
  <c r="BR27" i="11"/>
  <c r="CD27" i="11"/>
  <c r="P28" i="11"/>
  <c r="AB28" i="11"/>
  <c r="AN28" i="11"/>
  <c r="AZ28" i="11"/>
  <c r="BL28" i="11"/>
  <c r="BX28" i="11"/>
  <c r="V29" i="11"/>
  <c r="AH29" i="11"/>
  <c r="AT29" i="11"/>
  <c r="BF29" i="11"/>
  <c r="BR29" i="11"/>
  <c r="CD29" i="11"/>
  <c r="P30" i="11"/>
  <c r="AB30" i="11"/>
  <c r="AN30" i="11"/>
  <c r="AZ30" i="11"/>
  <c r="BL30" i="11"/>
  <c r="BX30" i="11"/>
  <c r="V31" i="11"/>
  <c r="AH31" i="11"/>
  <c r="AT31" i="11"/>
  <c r="BF31" i="11"/>
  <c r="BR31" i="11"/>
  <c r="CD31" i="11"/>
  <c r="T32" i="11"/>
  <c r="AF32" i="11"/>
  <c r="AR32" i="11"/>
  <c r="BD32" i="11"/>
  <c r="BP32" i="11"/>
  <c r="CE13" i="11"/>
  <c r="Q14" i="11"/>
  <c r="AC14" i="11"/>
  <c r="AO14" i="11"/>
  <c r="BA14" i="11"/>
  <c r="BM14" i="11"/>
  <c r="BY14" i="11"/>
  <c r="AI15" i="11"/>
  <c r="AU15" i="11"/>
  <c r="BG15" i="11"/>
  <c r="BS15" i="11"/>
  <c r="CE15" i="11"/>
  <c r="Q16" i="11"/>
  <c r="AC16" i="11"/>
  <c r="AO16" i="11"/>
  <c r="BA16" i="11"/>
  <c r="BM16" i="11"/>
  <c r="BY16" i="11"/>
  <c r="W17" i="11"/>
  <c r="AI17" i="11"/>
  <c r="AU17" i="11"/>
  <c r="BG17" i="11"/>
  <c r="BS17" i="11"/>
  <c r="CE17" i="11"/>
  <c r="AC18" i="11"/>
  <c r="AO18" i="11"/>
  <c r="BA18" i="11"/>
  <c r="BM18" i="11"/>
  <c r="BY18" i="11"/>
  <c r="W19" i="11"/>
  <c r="AI19" i="11"/>
  <c r="AU19" i="11"/>
  <c r="BG19" i="11"/>
  <c r="BS19" i="11"/>
  <c r="CE19" i="11"/>
  <c r="Q20" i="11"/>
  <c r="AC20" i="11"/>
  <c r="BA20" i="11"/>
  <c r="BM20" i="11"/>
  <c r="BY20" i="11"/>
  <c r="W21" i="11"/>
  <c r="AI21" i="11"/>
  <c r="AU21" i="11"/>
  <c r="BG21" i="11"/>
  <c r="BS21" i="11"/>
  <c r="CE21" i="11"/>
  <c r="Q22" i="11"/>
  <c r="AC22" i="11"/>
  <c r="AO22" i="11"/>
  <c r="BA22" i="11"/>
  <c r="BM22" i="11"/>
  <c r="BY22" i="11"/>
  <c r="W23" i="11"/>
  <c r="AI23" i="11"/>
  <c r="AU23" i="11"/>
  <c r="BG23" i="11"/>
  <c r="BS23" i="11"/>
  <c r="CE23" i="11"/>
  <c r="Q24" i="11"/>
  <c r="AC24" i="11"/>
  <c r="AO24" i="11"/>
  <c r="BA24" i="11"/>
  <c r="BM24" i="11"/>
  <c r="BY24" i="11"/>
  <c r="W25" i="11"/>
  <c r="AI25" i="11"/>
  <c r="AU25" i="11"/>
  <c r="BG25" i="11"/>
  <c r="BS25" i="11"/>
  <c r="CE25" i="11"/>
  <c r="Q26" i="11"/>
  <c r="AC26" i="11"/>
  <c r="AO26" i="11"/>
  <c r="BA26" i="11"/>
  <c r="BM26" i="11"/>
  <c r="BY26" i="11"/>
  <c r="W27" i="11"/>
  <c r="AI27" i="11"/>
  <c r="AU27" i="11"/>
  <c r="BG27" i="11"/>
  <c r="BS27" i="11"/>
  <c r="CE27" i="11"/>
  <c r="Q28" i="11"/>
  <c r="AC28" i="11"/>
  <c r="AO28" i="11"/>
  <c r="BA28" i="11"/>
  <c r="BM28" i="11"/>
  <c r="BY28" i="11"/>
  <c r="W29" i="11"/>
  <c r="AI29" i="11"/>
  <c r="AU29" i="11"/>
  <c r="BG29" i="11"/>
  <c r="BS29" i="11"/>
  <c r="CE29" i="11"/>
  <c r="Q30" i="11"/>
  <c r="AC30" i="11"/>
  <c r="AO30" i="11"/>
  <c r="BA30" i="11"/>
  <c r="BM30" i="11"/>
  <c r="BY30" i="11"/>
  <c r="W31" i="11"/>
  <c r="AI31" i="11"/>
  <c r="U32" i="11"/>
  <c r="AS32" i="11"/>
  <c r="CF23" i="11"/>
  <c r="R24" i="11"/>
  <c r="AD24" i="11"/>
  <c r="AP24" i="11"/>
  <c r="BB24" i="11"/>
  <c r="BN24" i="11"/>
  <c r="BZ24" i="11"/>
  <c r="X25" i="11"/>
  <c r="AJ25" i="11"/>
  <c r="AV25" i="11"/>
  <c r="BH25" i="11"/>
  <c r="BT25" i="11"/>
  <c r="CF25" i="11"/>
  <c r="R26" i="11"/>
  <c r="AD26" i="11"/>
  <c r="AP26" i="11"/>
  <c r="BB26" i="11"/>
  <c r="BN26" i="11"/>
  <c r="BZ26" i="11"/>
  <c r="X27" i="11"/>
  <c r="AJ27" i="11"/>
  <c r="AV27" i="11"/>
  <c r="BH27" i="11"/>
  <c r="BT27" i="11"/>
  <c r="CF27" i="11"/>
  <c r="R28" i="11"/>
  <c r="AD28" i="11"/>
  <c r="AP28" i="11"/>
  <c r="BB28" i="11"/>
  <c r="BN28" i="11"/>
  <c r="BZ28" i="11"/>
  <c r="X29" i="11"/>
  <c r="AJ29" i="11"/>
  <c r="AV29" i="11"/>
  <c r="BH29" i="11"/>
  <c r="BT29" i="11"/>
  <c r="CF29" i="11"/>
  <c r="R30" i="11"/>
  <c r="AD30" i="11"/>
  <c r="AP30" i="11"/>
  <c r="BB30" i="11"/>
  <c r="BN30" i="11"/>
  <c r="BZ30" i="11"/>
  <c r="X31" i="11"/>
  <c r="AJ31" i="11"/>
  <c r="AV31" i="11"/>
  <c r="BH31" i="11"/>
  <c r="BT31" i="11"/>
  <c r="CF31" i="11"/>
  <c r="V32" i="11"/>
  <c r="AH32" i="11"/>
  <c r="AT32" i="11"/>
  <c r="BU19" i="11"/>
  <c r="CG19" i="11"/>
  <c r="S20" i="11"/>
  <c r="AE20" i="11"/>
  <c r="AQ20" i="11"/>
  <c r="BC20" i="11"/>
  <c r="BO20" i="11"/>
  <c r="CA20" i="11"/>
  <c r="Y21" i="11"/>
  <c r="AK21" i="11"/>
  <c r="AW21" i="11"/>
  <c r="BI21" i="11"/>
  <c r="BU21" i="11"/>
  <c r="CG21" i="11"/>
  <c r="S22" i="11"/>
  <c r="AE22" i="11"/>
  <c r="AQ22" i="11"/>
  <c r="BC22" i="11"/>
  <c r="BO22" i="11"/>
  <c r="CA22" i="11"/>
  <c r="Y23" i="11"/>
  <c r="AK23" i="11"/>
  <c r="AW23" i="11"/>
  <c r="BI23" i="11"/>
  <c r="BU23" i="11"/>
  <c r="CG23" i="11"/>
  <c r="AE24" i="11"/>
  <c r="AQ24" i="11"/>
  <c r="BC24" i="11"/>
  <c r="BO24" i="11"/>
  <c r="CA24" i="11"/>
  <c r="Y25" i="11"/>
  <c r="AK25" i="11"/>
  <c r="AW25" i="11"/>
  <c r="BI25" i="11"/>
  <c r="BU25" i="11"/>
  <c r="CG25" i="11"/>
  <c r="S26" i="11"/>
  <c r="AE26" i="11"/>
  <c r="AQ26" i="11"/>
  <c r="BC26" i="11"/>
  <c r="BO26" i="11"/>
  <c r="CA26" i="11"/>
  <c r="Y27" i="11"/>
  <c r="AK27" i="11"/>
  <c r="AW27" i="11"/>
  <c r="BI27" i="11"/>
  <c r="BU27" i="11"/>
  <c r="CG27" i="11"/>
  <c r="S28" i="11"/>
  <c r="AE28" i="11"/>
  <c r="AQ28" i="11"/>
  <c r="BC28" i="11"/>
  <c r="BO28" i="11"/>
  <c r="CA28" i="11"/>
  <c r="Y29" i="11"/>
  <c r="AK29" i="11"/>
  <c r="AW29" i="11"/>
  <c r="BI29" i="11"/>
  <c r="BU29" i="11"/>
  <c r="CG29" i="11"/>
  <c r="S30" i="11"/>
  <c r="AE30" i="11"/>
  <c r="BS32" i="11"/>
  <c r="BD16" i="11"/>
  <c r="BP16" i="11"/>
  <c r="CB16" i="11"/>
  <c r="AL17" i="11"/>
  <c r="AX17" i="11"/>
  <c r="BJ17" i="11"/>
  <c r="BV17" i="11"/>
  <c r="CH17" i="11"/>
  <c r="T18" i="11"/>
  <c r="AF18" i="11"/>
  <c r="AR18" i="11"/>
  <c r="BD18" i="11"/>
  <c r="BP18" i="11"/>
  <c r="CB18" i="11"/>
  <c r="Z19" i="11"/>
  <c r="AL19" i="11"/>
  <c r="AX19" i="11"/>
  <c r="BJ19" i="11"/>
  <c r="BV19" i="11"/>
  <c r="CH19" i="11"/>
  <c r="T20" i="11"/>
  <c r="AF20" i="11"/>
  <c r="AR20" i="11"/>
  <c r="BD20" i="11"/>
  <c r="BP20" i="11"/>
  <c r="CB20" i="11"/>
  <c r="Z21" i="11"/>
  <c r="AL21" i="11"/>
  <c r="AX21" i="11"/>
  <c r="BJ21" i="11"/>
  <c r="BV21" i="11"/>
  <c r="CH21" i="11"/>
  <c r="T22" i="11"/>
  <c r="AF22" i="11"/>
  <c r="AR22" i="11"/>
  <c r="BD22" i="11"/>
  <c r="BP22" i="11"/>
  <c r="CB22" i="11"/>
  <c r="Z23" i="11"/>
  <c r="AL23" i="11"/>
  <c r="AX23" i="11"/>
  <c r="BJ23" i="11"/>
  <c r="BV23" i="11"/>
  <c r="CH23" i="11"/>
  <c r="T24" i="11"/>
  <c r="AF24" i="11"/>
  <c r="AR24" i="11"/>
  <c r="BD24" i="11"/>
  <c r="BP24" i="11"/>
  <c r="CB24" i="11"/>
  <c r="Z25" i="11"/>
  <c r="AL25" i="11"/>
  <c r="AX25" i="11"/>
  <c r="BJ25" i="11"/>
  <c r="BV25" i="11"/>
  <c r="CH25" i="11"/>
  <c r="T26" i="11"/>
  <c r="AF26" i="11"/>
  <c r="AR26" i="11"/>
  <c r="BD26" i="11"/>
  <c r="BP26" i="11"/>
  <c r="CB26" i="11"/>
  <c r="Z27" i="11"/>
  <c r="AL27" i="11"/>
  <c r="AX27" i="11"/>
  <c r="BJ27" i="11"/>
  <c r="BV27" i="11"/>
  <c r="CH27" i="11"/>
  <c r="AS14" i="11"/>
  <c r="BE14" i="11"/>
  <c r="BQ14" i="11"/>
  <c r="CC14" i="11"/>
  <c r="O15" i="11"/>
  <c r="AA15" i="11"/>
  <c r="AM15" i="11"/>
  <c r="AY15" i="11"/>
  <c r="BK15" i="11"/>
  <c r="BW15" i="11"/>
  <c r="U16" i="11"/>
  <c r="AG16" i="11"/>
  <c r="AS16" i="11"/>
  <c r="BE16" i="11"/>
  <c r="BQ16" i="11"/>
  <c r="CC16" i="11"/>
  <c r="O17" i="11"/>
  <c r="AA17" i="11"/>
  <c r="AM17" i="11"/>
  <c r="AY17" i="11"/>
  <c r="BK17" i="11"/>
  <c r="BW17" i="11"/>
  <c r="U18" i="11"/>
  <c r="AG18" i="11"/>
  <c r="AS18" i="11"/>
  <c r="BE18" i="11"/>
  <c r="BQ18" i="11"/>
  <c r="CC18" i="11"/>
  <c r="O19" i="11"/>
  <c r="AA19" i="11"/>
  <c r="AM19" i="11"/>
  <c r="AY19" i="11"/>
  <c r="BK19" i="11"/>
  <c r="BW19" i="11"/>
  <c r="U20" i="11"/>
  <c r="AG20" i="11"/>
  <c r="AS20" i="11"/>
  <c r="BE20" i="11"/>
  <c r="BQ20" i="11"/>
  <c r="CC20" i="11"/>
  <c r="O21" i="11"/>
  <c r="AA21" i="11"/>
  <c r="AM21" i="11"/>
  <c r="AY21" i="11"/>
  <c r="BK21" i="11"/>
  <c r="BW21" i="11"/>
  <c r="U22" i="11"/>
  <c r="AG22" i="11"/>
  <c r="AS22" i="11"/>
  <c r="BE22" i="11"/>
  <c r="BQ22" i="11"/>
  <c r="CC22" i="11"/>
  <c r="O23" i="11"/>
  <c r="AA23" i="11"/>
  <c r="AM23" i="11"/>
  <c r="AY23" i="11"/>
  <c r="BK23" i="11"/>
  <c r="BW23" i="11"/>
  <c r="U24" i="11"/>
  <c r="AG24" i="11"/>
  <c r="AS24" i="11"/>
  <c r="BE24" i="11"/>
  <c r="BQ24" i="11"/>
  <c r="CC24" i="11"/>
  <c r="O25" i="11"/>
  <c r="AA25" i="11"/>
  <c r="AM25" i="11"/>
  <c r="AY25" i="11"/>
  <c r="BK25" i="11"/>
  <c r="BW25" i="11"/>
  <c r="U26" i="11"/>
  <c r="AG26" i="11"/>
  <c r="AS26" i="11"/>
  <c r="BE26" i="11"/>
  <c r="BQ26" i="11"/>
  <c r="CC26" i="11"/>
  <c r="O27" i="11"/>
  <c r="AA27" i="11"/>
  <c r="AM27" i="11"/>
  <c r="AY27" i="11"/>
  <c r="BK27" i="11"/>
  <c r="BW27" i="11"/>
  <c r="AB19" i="11"/>
  <c r="AN19" i="11"/>
  <c r="AZ19" i="11"/>
  <c r="BL19" i="11"/>
  <c r="BX19" i="11"/>
  <c r="V20" i="11"/>
  <c r="AH20" i="11"/>
  <c r="AT20" i="11"/>
  <c r="BF20" i="11"/>
  <c r="BR20" i="11"/>
  <c r="CD20" i="11"/>
  <c r="P21" i="11"/>
  <c r="AB21" i="11"/>
  <c r="AN21" i="11"/>
  <c r="AZ21" i="11"/>
  <c r="BL21" i="11"/>
  <c r="V22" i="11"/>
  <c r="AH22" i="11"/>
  <c r="AT22" i="11"/>
  <c r="BF22" i="11"/>
  <c r="BR22" i="11"/>
  <c r="CD22" i="11"/>
  <c r="P23" i="11"/>
  <c r="AB23" i="11"/>
  <c r="AN23" i="11"/>
  <c r="AZ23" i="11"/>
  <c r="BL23" i="11"/>
  <c r="BX23" i="11"/>
  <c r="V24" i="11"/>
  <c r="AH24" i="11"/>
  <c r="AT24" i="11"/>
  <c r="BF24" i="11"/>
  <c r="BR24" i="11"/>
  <c r="CD24" i="11"/>
  <c r="P25" i="11"/>
  <c r="AB25" i="11"/>
  <c r="AN25" i="11"/>
  <c r="AZ25" i="11"/>
  <c r="BL25" i="11"/>
  <c r="BX25" i="11"/>
  <c r="V26" i="11"/>
  <c r="AH26" i="11"/>
  <c r="AT26" i="11"/>
  <c r="BF26" i="11"/>
  <c r="BR26" i="11"/>
  <c r="CD26" i="11"/>
  <c r="P27" i="11"/>
  <c r="AB27" i="11"/>
  <c r="AN27" i="11"/>
  <c r="AZ27" i="11"/>
  <c r="BL27" i="11"/>
  <c r="BX27" i="11"/>
  <c r="V28" i="11"/>
  <c r="AH28" i="11"/>
  <c r="AT28" i="11"/>
  <c r="BF28" i="11"/>
  <c r="BR28" i="11"/>
  <c r="CD28" i="11"/>
  <c r="P29" i="11"/>
  <c r="AB29" i="11"/>
  <c r="AN29" i="11"/>
  <c r="AZ29" i="11"/>
  <c r="BL29" i="11"/>
  <c r="BX29" i="11"/>
  <c r="V30" i="11"/>
  <c r="AH30" i="11"/>
  <c r="AT30" i="11"/>
  <c r="BF30" i="11"/>
  <c r="BR30" i="11"/>
  <c r="CD30" i="11"/>
  <c r="AB31" i="11"/>
  <c r="AN31" i="11"/>
  <c r="AZ31" i="11"/>
  <c r="BL31" i="11"/>
  <c r="BX31" i="11"/>
  <c r="N32" i="11"/>
  <c r="Z32" i="11"/>
  <c r="AL32" i="11"/>
  <c r="AX32" i="11"/>
  <c r="W20" i="11"/>
  <c r="AI20" i="11"/>
  <c r="AU20" i="11"/>
  <c r="BG20" i="11"/>
  <c r="BS20" i="11"/>
  <c r="CE20" i="11"/>
  <c r="Q21" i="11"/>
  <c r="AC21" i="11"/>
  <c r="AO21" i="11"/>
  <c r="BA21" i="11"/>
  <c r="BM21" i="11"/>
  <c r="BY21" i="11"/>
  <c r="W22" i="11"/>
  <c r="AI22" i="11"/>
  <c r="AU22" i="11"/>
  <c r="BG22" i="11"/>
  <c r="BS22" i="11"/>
  <c r="CE22" i="11"/>
  <c r="Q23" i="11"/>
  <c r="AC23" i="11"/>
  <c r="AO23" i="11"/>
  <c r="BA23" i="11"/>
  <c r="BM23" i="11"/>
  <c r="BY23" i="11"/>
  <c r="W24" i="11"/>
  <c r="AI24" i="11"/>
  <c r="AU24" i="11"/>
  <c r="BG24" i="11"/>
  <c r="BS24" i="11"/>
  <c r="CE24" i="11"/>
  <c r="Q25" i="11"/>
  <c r="AC25" i="11"/>
  <c r="AO25" i="11"/>
  <c r="BA25" i="11"/>
  <c r="BM25" i="11"/>
  <c r="BY25" i="11"/>
  <c r="W26" i="11"/>
  <c r="AI26" i="11"/>
  <c r="AU26" i="11"/>
  <c r="BG26" i="11"/>
  <c r="BS26" i="11"/>
  <c r="CE26" i="11"/>
  <c r="Q27" i="11"/>
  <c r="AC27" i="11"/>
  <c r="AO27" i="11"/>
  <c r="BA27" i="11"/>
  <c r="BM27" i="11"/>
  <c r="BY27" i="11"/>
  <c r="W28" i="11"/>
  <c r="AI28" i="11"/>
  <c r="AU28" i="11"/>
  <c r="BG28" i="11"/>
  <c r="BS28" i="11"/>
  <c r="CE28" i="11"/>
  <c r="Q29" i="11"/>
  <c r="AC29" i="11"/>
  <c r="AO29" i="11"/>
  <c r="BA29" i="11"/>
  <c r="BM29" i="11"/>
  <c r="BY29" i="11"/>
  <c r="AI30" i="11"/>
  <c r="BN32" i="11"/>
  <c r="BZ32" i="11"/>
  <c r="AS29" i="11"/>
  <c r="BE29" i="11"/>
  <c r="BQ29" i="11"/>
  <c r="CC29" i="11"/>
  <c r="O30" i="11"/>
  <c r="AA30" i="11"/>
  <c r="AM30" i="11"/>
  <c r="AY30" i="11"/>
  <c r="BK30" i="11"/>
  <c r="BW30" i="11"/>
  <c r="U31" i="11"/>
  <c r="AG31" i="11"/>
  <c r="AS31" i="11"/>
  <c r="BE31" i="11"/>
  <c r="BQ31" i="11"/>
  <c r="CC31" i="11"/>
  <c r="S32" i="11"/>
  <c r="AE32" i="11"/>
  <c r="AQ32" i="11"/>
  <c r="BC32" i="11"/>
  <c r="BO32" i="11"/>
  <c r="CA32" i="11"/>
  <c r="AU31" i="11"/>
  <c r="BG31" i="11"/>
  <c r="BS31" i="11"/>
  <c r="CE31" i="11"/>
  <c r="AG32" i="11"/>
  <c r="BE32" i="11"/>
  <c r="BQ32" i="11"/>
  <c r="CC32" i="11"/>
  <c r="BF32" i="11"/>
  <c r="BR32" i="11"/>
  <c r="CD32" i="11"/>
  <c r="AQ30" i="11"/>
  <c r="BC30" i="11"/>
  <c r="BO30" i="11"/>
  <c r="CA30" i="11"/>
  <c r="Y31" i="11"/>
  <c r="AK31" i="11"/>
  <c r="AW31" i="11"/>
  <c r="BI31" i="11"/>
  <c r="BU31" i="11"/>
  <c r="CG31" i="11"/>
  <c r="W32" i="11"/>
  <c r="AI32" i="11"/>
  <c r="AU32" i="11"/>
  <c r="BG32" i="11"/>
  <c r="CE32" i="11"/>
  <c r="T28" i="11"/>
  <c r="AF28" i="11"/>
  <c r="AR28" i="11"/>
  <c r="BD28" i="11"/>
  <c r="BP28" i="11"/>
  <c r="CB28" i="11"/>
  <c r="Z29" i="11"/>
  <c r="AL29" i="11"/>
  <c r="AX29" i="11"/>
  <c r="BJ29" i="11"/>
  <c r="BV29" i="11"/>
  <c r="CH29" i="11"/>
  <c r="T30" i="11"/>
  <c r="AF30" i="11"/>
  <c r="AR30" i="11"/>
  <c r="BD30" i="11"/>
  <c r="BP30" i="11"/>
  <c r="CB30" i="11"/>
  <c r="Z31" i="11"/>
  <c r="AL31" i="11"/>
  <c r="AX31" i="11"/>
  <c r="BJ31" i="11"/>
  <c r="BV31" i="11"/>
  <c r="CH31" i="11"/>
  <c r="X32" i="11"/>
  <c r="AJ32" i="11"/>
  <c r="AV32" i="11"/>
  <c r="BH32" i="11"/>
  <c r="BT32" i="11"/>
  <c r="CF32" i="11"/>
  <c r="U28" i="11"/>
  <c r="AG28" i="11"/>
  <c r="AS28" i="11"/>
  <c r="BE28" i="11"/>
  <c r="BQ28" i="11"/>
  <c r="CC28" i="11"/>
  <c r="O29" i="11"/>
  <c r="AA29" i="11"/>
  <c r="AM29" i="11"/>
  <c r="AY29" i="11"/>
  <c r="BK29" i="11"/>
  <c r="BW29" i="11"/>
  <c r="U30" i="11"/>
  <c r="AG30" i="11"/>
  <c r="AS30" i="11"/>
  <c r="BE30" i="11"/>
  <c r="BQ30" i="11"/>
  <c r="CC30" i="11"/>
  <c r="O31" i="11"/>
  <c r="AA31" i="11"/>
  <c r="AM31" i="11"/>
  <c r="AY31" i="11"/>
  <c r="BK31" i="11"/>
  <c r="BW31" i="11"/>
  <c r="Y32" i="11"/>
  <c r="AK32" i="11"/>
  <c r="AW32" i="11"/>
  <c r="BI32" i="11"/>
  <c r="BU32" i="11"/>
  <c r="CG32" i="11"/>
  <c r="CH32" i="11"/>
  <c r="W30" i="11"/>
  <c r="AU30" i="11"/>
  <c r="BG30" i="11"/>
  <c r="BS30" i="11"/>
  <c r="CE30" i="11"/>
  <c r="Q31" i="11"/>
  <c r="AC31" i="11"/>
  <c r="AO31" i="11"/>
  <c r="BA31" i="11"/>
  <c r="BM31" i="11"/>
  <c r="BY31" i="11"/>
  <c r="O32" i="11"/>
  <c r="AA32" i="11"/>
  <c r="AM32" i="11"/>
  <c r="AY32" i="11"/>
  <c r="BK32" i="11"/>
  <c r="BW32" i="11"/>
  <c r="AD25" i="11"/>
  <c r="AP25" i="11"/>
  <c r="BB25" i="11"/>
  <c r="BN25" i="11"/>
  <c r="BZ25" i="11"/>
  <c r="X26" i="11"/>
  <c r="AJ26" i="11"/>
  <c r="AV26" i="11"/>
  <c r="BH26" i="11"/>
  <c r="BT26" i="11"/>
  <c r="CF26" i="11"/>
  <c r="R27" i="11"/>
  <c r="AD27" i="11"/>
  <c r="AP27" i="11"/>
  <c r="BB27" i="11"/>
  <c r="BN27" i="11"/>
  <c r="BZ27" i="11"/>
  <c r="X28" i="11"/>
  <c r="AJ28" i="11"/>
  <c r="AV28" i="11"/>
  <c r="BH28" i="11"/>
  <c r="BT28" i="11"/>
  <c r="CF28" i="11"/>
  <c r="R29" i="11"/>
  <c r="AP29" i="11"/>
  <c r="BB29" i="11"/>
  <c r="BN29" i="11"/>
  <c r="X30" i="11"/>
  <c r="AJ30" i="11"/>
  <c r="AV30" i="11"/>
  <c r="BH30" i="11"/>
  <c r="BT30" i="11"/>
  <c r="CF30" i="11"/>
  <c r="R31" i="11"/>
  <c r="AD31" i="11"/>
  <c r="AP31" i="11"/>
  <c r="BB31" i="11"/>
  <c r="BZ31" i="11"/>
  <c r="P32" i="11"/>
  <c r="AB32" i="11"/>
  <c r="AN32" i="11"/>
  <c r="AZ32" i="11"/>
  <c r="BL32" i="11"/>
  <c r="BX32" i="11"/>
  <c r="AQ31" i="11"/>
  <c r="BC31" i="11"/>
  <c r="BO31" i="11"/>
  <c r="CA31" i="11"/>
  <c r="Q32" i="11"/>
  <c r="AC32" i="11"/>
  <c r="AO32" i="11"/>
  <c r="BA32" i="11"/>
  <c r="BM32" i="11"/>
  <c r="BY32" i="11"/>
  <c r="N38" i="11"/>
  <c r="BV38" i="11"/>
  <c r="BU39" i="11"/>
  <c r="P40" i="11"/>
  <c r="BE40" i="11"/>
  <c r="CD40" i="11"/>
  <c r="AP42" i="11"/>
  <c r="P43" i="11"/>
  <c r="AE43" i="11"/>
  <c r="U44" i="11"/>
  <c r="T45" i="11"/>
  <c r="AZ45" i="11"/>
  <c r="BX45" i="11"/>
  <c r="BF41" i="11"/>
  <c r="CC42" i="11"/>
  <c r="AJ43" i="11"/>
  <c r="AX44" i="11"/>
  <c r="BV44" i="11"/>
  <c r="S46" i="11"/>
  <c r="AB46" i="11"/>
  <c r="AR46" i="11"/>
  <c r="BA46" i="11"/>
  <c r="BL46" i="11"/>
  <c r="BW46" i="11"/>
  <c r="S47" i="11"/>
  <c r="AR47" i="11"/>
  <c r="BM47" i="11"/>
  <c r="BV47" i="11"/>
  <c r="CH47" i="11"/>
  <c r="R48" i="11"/>
  <c r="AA48" i="11"/>
  <c r="AP48" i="11"/>
  <c r="BA48" i="11"/>
  <c r="BN48" i="11"/>
  <c r="CH48" i="11"/>
  <c r="S49" i="11"/>
  <c r="AE49" i="11"/>
  <c r="BC49" i="11"/>
  <c r="BO49" i="11"/>
  <c r="CA49" i="11"/>
  <c r="N50" i="11"/>
  <c r="Z50" i="11"/>
  <c r="AF50" i="11"/>
  <c r="AQ50" i="11"/>
  <c r="BD50" i="11"/>
  <c r="U51" i="11"/>
  <c r="AS51" i="11"/>
  <c r="BP51" i="11"/>
  <c r="Q52" i="11"/>
  <c r="U52" i="11"/>
  <c r="AO52" i="11"/>
  <c r="AS52" i="11"/>
  <c r="BE52" i="11"/>
  <c r="BQ52" i="11"/>
  <c r="CC52" i="11"/>
  <c r="V53" i="11"/>
  <c r="AF53" i="11"/>
  <c r="BF53" i="11"/>
  <c r="CD53" i="11"/>
  <c r="AP54" i="11"/>
  <c r="AR54" i="11"/>
  <c r="BN54" i="11"/>
  <c r="BS54" i="11"/>
  <c r="Q55" i="11"/>
  <c r="AO55" i="11"/>
  <c r="AV55" i="11"/>
  <c r="R56" i="11"/>
  <c r="Y56" i="11"/>
  <c r="AW56" i="11"/>
  <c r="BN56" i="11"/>
  <c r="BU56" i="11"/>
  <c r="CG56" i="11"/>
  <c r="O57" i="11"/>
  <c r="Z57" i="11"/>
  <c r="AL57" i="11"/>
  <c r="AZ57" i="11"/>
  <c r="BK57" i="11"/>
  <c r="BX57" i="11"/>
  <c r="S58" i="11"/>
  <c r="AB58" i="11"/>
  <c r="AR58" i="11"/>
  <c r="AZ58" i="11"/>
  <c r="BK58" i="11"/>
  <c r="BX58" i="11"/>
  <c r="S59" i="11"/>
  <c r="AD59" i="11"/>
  <c r="AR59" i="11"/>
  <c r="AY59" i="11"/>
  <c r="BK59" i="11"/>
  <c r="BY59" i="11"/>
  <c r="S60" i="11"/>
  <c r="AE60" i="11"/>
  <c r="AR60" i="11"/>
  <c r="AY60" i="11"/>
  <c r="BL60" i="11"/>
  <c r="CA60" i="11"/>
  <c r="BU38" i="11"/>
  <c r="AO42" i="11"/>
  <c r="AB57" i="11"/>
  <c r="AD43" i="11"/>
  <c r="AQ55" i="11"/>
  <c r="AH53" i="11"/>
  <c r="BJ50" i="11"/>
  <c r="P49" i="11"/>
  <c r="T47" i="11"/>
  <c r="P47" i="11"/>
  <c r="CC47" i="11"/>
  <c r="BN59" i="11"/>
  <c r="AA58" i="11"/>
  <c r="T55" i="11"/>
  <c r="AD48" i="11"/>
  <c r="BC48" i="11"/>
  <c r="AA50" i="11"/>
  <c r="BO46" i="11"/>
  <c r="N58" i="11"/>
  <c r="BP56" i="11"/>
  <c r="BP54" i="11"/>
  <c r="AY46" i="11"/>
  <c r="BO60" i="11"/>
  <c r="AC59" i="11"/>
  <c r="BD40" i="11"/>
  <c r="BW51" i="11"/>
  <c r="T56" i="11"/>
  <c r="BS47" i="11"/>
  <c r="BN57" i="11"/>
  <c r="BM57" i="11"/>
  <c r="R57" i="11"/>
  <c r="Q57" i="11"/>
  <c r="AR56" i="11"/>
  <c r="AO56" i="11"/>
  <c r="AN56" i="11"/>
  <c r="BO55" i="11"/>
  <c r="BL55" i="11"/>
  <c r="BK55" i="11"/>
  <c r="S55" i="11"/>
  <c r="O55" i="11"/>
  <c r="W54" i="11"/>
  <c r="Z54" i="11"/>
  <c r="T54" i="11"/>
  <c r="AZ53" i="11"/>
  <c r="BA53" i="11"/>
  <c r="AG52" i="11"/>
  <c r="AN52" i="11"/>
  <c r="CA50" i="11"/>
  <c r="CH50" i="11"/>
  <c r="BL50" i="11"/>
  <c r="BM50" i="11"/>
  <c r="BP50" i="11"/>
  <c r="BB59" i="11"/>
  <c r="AZ59" i="11"/>
  <c r="BM60" i="11"/>
  <c r="BA60" i="11"/>
  <c r="AM60" i="11"/>
  <c r="BM58" i="11"/>
  <c r="AA59" i="11"/>
  <c r="BM59" i="11"/>
  <c r="AA60" i="11"/>
  <c r="AZ49" i="11"/>
  <c r="BN60" i="11"/>
  <c r="BD48" i="11"/>
  <c r="BE48" i="11"/>
  <c r="AU47" i="11"/>
  <c r="AT47" i="11"/>
  <c r="AC47" i="11"/>
  <c r="AD47" i="11"/>
  <c r="BN45" i="11"/>
  <c r="BK45" i="11"/>
  <c r="BO45" i="11"/>
  <c r="AQ45" i="11"/>
  <c r="AM45" i="11"/>
  <c r="BP44" i="11"/>
  <c r="BO44" i="11"/>
  <c r="BM44" i="11"/>
  <c r="AP44" i="11"/>
  <c r="AR44" i="11"/>
  <c r="AQ44" i="11"/>
  <c r="T44" i="11"/>
  <c r="R44" i="11"/>
  <c r="S44" i="11"/>
  <c r="BQ43" i="11"/>
  <c r="BY43" i="11"/>
  <c r="BC43" i="11"/>
  <c r="BB43" i="11"/>
  <c r="AV43" i="11"/>
  <c r="BM42" i="11"/>
  <c r="BE42" i="11"/>
  <c r="AQ42" i="11"/>
  <c r="AU42" i="11"/>
  <c r="W42" i="11"/>
  <c r="S42" i="11"/>
  <c r="U42" i="11"/>
  <c r="T42" i="11"/>
  <c r="CD41" i="11"/>
  <c r="CC41" i="11"/>
  <c r="BX41" i="11"/>
  <c r="BR41" i="11"/>
  <c r="BW41" i="11"/>
  <c r="BQ41" i="11"/>
  <c r="BP41" i="11"/>
  <c r="AY41" i="11"/>
  <c r="AT41" i="11"/>
  <c r="AS41" i="11"/>
  <c r="AH41" i="11"/>
  <c r="AD41" i="11"/>
  <c r="AF41" i="11"/>
  <c r="AE41" i="11"/>
  <c r="AC41" i="11"/>
  <c r="V41" i="11"/>
  <c r="T41" i="11"/>
  <c r="Q41" i="11"/>
  <c r="O41" i="11"/>
  <c r="CC40" i="11"/>
  <c r="CB40" i="11"/>
  <c r="CA40" i="11"/>
  <c r="CE40" i="11"/>
  <c r="CG40" i="11"/>
  <c r="BV40" i="11"/>
  <c r="BU40" i="11"/>
  <c r="BS40" i="11"/>
  <c r="BR40" i="11"/>
  <c r="BQ40" i="11"/>
  <c r="BO40" i="11"/>
  <c r="BC40" i="11"/>
  <c r="BJ40" i="11"/>
  <c r="BI40" i="11"/>
  <c r="BK40" i="11"/>
  <c r="BG40" i="11"/>
  <c r="BF40" i="11"/>
  <c r="AU40" i="11"/>
  <c r="AT40" i="11"/>
  <c r="AS40" i="11"/>
  <c r="AQ40" i="11"/>
  <c r="AM40" i="11"/>
  <c r="AL40" i="11"/>
  <c r="AK40" i="11"/>
  <c r="AI40" i="11"/>
  <c r="AH40" i="11"/>
  <c r="AE40" i="11"/>
  <c r="AG40" i="11"/>
  <c r="AF40" i="11"/>
  <c r="V40" i="11"/>
  <c r="U40" i="11"/>
  <c r="S40" i="11"/>
  <c r="Z40" i="11"/>
  <c r="Y40" i="11"/>
  <c r="CF39" i="11"/>
  <c r="CE39" i="11"/>
  <c r="CD39" i="11"/>
  <c r="CC39" i="11"/>
  <c r="BZ39" i="11"/>
  <c r="CB39" i="11"/>
  <c r="CH39" i="11"/>
  <c r="CA39" i="11"/>
  <c r="CG39" i="11"/>
  <c r="BQ39" i="11"/>
  <c r="BP39" i="11"/>
  <c r="D42" i="24" s="1" a="1"/>
  <c r="D42" i="24" s="1"/>
  <c r="BN39" i="11"/>
  <c r="BV39" i="11"/>
  <c r="BJ39" i="11"/>
  <c r="BI39" i="11"/>
  <c r="BK39" i="11"/>
  <c r="BF39" i="11"/>
  <c r="BE39" i="11"/>
  <c r="BD39" i="11"/>
  <c r="BC39" i="11"/>
  <c r="BB39" i="11"/>
  <c r="AQ39" i="11"/>
  <c r="AP39" i="11"/>
  <c r="AX39" i="11"/>
  <c r="AW39" i="11"/>
  <c r="AS39" i="11"/>
  <c r="AT39" i="11"/>
  <c r="AH39" i="11"/>
  <c r="AG39" i="11"/>
  <c r="AF39" i="11"/>
  <c r="AL39" i="11"/>
  <c r="AB39" i="11"/>
  <c r="AK39" i="11"/>
  <c r="AD39" i="11"/>
  <c r="Z39" i="11"/>
  <c r="V39" i="11"/>
  <c r="Y39" i="11"/>
  <c r="P39" i="11"/>
  <c r="U39" i="11"/>
  <c r="T39" i="11"/>
  <c r="CF38" i="11"/>
  <c r="CD38" i="11"/>
  <c r="CC38" i="11"/>
  <c r="CB38" i="11"/>
  <c r="CA38" i="11"/>
  <c r="BX38" i="11"/>
  <c r="CH38" i="11"/>
  <c r="CG38" i="11"/>
  <c r="BR38" i="11"/>
  <c r="BQ38" i="11"/>
  <c r="BN38" i="11"/>
  <c r="BP38" i="11"/>
  <c r="BO38" i="11"/>
  <c r="BE38" i="11"/>
  <c r="BJ38" i="11"/>
  <c r="BD38" i="11"/>
  <c r="BI38" i="11"/>
  <c r="BC38" i="11"/>
  <c r="AY38" i="11"/>
  <c r="AX38" i="11"/>
  <c r="AW38" i="11"/>
  <c r="AT38" i="11"/>
  <c r="AS38" i="11"/>
  <c r="AR38" i="11"/>
  <c r="AQ38" i="11"/>
  <c r="AP38" i="11"/>
  <c r="AE38" i="11"/>
  <c r="AB38" i="11"/>
  <c r="AL38" i="11"/>
  <c r="AK38" i="11"/>
  <c r="AG38" i="11"/>
  <c r="AH38" i="11"/>
  <c r="V38" i="11"/>
  <c r="U38" i="11"/>
  <c r="T38" i="11"/>
  <c r="Z38" i="11"/>
  <c r="S38" i="11"/>
  <c r="R38" i="11"/>
  <c r="Y38" i="11"/>
  <c r="T60" i="11"/>
  <c r="BX59" i="11"/>
  <c r="BL59" i="11"/>
  <c r="BA59" i="11"/>
  <c r="AM59" i="11"/>
  <c r="T59" i="11"/>
  <c r="BL58" i="11"/>
  <c r="BA58" i="11"/>
  <c r="AM58" i="11"/>
  <c r="AC58" i="11"/>
  <c r="T58" i="11"/>
  <c r="BL57" i="11"/>
  <c r="AX57" i="11"/>
  <c r="AR57" i="11"/>
  <c r="P57" i="11"/>
  <c r="BO56" i="11"/>
  <c r="AM56" i="11"/>
  <c r="S56" i="11"/>
  <c r="BP55" i="11"/>
  <c r="BN55" i="11"/>
  <c r="AR55" i="11"/>
  <c r="AP55" i="11"/>
  <c r="N55" i="11"/>
  <c r="BO54" i="11"/>
  <c r="BM54" i="11"/>
  <c r="AU54" i="11"/>
  <c r="AO54" i="11"/>
  <c r="S54" i="11"/>
  <c r="N54" i="11"/>
  <c r="BR53" i="11"/>
  <c r="BC53" i="11"/>
  <c r="AT53" i="11"/>
  <c r="AE53" i="11"/>
  <c r="AB53" i="11"/>
  <c r="P53" i="11"/>
  <c r="CH52" i="11"/>
  <c r="BD52" i="11"/>
  <c r="AR52" i="11"/>
  <c r="CB51" i="11"/>
  <c r="BV51" i="11"/>
  <c r="BD51" i="11"/>
  <c r="D32" i="24" s="1" a="1"/>
  <c r="D32" i="24" s="1"/>
  <c r="AX51" i="11"/>
  <c r="AL51" i="11"/>
  <c r="BZ50" i="11"/>
  <c r="BN50" i="11"/>
  <c r="AR50" i="11"/>
  <c r="T50" i="11"/>
  <c r="BP49" i="11"/>
  <c r="AY49" i="11"/>
  <c r="AF49" i="11"/>
  <c r="Q49" i="11"/>
  <c r="BZ48" i="11"/>
  <c r="BB48" i="11"/>
  <c r="AQ48" i="11"/>
  <c r="AC48" i="11"/>
  <c r="P48" i="11"/>
  <c r="BY47" i="11"/>
  <c r="BR47" i="11"/>
  <c r="AQ47" i="11"/>
  <c r="Q47" i="11"/>
  <c r="BY46" i="11"/>
  <c r="BN46" i="11"/>
  <c r="AQ46" i="11"/>
  <c r="AC46" i="11"/>
  <c r="P46" i="11"/>
  <c r="BW45" i="11"/>
  <c r="BM45" i="11"/>
  <c r="AO45" i="11"/>
  <c r="AB45" i="11"/>
  <c r="S45" i="11"/>
  <c r="CH44" i="11"/>
  <c r="BK44" i="11"/>
  <c r="AO44" i="11"/>
  <c r="Z44" i="11"/>
  <c r="N44" i="11"/>
  <c r="CG43" i="11"/>
  <c r="BU43" i="11"/>
  <c r="BI43" i="11"/>
  <c r="AY43" i="11"/>
  <c r="AF43" i="11"/>
  <c r="AC43" i="11"/>
  <c r="CE42" i="11"/>
  <c r="BS42" i="11"/>
  <c r="BL42" i="11"/>
  <c r="AN42" i="11"/>
  <c r="CH40" i="11"/>
  <c r="AF38" i="11"/>
  <c r="O44" i="11"/>
  <c r="AD60" i="11"/>
  <c r="BF38" i="11"/>
  <c r="BL44" i="11"/>
  <c r="AB59" i="11"/>
  <c r="O43" i="11"/>
  <c r="R39" i="11"/>
  <c r="AY45" i="11"/>
  <c r="AA44" i="11"/>
  <c r="AR39" i="11"/>
  <c r="AM46" i="11"/>
  <c r="BW60" i="11"/>
  <c r="BK60" i="11"/>
  <c r="AR45" i="11"/>
  <c r="BR39" i="11"/>
  <c r="AN46" i="11"/>
  <c r="BP46" i="11"/>
  <c r="W40" i="11"/>
  <c r="R47" i="11"/>
  <c r="N57" i="11"/>
  <c r="AP52" i="11"/>
  <c r="AA54" i="11"/>
  <c r="P55" i="11"/>
  <c r="BM55" i="11"/>
  <c r="AP56" i="11"/>
  <c r="S57" i="11"/>
  <c r="BO57" i="11"/>
  <c r="BO58" i="11"/>
  <c r="BO59" i="11"/>
  <c r="BP60" i="11"/>
  <c r="BP45" i="11"/>
  <c r="U47" i="11"/>
  <c r="BF48" i="11"/>
  <c r="AQ52" i="11"/>
  <c r="BB53" i="11"/>
  <c r="AM54" i="11"/>
  <c r="AQ56" i="11"/>
  <c r="T57" i="11"/>
  <c r="BP57" i="11"/>
  <c r="AN58" i="11"/>
  <c r="BP58" i="11"/>
  <c r="AN59" i="11"/>
  <c r="BP59" i="11"/>
  <c r="AN60" i="11"/>
  <c r="BG42" i="11"/>
  <c r="AW43" i="11"/>
  <c r="BL45" i="11"/>
  <c r="AZ46" i="11"/>
  <c r="AO47" i="11"/>
  <c r="CG48" i="11"/>
  <c r="BZ59" i="11"/>
  <c r="N56" i="11"/>
  <c r="BA43" i="11"/>
  <c r="BN44" i="11"/>
  <c r="R46" i="11"/>
  <c r="AS47" i="11"/>
  <c r="O49" i="11"/>
  <c r="AE51" i="11"/>
  <c r="AN54" i="11"/>
  <c r="R55" i="11"/>
  <c r="AM57" i="11"/>
  <c r="BW57" i="11"/>
  <c r="AO58" i="11"/>
  <c r="BW58" i="11"/>
  <c r="AO59" i="11"/>
  <c r="BW59" i="11"/>
  <c r="AO60" i="11"/>
  <c r="BY60" i="11"/>
  <c r="BK42" i="11"/>
  <c r="O45" i="11"/>
  <c r="AP47" i="11"/>
  <c r="Y48" i="11"/>
  <c r="R50" i="11"/>
  <c r="X55" i="11"/>
  <c r="BJ57" i="11"/>
  <c r="AF51" i="11"/>
  <c r="BO53" i="11"/>
  <c r="BL56" i="11"/>
  <c r="AN57" i="11"/>
  <c r="BY57" i="11"/>
  <c r="AP58" i="11"/>
  <c r="BY58" i="11"/>
  <c r="AP59" i="11"/>
  <c r="AP60" i="11"/>
  <c r="BG43" i="11"/>
  <c r="AL44" i="11"/>
  <c r="P45" i="11"/>
  <c r="BK46" i="11"/>
  <c r="N49" i="11"/>
  <c r="S50" i="11"/>
  <c r="AC51" i="11"/>
  <c r="BV57" i="11"/>
  <c r="N45" i="11"/>
  <c r="T46" i="11"/>
  <c r="CB52" i="11"/>
  <c r="BP53" i="11"/>
  <c r="D34" i="24" s="1" a="1"/>
  <c r="D34" i="24" s="1"/>
  <c r="P56" i="11"/>
  <c r="BM56" i="11"/>
  <c r="AO57" i="11"/>
  <c r="O58" i="11"/>
  <c r="AQ58" i="11"/>
  <c r="O59" i="11"/>
  <c r="AQ59" i="11"/>
  <c r="O60" i="11"/>
  <c r="AQ60" i="11"/>
  <c r="CA42" i="11"/>
  <c r="BH43" i="11"/>
  <c r="AM44" i="11"/>
  <c r="Q45" i="11"/>
  <c r="AN48" i="11"/>
  <c r="BB60" i="11"/>
  <c r="BW43" i="11"/>
  <c r="R45" i="11"/>
  <c r="AP46" i="11"/>
  <c r="BA49" i="11"/>
  <c r="BV53" i="11"/>
  <c r="AQ54" i="11"/>
  <c r="AN55" i="11"/>
  <c r="Q56" i="11"/>
  <c r="AP57" i="11"/>
  <c r="P58" i="11"/>
  <c r="P59" i="11"/>
  <c r="P60" i="11"/>
  <c r="N52" i="11"/>
  <c r="CB42" i="11"/>
  <c r="AN44" i="11"/>
  <c r="AA45" i="11"/>
  <c r="AM48" i="11"/>
  <c r="AD49" i="11"/>
  <c r="AR51" i="11"/>
  <c r="BC60" i="11"/>
  <c r="N60" i="11"/>
  <c r="BX43" i="11"/>
  <c r="BU47" i="11"/>
  <c r="BB49" i="11"/>
  <c r="O53" i="11"/>
  <c r="BW53" i="11"/>
  <c r="Q58" i="11"/>
  <c r="AY58" i="11"/>
  <c r="Q59" i="11"/>
  <c r="Q60" i="11"/>
  <c r="N41" i="11"/>
  <c r="N53" i="11"/>
  <c r="BP43" i="11"/>
  <c r="D56" i="24" s="1" a="1"/>
  <c r="D56" i="24" s="1"/>
  <c r="BX46" i="11"/>
  <c r="BX53" i="11"/>
  <c r="R58" i="11"/>
  <c r="R59" i="11"/>
  <c r="R60" i="11"/>
  <c r="AA46" i="11"/>
  <c r="BQ47" i="11"/>
  <c r="BZ60" i="11"/>
  <c r="N59" i="11"/>
  <c r="AP45" i="11"/>
  <c r="AB48" i="11"/>
  <c r="BX51" i="11"/>
  <c r="AI42" i="11"/>
  <c r="X43" i="11"/>
  <c r="BJ44" i="11"/>
  <c r="AN45" i="11"/>
  <c r="BY51" i="11"/>
  <c r="O38" i="11"/>
  <c r="BK38" i="11"/>
  <c r="BW39" i="11"/>
  <c r="AY40" i="11"/>
  <c r="AG41" i="11"/>
  <c r="AN38" i="11"/>
  <c r="AN39" i="11"/>
  <c r="BL40" i="11"/>
  <c r="BO42" i="11"/>
  <c r="AB49" i="11"/>
  <c r="Y42" i="11"/>
  <c r="CG42" i="11"/>
  <c r="BN47" i="11"/>
  <c r="W38" i="11"/>
  <c r="AI38" i="11"/>
  <c r="AU38" i="11"/>
  <c r="BG38" i="11"/>
  <c r="BS38" i="11"/>
  <c r="CE38" i="11"/>
  <c r="W39" i="11"/>
  <c r="AI39" i="11"/>
  <c r="AU39" i="11"/>
  <c r="BG39" i="11"/>
  <c r="BS39" i="11"/>
  <c r="R42" i="11"/>
  <c r="Z48" i="11"/>
  <c r="CA52" i="11"/>
  <c r="AY53" i="11"/>
  <c r="R54" i="11"/>
  <c r="BL54" i="11"/>
  <c r="AM39" i="11"/>
  <c r="BS41" i="11"/>
  <c r="CF42" i="11"/>
  <c r="N46" i="11"/>
  <c r="X38" i="11"/>
  <c r="AJ38" i="11"/>
  <c r="AV38" i="11"/>
  <c r="BH38" i="11"/>
  <c r="BT38" i="11"/>
  <c r="X39" i="11"/>
  <c r="AJ39" i="11"/>
  <c r="AV39" i="11"/>
  <c r="BH39" i="11"/>
  <c r="BT39" i="11"/>
  <c r="X40" i="11"/>
  <c r="AJ40" i="11"/>
  <c r="AV40" i="11"/>
  <c r="BH40" i="11"/>
  <c r="BT40" i="11"/>
  <c r="AZ41" i="11"/>
  <c r="AZ43" i="11"/>
  <c r="Q46" i="11"/>
  <c r="AO46" i="11"/>
  <c r="BM46" i="11"/>
  <c r="BK50" i="11"/>
  <c r="AD51" i="11"/>
  <c r="N39" i="11"/>
  <c r="N51" i="11"/>
  <c r="CF40" i="11"/>
  <c r="Z41" i="11"/>
  <c r="Y41" i="11"/>
  <c r="AL41" i="11"/>
  <c r="AK41" i="11"/>
  <c r="AX41" i="11"/>
  <c r="AW41" i="11"/>
  <c r="BJ41" i="11"/>
  <c r="BI41" i="11"/>
  <c r="BV41" i="11"/>
  <c r="BU41" i="11"/>
  <c r="CH41" i="11"/>
  <c r="CG41" i="11"/>
  <c r="Z42" i="11"/>
  <c r="AL42" i="11"/>
  <c r="AX42" i="11"/>
  <c r="BJ42" i="11"/>
  <c r="BV42" i="11"/>
  <c r="CH42" i="11"/>
  <c r="V43" i="11"/>
  <c r="AH43" i="11"/>
  <c r="AT43" i="11"/>
  <c r="BF43" i="11"/>
  <c r="BR43" i="11"/>
  <c r="CD43" i="11"/>
  <c r="W44" i="11"/>
  <c r="V44" i="11"/>
  <c r="AI44" i="11"/>
  <c r="AH44" i="11"/>
  <c r="AU44" i="11"/>
  <c r="AT44" i="11"/>
  <c r="AS44" i="11"/>
  <c r="BG44" i="11"/>
  <c r="BF44" i="11"/>
  <c r="BE44" i="11"/>
  <c r="BS44" i="11"/>
  <c r="BR44" i="11"/>
  <c r="BQ44" i="11"/>
  <c r="CE44" i="11"/>
  <c r="CD44" i="11"/>
  <c r="CC44" i="11"/>
  <c r="X45" i="11"/>
  <c r="W45" i="11"/>
  <c r="V45" i="11"/>
  <c r="U45" i="11"/>
  <c r="AJ45" i="11"/>
  <c r="AI45" i="11"/>
  <c r="AH45" i="11"/>
  <c r="AG45" i="11"/>
  <c r="AV45" i="11"/>
  <c r="AU45" i="11"/>
  <c r="AT45" i="11"/>
  <c r="AS45" i="11"/>
  <c r="BH45" i="11"/>
  <c r="BG45" i="11"/>
  <c r="BF45" i="11"/>
  <c r="BE45" i="11"/>
  <c r="BT45" i="11"/>
  <c r="BS45" i="11"/>
  <c r="BR45" i="11"/>
  <c r="BQ45" i="11"/>
  <c r="CF45" i="11"/>
  <c r="CE45" i="11"/>
  <c r="CD45" i="11"/>
  <c r="CC45" i="11"/>
  <c r="Y46" i="11"/>
  <c r="X46" i="11"/>
  <c r="W46" i="11"/>
  <c r="V46" i="11"/>
  <c r="U46" i="11"/>
  <c r="AK46" i="11"/>
  <c r="AJ46" i="11"/>
  <c r="AI46" i="11"/>
  <c r="AH46" i="11"/>
  <c r="AG46" i="11"/>
  <c r="AW46" i="11"/>
  <c r="AV46" i="11"/>
  <c r="AU46" i="11"/>
  <c r="AT46" i="11"/>
  <c r="AS46" i="11"/>
  <c r="BI46" i="11"/>
  <c r="BH46" i="11"/>
  <c r="BG46" i="11"/>
  <c r="BF46" i="11"/>
  <c r="BE46" i="11"/>
  <c r="BU46" i="11"/>
  <c r="BT46" i="11"/>
  <c r="BS46" i="11"/>
  <c r="BR46" i="11"/>
  <c r="BQ46" i="11"/>
  <c r="CF46" i="11"/>
  <c r="CG46" i="11"/>
  <c r="CE46" i="11"/>
  <c r="CD46" i="11"/>
  <c r="CC46" i="11"/>
  <c r="X47" i="11"/>
  <c r="Z47" i="11"/>
  <c r="Y47" i="11"/>
  <c r="W47" i="11"/>
  <c r="V47" i="11"/>
  <c r="AJ47" i="11"/>
  <c r="AL47" i="11"/>
  <c r="AK47" i="11"/>
  <c r="AI47" i="11"/>
  <c r="AV47" i="11"/>
  <c r="AX47" i="11"/>
  <c r="AW47" i="11"/>
  <c r="AW40" i="11"/>
  <c r="BA41" i="11"/>
  <c r="N40" i="11"/>
  <c r="V42" i="11"/>
  <c r="AH42" i="11"/>
  <c r="AT42" i="11"/>
  <c r="BF42" i="11"/>
  <c r="BR42" i="11"/>
  <c r="CD42" i="11"/>
  <c r="W43" i="11"/>
  <c r="AI43" i="11"/>
  <c r="AU43" i="11"/>
  <c r="BS43" i="11"/>
  <c r="CE43" i="11"/>
  <c r="X44" i="11"/>
  <c r="AJ44" i="11"/>
  <c r="AV44" i="11"/>
  <c r="BH44" i="11"/>
  <c r="BT44" i="11"/>
  <c r="CF44" i="11"/>
  <c r="Y45" i="11"/>
  <c r="AK45" i="11"/>
  <c r="AW45" i="11"/>
  <c r="BI45" i="11"/>
  <c r="BU45" i="11"/>
  <c r="CG45" i="11"/>
  <c r="Z46" i="11"/>
  <c r="AL46" i="11"/>
  <c r="AX46" i="11"/>
  <c r="BJ46" i="11"/>
  <c r="BV46" i="11"/>
  <c r="CH46" i="11"/>
  <c r="O47" i="11"/>
  <c r="AA47" i="11"/>
  <c r="AM47" i="11"/>
  <c r="AY47" i="11"/>
  <c r="BK47" i="11"/>
  <c r="BW47" i="11"/>
  <c r="AZ48" i="11"/>
  <c r="AY48" i="11"/>
  <c r="AX48" i="11"/>
  <c r="AW48" i="11"/>
  <c r="AT48" i="11"/>
  <c r="AS48" i="11"/>
  <c r="BL48" i="11"/>
  <c r="BK48" i="11"/>
  <c r="BJ48" i="11"/>
  <c r="BI48" i="11"/>
  <c r="BX48" i="11"/>
  <c r="BW48" i="11"/>
  <c r="CB48" i="11"/>
  <c r="AA49" i="11"/>
  <c r="Z49" i="11"/>
  <c r="Y49" i="11"/>
  <c r="AK49" i="11"/>
  <c r="AO49" i="11"/>
  <c r="AN49" i="11"/>
  <c r="AM49" i="11"/>
  <c r="AW49" i="11"/>
  <c r="BI49" i="11"/>
  <c r="BM49" i="11"/>
  <c r="BL49" i="11"/>
  <c r="BK49" i="11"/>
  <c r="BJ49" i="11"/>
  <c r="BU49" i="11"/>
  <c r="CG49" i="11"/>
  <c r="CH49" i="11"/>
  <c r="P50" i="11"/>
  <c r="O50" i="11"/>
  <c r="Y50" i="11"/>
  <c r="AD50" i="11"/>
  <c r="AC50" i="11"/>
  <c r="AB50" i="11"/>
  <c r="AK50" i="11"/>
  <c r="AL50" i="11"/>
  <c r="AW50" i="11"/>
  <c r="BB50" i="11"/>
  <c r="BA50" i="11"/>
  <c r="AZ50" i="11"/>
  <c r="AY50" i="11"/>
  <c r="AX50" i="11"/>
  <c r="BI50" i="11"/>
  <c r="BU50" i="11"/>
  <c r="BY50" i="11"/>
  <c r="BX50" i="11"/>
  <c r="BW50" i="11"/>
  <c r="BV50" i="11"/>
  <c r="CG50" i="11"/>
  <c r="S51" i="11"/>
  <c r="R51" i="11"/>
  <c r="Q51" i="11"/>
  <c r="Y51" i="11"/>
  <c r="W51" i="11"/>
  <c r="AA51" i="11"/>
  <c r="Z51" i="11"/>
  <c r="AK51" i="11"/>
  <c r="AI51" i="11"/>
  <c r="AQ51" i="11"/>
  <c r="AP51" i="11"/>
  <c r="AO51" i="11"/>
  <c r="AN51" i="11"/>
  <c r="AM51" i="11"/>
  <c r="AW51" i="11"/>
  <c r="AU51" i="11"/>
  <c r="BI51" i="11"/>
  <c r="BG51" i="11"/>
  <c r="BN51" i="11"/>
  <c r="BM51" i="11"/>
  <c r="BL51" i="11"/>
  <c r="BK51" i="11"/>
  <c r="BJ51" i="11"/>
  <c r="BU51" i="11"/>
  <c r="BS51" i="11"/>
  <c r="CA51" i="11"/>
  <c r="BZ51" i="11"/>
  <c r="CG51" i="11"/>
  <c r="CE51" i="11"/>
  <c r="CH51" i="11"/>
  <c r="P52" i="11"/>
  <c r="O52" i="11"/>
  <c r="Y52" i="11"/>
  <c r="AF52" i="11"/>
  <c r="AE52" i="11"/>
  <c r="AD52" i="11"/>
  <c r="AC52" i="11"/>
  <c r="AB52" i="11"/>
  <c r="AK52" i="11"/>
  <c r="AL52" i="11"/>
  <c r="AW52" i="11"/>
  <c r="BC52" i="11"/>
  <c r="BB52" i="11"/>
  <c r="BA52" i="11"/>
  <c r="AZ52" i="11"/>
  <c r="AY52" i="11"/>
  <c r="AX52" i="11"/>
  <c r="BI52" i="11"/>
  <c r="BP52" i="11"/>
  <c r="BO52" i="11"/>
  <c r="AX40" i="11"/>
  <c r="BB41" i="11"/>
  <c r="BT43" i="11"/>
  <c r="CF43" i="11"/>
  <c r="Y44" i="11"/>
  <c r="AK44" i="11"/>
  <c r="AW44" i="11"/>
  <c r="BI44" i="11"/>
  <c r="BU44" i="11"/>
  <c r="CG44" i="11"/>
  <c r="Z45" i="11"/>
  <c r="AL45" i="11"/>
  <c r="AX45" i="11"/>
  <c r="BJ45" i="11"/>
  <c r="BV45" i="11"/>
  <c r="CH45" i="11"/>
  <c r="AB47" i="11"/>
  <c r="AN47" i="11"/>
  <c r="AZ47" i="11"/>
  <c r="BL47" i="11"/>
  <c r="BX47" i="11"/>
  <c r="Q48" i="11"/>
  <c r="BM48" i="11"/>
  <c r="BY48" i="11"/>
  <c r="R49" i="11"/>
  <c r="AP49" i="11"/>
  <c r="BN49" i="11"/>
  <c r="BZ49" i="11"/>
  <c r="AE50" i="11"/>
  <c r="BC50" i="11"/>
  <c r="BO50" i="11"/>
  <c r="T51" i="11"/>
  <c r="AI54" i="11"/>
  <c r="AB54" i="11"/>
  <c r="BG54" i="11"/>
  <c r="AY54" i="11"/>
  <c r="CE54" i="11"/>
  <c r="BW54" i="11"/>
  <c r="AJ55" i="11"/>
  <c r="AA55" i="11"/>
  <c r="BH55" i="11"/>
  <c r="BA55" i="11"/>
  <c r="AY55" i="11"/>
  <c r="CF55" i="11"/>
  <c r="BY55" i="11"/>
  <c r="BW55" i="11"/>
  <c r="AK56" i="11"/>
  <c r="AC56" i="11"/>
  <c r="AA56" i="11"/>
  <c r="BI56" i="11"/>
  <c r="BA56" i="11"/>
  <c r="AY56" i="11"/>
  <c r="BE51" i="11"/>
  <c r="BQ51" i="11"/>
  <c r="CC51" i="11"/>
  <c r="V52" i="11"/>
  <c r="AH52" i="11"/>
  <c r="AT52" i="11"/>
  <c r="BF52" i="11"/>
  <c r="BR52" i="11"/>
  <c r="CD52" i="11"/>
  <c r="W53" i="11"/>
  <c r="AI53" i="11"/>
  <c r="AU53" i="11"/>
  <c r="BG53" i="11"/>
  <c r="BS53" i="11"/>
  <c r="AM38" i="11"/>
  <c r="AA39" i="11"/>
  <c r="O40" i="11"/>
  <c r="P41" i="11"/>
  <c r="AR42" i="11"/>
  <c r="AU41" i="11"/>
  <c r="Y43" i="11"/>
  <c r="BL38" i="11"/>
  <c r="BL39" i="11"/>
  <c r="BX40" i="11"/>
  <c r="Q43" i="11"/>
  <c r="AM50" i="11"/>
  <c r="BU42" i="11"/>
  <c r="AL43" i="11"/>
  <c r="BJ43" i="11"/>
  <c r="BV43" i="11"/>
  <c r="CH43" i="11"/>
  <c r="BB47" i="11"/>
  <c r="CA48" i="11"/>
  <c r="T49" i="11"/>
  <c r="AR49" i="11"/>
  <c r="BD49" i="11"/>
  <c r="CB49" i="11"/>
  <c r="U50" i="11"/>
  <c r="AG50" i="11"/>
  <c r="AS50" i="11"/>
  <c r="BE50" i="11"/>
  <c r="BQ50" i="11"/>
  <c r="CC50" i="11"/>
  <c r="V51" i="11"/>
  <c r="AH51" i="11"/>
  <c r="AT51" i="11"/>
  <c r="BF51" i="11"/>
  <c r="BR51" i="11"/>
  <c r="CD51" i="11"/>
  <c r="W52" i="11"/>
  <c r="AI52" i="11"/>
  <c r="AU52" i="11"/>
  <c r="BG52" i="11"/>
  <c r="BS52" i="11"/>
  <c r="CE52" i="11"/>
  <c r="BW38" i="11"/>
  <c r="BY41" i="11"/>
  <c r="AJ42" i="11"/>
  <c r="BT42" i="11"/>
  <c r="AK43" i="11"/>
  <c r="BX39" i="11"/>
  <c r="BZ41" i="11"/>
  <c r="AY44" i="11"/>
  <c r="BC47" i="11"/>
  <c r="Q38" i="11"/>
  <c r="AC38" i="11"/>
  <c r="AO38" i="11"/>
  <c r="BA38" i="11"/>
  <c r="BM38" i="11"/>
  <c r="BY38" i="11"/>
  <c r="Q39" i="11"/>
  <c r="AC39" i="11"/>
  <c r="AO39" i="11"/>
  <c r="BA39" i="11"/>
  <c r="BM39" i="11"/>
  <c r="BY39" i="11"/>
  <c r="Q40" i="11"/>
  <c r="AC40" i="11"/>
  <c r="AO40" i="11"/>
  <c r="BA40" i="11"/>
  <c r="BM40" i="11"/>
  <c r="BY40" i="11"/>
  <c r="R41" i="11"/>
  <c r="AN41" i="11"/>
  <c r="BE41" i="11"/>
  <c r="CA41" i="11"/>
  <c r="AC42" i="11"/>
  <c r="AY42" i="11"/>
  <c r="BP42" i="11"/>
  <c r="R43" i="11"/>
  <c r="AN43" i="11"/>
  <c r="BE43" i="11"/>
  <c r="CA43" i="11"/>
  <c r="AC44" i="11"/>
  <c r="AZ44" i="11"/>
  <c r="BX44" i="11"/>
  <c r="BD47" i="11"/>
  <c r="D26" i="24" s="1" a="1"/>
  <c r="D26" i="24" s="1"/>
  <c r="CD47" i="11"/>
  <c r="BP48" i="11"/>
  <c r="AC49" i="11"/>
  <c r="AN50" i="11"/>
  <c r="AY51" i="11"/>
  <c r="R52" i="11"/>
  <c r="BJ52" i="11"/>
  <c r="AC53" i="11"/>
  <c r="O39" i="11"/>
  <c r="AA40" i="11"/>
  <c r="BC41" i="11"/>
  <c r="W41" i="11"/>
  <c r="P38" i="11"/>
  <c r="AZ39" i="11"/>
  <c r="AM41" i="11"/>
  <c r="BD43" i="11"/>
  <c r="D14" i="24" s="1" a="1"/>
  <c r="D14" i="24" s="1"/>
  <c r="BT41" i="11"/>
  <c r="AE48" i="11"/>
  <c r="N43" i="11"/>
  <c r="AD38" i="11"/>
  <c r="BB38" i="11"/>
  <c r="BZ38" i="11"/>
  <c r="R40" i="11"/>
  <c r="AD40" i="11"/>
  <c r="AP40" i="11"/>
  <c r="BB40" i="11"/>
  <c r="BN40" i="11"/>
  <c r="BZ40" i="11"/>
  <c r="S41" i="11"/>
  <c r="AO41" i="11"/>
  <c r="BK41" i="11"/>
  <c r="CB41" i="11"/>
  <c r="D37" i="24" s="1" a="1"/>
  <c r="D37" i="24" s="1"/>
  <c r="AD42" i="11"/>
  <c r="AZ42" i="11"/>
  <c r="BQ42" i="11"/>
  <c r="S43" i="11"/>
  <c r="AO43" i="11"/>
  <c r="BK43" i="11"/>
  <c r="CB43" i="11"/>
  <c r="AD44" i="11"/>
  <c r="BA44" i="11"/>
  <c r="BY44" i="11"/>
  <c r="AC45" i="11"/>
  <c r="BA45" i="11"/>
  <c r="BY45" i="11"/>
  <c r="AE47" i="11"/>
  <c r="BE47" i="11"/>
  <c r="CG47" i="11"/>
  <c r="AO48" i="11"/>
  <c r="BQ48" i="11"/>
  <c r="BV49" i="11"/>
  <c r="AO50" i="11"/>
  <c r="CB50" i="11"/>
  <c r="AZ51" i="11"/>
  <c r="S52" i="11"/>
  <c r="BK52" i="11"/>
  <c r="AD53" i="11"/>
  <c r="AA38" i="11"/>
  <c r="AY39" i="11"/>
  <c r="BW40" i="11"/>
  <c r="BN42" i="11"/>
  <c r="AI41" i="11"/>
  <c r="CE41" i="11"/>
  <c r="AZ38" i="11"/>
  <c r="BW44" i="11"/>
  <c r="X41" i="11"/>
  <c r="CF41" i="11"/>
  <c r="AW42" i="11"/>
  <c r="S39" i="11"/>
  <c r="AE39" i="11"/>
  <c r="BO39" i="11"/>
  <c r="AP41" i="11"/>
  <c r="BL41" i="11"/>
  <c r="AE42" i="11"/>
  <c r="BA42" i="11"/>
  <c r="BW42" i="11"/>
  <c r="T43" i="11"/>
  <c r="AP43" i="11"/>
  <c r="BL43" i="11"/>
  <c r="CC43" i="11"/>
  <c r="AE44" i="11"/>
  <c r="BB44" i="11"/>
  <c r="BZ44" i="11"/>
  <c r="AD45" i="11"/>
  <c r="BB45" i="11"/>
  <c r="BZ45" i="11"/>
  <c r="AD46" i="11"/>
  <c r="BB46" i="11"/>
  <c r="BZ46" i="11"/>
  <c r="AF47" i="11"/>
  <c r="BF47" i="11"/>
  <c r="BR48" i="11"/>
  <c r="BW49" i="11"/>
  <c r="AP50" i="11"/>
  <c r="BA51" i="11"/>
  <c r="T52" i="11"/>
  <c r="BL52" i="11"/>
  <c r="AV42" i="11"/>
  <c r="AB40" i="11"/>
  <c r="AZ40" i="11"/>
  <c r="AS42" i="11"/>
  <c r="AB44" i="11"/>
  <c r="BO48" i="11"/>
  <c r="BH41" i="11"/>
  <c r="S48" i="11"/>
  <c r="N48" i="11"/>
  <c r="N42" i="11"/>
  <c r="T40" i="11"/>
  <c r="AR40" i="11"/>
  <c r="BP40" i="11"/>
  <c r="D51" i="24" s="1" a="1"/>
  <c r="D51" i="24" s="1"/>
  <c r="U41" i="11"/>
  <c r="AQ41" i="11"/>
  <c r="BM41" i="11"/>
  <c r="O42" i="11"/>
  <c r="AF42" i="11"/>
  <c r="BB42" i="11"/>
  <c r="BX42" i="11"/>
  <c r="U43" i="11"/>
  <c r="AQ43" i="11"/>
  <c r="BM43" i="11"/>
  <c r="AF44" i="11"/>
  <c r="BC44" i="11"/>
  <c r="CA44" i="11"/>
  <c r="AE45" i="11"/>
  <c r="BC45" i="11"/>
  <c r="CA45" i="11"/>
  <c r="AE46" i="11"/>
  <c r="BC46" i="11"/>
  <c r="CA46" i="11"/>
  <c r="AG47" i="11"/>
  <c r="BG47" i="11"/>
  <c r="O48" i="11"/>
  <c r="BU48" i="11"/>
  <c r="BX49" i="11"/>
  <c r="O51" i="11"/>
  <c r="BB51" i="11"/>
  <c r="Z52" i="11"/>
  <c r="BM52" i="11"/>
  <c r="X42" i="11"/>
  <c r="BH42" i="11"/>
  <c r="AN40" i="11"/>
  <c r="AB42" i="11"/>
  <c r="BZ43" i="11"/>
  <c r="AV41" i="11"/>
  <c r="BI42" i="11"/>
  <c r="BZ47" i="11"/>
  <c r="AA41" i="11"/>
  <c r="AR41" i="11"/>
  <c r="BN41" i="11"/>
  <c r="P42" i="11"/>
  <c r="AG42" i="11"/>
  <c r="BC42" i="11"/>
  <c r="BY42" i="11"/>
  <c r="AA43" i="11"/>
  <c r="AR43" i="11"/>
  <c r="BN43" i="11"/>
  <c r="P44" i="11"/>
  <c r="AG44" i="11"/>
  <c r="BD44" i="11"/>
  <c r="CB44" i="11"/>
  <c r="AF45" i="11"/>
  <c r="BD45" i="11"/>
  <c r="CB45" i="11"/>
  <c r="AF46" i="11"/>
  <c r="BD46" i="11"/>
  <c r="CB46" i="11"/>
  <c r="AH47" i="11"/>
  <c r="BI47" i="11"/>
  <c r="AR48" i="11"/>
  <c r="BV48" i="11"/>
  <c r="AL49" i="11"/>
  <c r="BY49" i="11"/>
  <c r="P51" i="11"/>
  <c r="BC51" i="11"/>
  <c r="AA52" i="11"/>
  <c r="BN52" i="11"/>
  <c r="AL53" i="11"/>
  <c r="AA42" i="11"/>
  <c r="AG43" i="11"/>
  <c r="BG41" i="11"/>
  <c r="AM43" i="11"/>
  <c r="AJ41" i="11"/>
  <c r="AK42" i="11"/>
  <c r="Z43" i="11"/>
  <c r="AX43" i="11"/>
  <c r="N47" i="11"/>
  <c r="AB41" i="11"/>
  <c r="BO41" i="11"/>
  <c r="AM42" i="11"/>
  <c r="BD42" i="11"/>
  <c r="BZ42" i="11"/>
  <c r="AB43" i="11"/>
  <c r="AS43" i="11"/>
  <c r="BO43" i="11"/>
  <c r="Q44" i="11"/>
  <c r="BP47" i="11"/>
  <c r="D38" i="24" s="1" a="1"/>
  <c r="D38" i="24" s="1"/>
  <c r="CC48" i="11"/>
  <c r="AX49" i="11"/>
  <c r="Q50" i="11"/>
  <c r="AB51" i="11"/>
  <c r="BO51" i="11"/>
  <c r="AM52" i="11"/>
  <c r="BZ52" i="11"/>
  <c r="AX53" i="11"/>
  <c r="Q54" i="11"/>
  <c r="BK54" i="11"/>
  <c r="AM55" i="11"/>
  <c r="O56" i="11"/>
  <c r="BK56" i="11"/>
  <c r="BH47" i="11"/>
  <c r="BT47" i="11"/>
  <c r="CF47" i="11"/>
  <c r="CE47" i="11"/>
  <c r="X48" i="11"/>
  <c r="W48" i="11"/>
  <c r="AJ48" i="11"/>
  <c r="AI48" i="11"/>
  <c r="AV48" i="11"/>
  <c r="BH48" i="11"/>
  <c r="BT48" i="11"/>
  <c r="CF48" i="11"/>
  <c r="X49" i="11"/>
  <c r="AJ49" i="11"/>
  <c r="AV49" i="11"/>
  <c r="BH49" i="11"/>
  <c r="BT49" i="11"/>
  <c r="CF49" i="11"/>
  <c r="X50" i="11"/>
  <c r="AJ50" i="11"/>
  <c r="AV50" i="11"/>
  <c r="BH50" i="11"/>
  <c r="BT50" i="11"/>
  <c r="CF50" i="11"/>
  <c r="X51" i="11"/>
  <c r="AJ51" i="11"/>
  <c r="AV51" i="11"/>
  <c r="BH51" i="11"/>
  <c r="BT51" i="11"/>
  <c r="CF51" i="11"/>
  <c r="X52" i="11"/>
  <c r="AJ52" i="11"/>
  <c r="AV52" i="11"/>
  <c r="BH52" i="11"/>
  <c r="BT52" i="11"/>
  <c r="CF52" i="11"/>
  <c r="BU52" i="11"/>
  <c r="CG52" i="11"/>
  <c r="U53" i="11"/>
  <c r="Y53" i="11"/>
  <c r="AG53" i="11"/>
  <c r="AK53" i="11"/>
  <c r="AS53" i="11"/>
  <c r="AW53" i="11"/>
  <c r="BE53" i="11"/>
  <c r="BI53" i="11"/>
  <c r="BQ53" i="11"/>
  <c r="BU53" i="11"/>
  <c r="CC53" i="11"/>
  <c r="CG53" i="11"/>
  <c r="V54" i="11"/>
  <c r="U54" i="11"/>
  <c r="AH54" i="11"/>
  <c r="AG54" i="11"/>
  <c r="AT54" i="11"/>
  <c r="AS54" i="11"/>
  <c r="AX54" i="11"/>
  <c r="BF54" i="11"/>
  <c r="BE54" i="11"/>
  <c r="BJ54" i="11"/>
  <c r="BR54" i="11"/>
  <c r="BQ54" i="11"/>
  <c r="BV54" i="11"/>
  <c r="CD54" i="11"/>
  <c r="CC54" i="11"/>
  <c r="CH54" i="11"/>
  <c r="W55" i="11"/>
  <c r="V55" i="11"/>
  <c r="U55" i="11"/>
  <c r="AI55" i="11"/>
  <c r="AH55" i="11"/>
  <c r="AG55" i="11"/>
  <c r="AU55" i="11"/>
  <c r="AT55" i="11"/>
  <c r="AS55" i="11"/>
  <c r="BG55" i="11"/>
  <c r="BF55" i="11"/>
  <c r="BE55" i="11"/>
  <c r="BS55" i="11"/>
  <c r="BR55" i="11"/>
  <c r="BQ55" i="11"/>
  <c r="CE55" i="11"/>
  <c r="CD55" i="11"/>
  <c r="CC55" i="11"/>
  <c r="X56" i="11"/>
  <c r="W56" i="11"/>
  <c r="V56" i="11"/>
  <c r="U56" i="11"/>
  <c r="AJ56" i="11"/>
  <c r="AI56" i="11"/>
  <c r="AH56" i="11"/>
  <c r="AG56" i="11"/>
  <c r="AV56" i="11"/>
  <c r="AU56" i="11"/>
  <c r="AT56" i="11"/>
  <c r="AS56" i="11"/>
  <c r="BH56" i="11"/>
  <c r="BG56" i="11"/>
  <c r="BF56" i="11"/>
  <c r="BE56" i="11"/>
  <c r="BT56" i="11"/>
  <c r="BS56" i="11"/>
  <c r="BR56" i="11"/>
  <c r="BQ56" i="11"/>
  <c r="CF56" i="11"/>
  <c r="CE56" i="11"/>
  <c r="CD56" i="11"/>
  <c r="CC56" i="11"/>
  <c r="Y57" i="11"/>
  <c r="X57" i="11"/>
  <c r="W57" i="11"/>
  <c r="V57" i="11"/>
  <c r="U57" i="11"/>
  <c r="AK57" i="11"/>
  <c r="AJ57" i="11"/>
  <c r="AI57" i="11"/>
  <c r="AH57" i="11"/>
  <c r="AG57" i="11"/>
  <c r="AW57" i="11"/>
  <c r="AV57" i="11"/>
  <c r="AU57" i="11"/>
  <c r="AT57" i="11"/>
  <c r="AS57" i="11"/>
  <c r="BI57" i="11"/>
  <c r="BH57" i="11"/>
  <c r="BG57" i="11"/>
  <c r="BF57" i="11"/>
  <c r="BE57" i="11"/>
  <c r="BU57" i="11"/>
  <c r="BT57" i="11"/>
  <c r="BS57" i="11"/>
  <c r="BR57" i="11"/>
  <c r="BQ57" i="11"/>
  <c r="CG57" i="11"/>
  <c r="CF57" i="11"/>
  <c r="CE57" i="11"/>
  <c r="CD57" i="11"/>
  <c r="CC57" i="11"/>
  <c r="Z58" i="11"/>
  <c r="Y58" i="11"/>
  <c r="X58" i="11"/>
  <c r="W58" i="11"/>
  <c r="V58" i="11"/>
  <c r="U58" i="11"/>
  <c r="AL58" i="11"/>
  <c r="AK58" i="11"/>
  <c r="AJ58" i="11"/>
  <c r="AI58" i="11"/>
  <c r="AH58" i="11"/>
  <c r="AG58" i="11"/>
  <c r="AX58" i="11"/>
  <c r="AW58" i="11"/>
  <c r="AV58" i="11"/>
  <c r="AU58" i="11"/>
  <c r="AT58" i="11"/>
  <c r="AS58" i="11"/>
  <c r="BJ58" i="11"/>
  <c r="BI58" i="11"/>
  <c r="BH58" i="11"/>
  <c r="BG58" i="11"/>
  <c r="BF58" i="11"/>
  <c r="BE58" i="11"/>
  <c r="BV58" i="11"/>
  <c r="BU58" i="11"/>
  <c r="BT58" i="11"/>
  <c r="BS58" i="11"/>
  <c r="BR58" i="11"/>
  <c r="BQ58" i="11"/>
  <c r="CH58" i="11"/>
  <c r="CG58" i="11"/>
  <c r="CF58" i="11"/>
  <c r="CE58" i="11"/>
  <c r="CD58" i="11"/>
  <c r="CC58" i="11"/>
  <c r="Z59" i="11"/>
  <c r="Y59" i="11"/>
  <c r="X59" i="11"/>
  <c r="W59" i="11"/>
  <c r="V59" i="11"/>
  <c r="U59" i="11"/>
  <c r="AL59" i="11"/>
  <c r="AK59" i="11"/>
  <c r="AJ59" i="11"/>
  <c r="AI59" i="11"/>
  <c r="AH59" i="11"/>
  <c r="AG59" i="11"/>
  <c r="AX59" i="11"/>
  <c r="AW59" i="11"/>
  <c r="AV59" i="11"/>
  <c r="AU59" i="11"/>
  <c r="AT59" i="11"/>
  <c r="AS59" i="11"/>
  <c r="BJ59" i="11"/>
  <c r="BI59" i="11"/>
  <c r="BH59" i="11"/>
  <c r="BG59" i="11"/>
  <c r="BF59" i="11"/>
  <c r="BE59" i="11"/>
  <c r="BV59" i="11"/>
  <c r="BU59" i="11"/>
  <c r="BT59" i="11"/>
  <c r="BS59" i="11"/>
  <c r="BR59" i="11"/>
  <c r="BQ59" i="11"/>
  <c r="CH59" i="11"/>
  <c r="CG59" i="11"/>
  <c r="CF59" i="11"/>
  <c r="CE59" i="11"/>
  <c r="CD59" i="11"/>
  <c r="CC59" i="11"/>
  <c r="Z60" i="11"/>
  <c r="Y60" i="11"/>
  <c r="X60" i="11"/>
  <c r="W60" i="11"/>
  <c r="V60" i="11"/>
  <c r="U60" i="11"/>
  <c r="AL60" i="11"/>
  <c r="AK60" i="11"/>
  <c r="AJ60" i="11"/>
  <c r="AI60" i="11"/>
  <c r="AH60" i="11"/>
  <c r="AG60" i="11"/>
  <c r="AX60" i="11"/>
  <c r="AW60" i="11"/>
  <c r="AV60" i="11"/>
  <c r="AU60" i="11"/>
  <c r="AT60" i="11"/>
  <c r="AS60" i="11"/>
  <c r="BJ60" i="11"/>
  <c r="BI60" i="11"/>
  <c r="BH60" i="11"/>
  <c r="BG60" i="11"/>
  <c r="BF60" i="11"/>
  <c r="BE60" i="11"/>
  <c r="BV60" i="11"/>
  <c r="BU60" i="11"/>
  <c r="BT60" i="11"/>
  <c r="BS60" i="11"/>
  <c r="BR60" i="11"/>
  <c r="BQ60" i="11"/>
  <c r="CH60" i="11"/>
  <c r="CG60" i="11"/>
  <c r="CF60" i="11"/>
  <c r="CE60" i="11"/>
  <c r="CD60" i="11"/>
  <c r="CC60" i="11"/>
  <c r="CH57" i="11"/>
  <c r="CE53" i="11"/>
  <c r="X54" i="11"/>
  <c r="AJ54" i="11"/>
  <c r="AV54" i="11"/>
  <c r="BH54" i="11"/>
  <c r="BT54" i="11"/>
  <c r="CF54" i="11"/>
  <c r="Y55" i="11"/>
  <c r="AK55" i="11"/>
  <c r="AW55" i="11"/>
  <c r="BI55" i="11"/>
  <c r="BU55" i="11"/>
  <c r="CG55" i="11"/>
  <c r="Z56" i="11"/>
  <c r="AL56" i="11"/>
  <c r="AX56" i="11"/>
  <c r="BJ56" i="11"/>
  <c r="BV56" i="11"/>
  <c r="CH56" i="11"/>
  <c r="X53" i="11"/>
  <c r="AJ53" i="11"/>
  <c r="AV53" i="11"/>
  <c r="BH53" i="11"/>
  <c r="BT53" i="11"/>
  <c r="CF53" i="11"/>
  <c r="Y54" i="11"/>
  <c r="AK54" i="11"/>
  <c r="AW54" i="11"/>
  <c r="BI54" i="11"/>
  <c r="BU54" i="11"/>
  <c r="CG54" i="11"/>
  <c r="Z55" i="11"/>
  <c r="AL55" i="11"/>
  <c r="AX55" i="11"/>
  <c r="BJ55" i="11"/>
  <c r="BV55" i="11"/>
  <c r="CH55" i="11"/>
  <c r="BJ47" i="11"/>
  <c r="Q53" i="11"/>
  <c r="AM53" i="11"/>
  <c r="BD53" i="11"/>
  <c r="BZ53" i="11"/>
  <c r="BW56" i="11"/>
  <c r="AA57" i="11"/>
  <c r="AY57" i="11"/>
  <c r="AF48" i="11"/>
  <c r="R53" i="11"/>
  <c r="AN53" i="11"/>
  <c r="BJ53" i="11"/>
  <c r="CA53" i="11"/>
  <c r="AC54" i="11"/>
  <c r="AZ54" i="11"/>
  <c r="BX54" i="11"/>
  <c r="AB55" i="11"/>
  <c r="AZ55" i="11"/>
  <c r="BX55" i="11"/>
  <c r="AB56" i="11"/>
  <c r="AZ56" i="11"/>
  <c r="BX56" i="11"/>
  <c r="AB60" i="11"/>
  <c r="AZ60" i="11"/>
  <c r="BX60" i="11"/>
  <c r="AG48" i="11"/>
  <c r="BV52" i="11"/>
  <c r="S53" i="11"/>
  <c r="AO53" i="11"/>
  <c r="BK53" i="11"/>
  <c r="CB53" i="11"/>
  <c r="AD54" i="11"/>
  <c r="BA54" i="11"/>
  <c r="BY54" i="11"/>
  <c r="AC55" i="11"/>
  <c r="BY56" i="11"/>
  <c r="AC57" i="11"/>
  <c r="BA57" i="11"/>
  <c r="T48" i="11"/>
  <c r="AH48" i="11"/>
  <c r="BW52" i="11"/>
  <c r="T53" i="11"/>
  <c r="AP53" i="11"/>
  <c r="BL53" i="11"/>
  <c r="CH53" i="11"/>
  <c r="AE54" i="11"/>
  <c r="BB54" i="11"/>
  <c r="BZ54" i="11"/>
  <c r="AD55" i="11"/>
  <c r="BB55" i="11"/>
  <c r="BZ55" i="11"/>
  <c r="AD56" i="11"/>
  <c r="BB56" i="11"/>
  <c r="BZ56" i="11"/>
  <c r="AD57" i="11"/>
  <c r="BB57" i="11"/>
  <c r="BZ57" i="11"/>
  <c r="AD58" i="11"/>
  <c r="BB58" i="11"/>
  <c r="BZ58" i="11"/>
  <c r="CA47" i="11"/>
  <c r="U48" i="11"/>
  <c r="AK48" i="11"/>
  <c r="BX52" i="11"/>
  <c r="Z53" i="11"/>
  <c r="AQ53" i="11"/>
  <c r="BM53" i="11"/>
  <c r="O54" i="11"/>
  <c r="AF54" i="11"/>
  <c r="BC54" i="11"/>
  <c r="CA54" i="11"/>
  <c r="AE55" i="11"/>
  <c r="BC55" i="11"/>
  <c r="CA55" i="11"/>
  <c r="AE56" i="11"/>
  <c r="BC56" i="11"/>
  <c r="CA56" i="11"/>
  <c r="AE57" i="11"/>
  <c r="BC57" i="11"/>
  <c r="CA57" i="11"/>
  <c r="AE58" i="11"/>
  <c r="BC58" i="11"/>
  <c r="CA58" i="11"/>
  <c r="AE59" i="11"/>
  <c r="BC59" i="11"/>
  <c r="CA59" i="11"/>
  <c r="BO47" i="11"/>
  <c r="CB47" i="11"/>
  <c r="D45" i="24" s="1" a="1"/>
  <c r="D45" i="24" s="1"/>
  <c r="V48" i="11"/>
  <c r="AL48" i="11"/>
  <c r="BY52" i="11"/>
  <c r="AA53" i="11"/>
  <c r="AR53" i="11"/>
  <c r="BN53" i="11"/>
  <c r="P54" i="11"/>
  <c r="AL54" i="11"/>
  <c r="BD54" i="11"/>
  <c r="CB54" i="11"/>
  <c r="D73" i="24" s="1" a="1"/>
  <c r="D73" i="24" s="1"/>
  <c r="AF55" i="11"/>
  <c r="BD55" i="11"/>
  <c r="D11" i="24" s="1" a="1"/>
  <c r="D11" i="24" s="1"/>
  <c r="CB55" i="11"/>
  <c r="AF56" i="11"/>
  <c r="BD56" i="11"/>
  <c r="CB56" i="11"/>
  <c r="AF57" i="11"/>
  <c r="BD57" i="11"/>
  <c r="CB57" i="11"/>
  <c r="AF58" i="11"/>
  <c r="BD58" i="11"/>
  <c r="CB58" i="11"/>
  <c r="AF59" i="11"/>
  <c r="BD59" i="11"/>
  <c r="CB59" i="11"/>
  <c r="D67" i="24" s="1" a="1"/>
  <c r="D67" i="24" s="1"/>
  <c r="AF60" i="11"/>
  <c r="BD60" i="11"/>
  <c r="D22" i="24" s="1" a="1"/>
  <c r="D22" i="24" s="1"/>
  <c r="CB60" i="11"/>
  <c r="U49" i="11"/>
  <c r="AG49" i="11"/>
  <c r="AS49" i="11"/>
  <c r="BE49" i="11"/>
  <c r="BQ49" i="11"/>
  <c r="CC49" i="11"/>
  <c r="CD48" i="11"/>
  <c r="V49" i="11"/>
  <c r="AH49" i="11"/>
  <c r="AT49" i="11"/>
  <c r="BF49" i="11"/>
  <c r="BR49" i="11"/>
  <c r="CD49" i="11"/>
  <c r="V50" i="11"/>
  <c r="AH50" i="11"/>
  <c r="AT50" i="11"/>
  <c r="BF50" i="11"/>
  <c r="BR50" i="11"/>
  <c r="CD50" i="11"/>
  <c r="AU48" i="11"/>
  <c r="BG48" i="11"/>
  <c r="BS48" i="11"/>
  <c r="CE48" i="11"/>
  <c r="W49" i="11"/>
  <c r="AI49" i="11"/>
  <c r="AU49" i="11"/>
  <c r="BG49" i="11"/>
  <c r="BS49" i="11"/>
  <c r="CE49" i="11"/>
  <c r="W50" i="11"/>
  <c r="AI50" i="11"/>
  <c r="AU50" i="11"/>
  <c r="BG50" i="11"/>
  <c r="BS50" i="11"/>
  <c r="CE50" i="11"/>
  <c r="D70" i="23" l="1" a="1"/>
  <c r="D70" i="23" s="1"/>
  <c r="D57" i="24" a="1"/>
  <c r="D57" i="24" s="1"/>
  <c r="D52" i="24" a="1"/>
  <c r="D52" i="24" s="1"/>
  <c r="D10" i="24" a="1"/>
  <c r="D10" i="24" s="1"/>
  <c r="D25" i="24" a="1"/>
  <c r="D25" i="24" s="1"/>
  <c r="D68" i="24" a="1"/>
  <c r="D68" i="24" s="1"/>
  <c r="D21" i="24" a="1"/>
  <c r="D21" i="24" s="1"/>
  <c r="D53" i="24" a="1"/>
  <c r="D53" i="24" s="1"/>
  <c r="D36" i="24" a="1"/>
  <c r="D36" i="24" s="1"/>
  <c r="D75" i="24" a="1"/>
  <c r="D75" i="24" s="1"/>
  <c r="D16" i="24" a="1"/>
  <c r="D16" i="24" s="1"/>
  <c r="D51" i="23" a="1"/>
  <c r="D51" i="23" s="1"/>
  <c r="D76" i="24" a="1"/>
  <c r="D76" i="24" s="1"/>
  <c r="D70" i="24" a="1"/>
  <c r="D70" i="24" s="1"/>
  <c r="D31" i="24" a="1"/>
  <c r="D31" i="24" s="1"/>
  <c r="D35" i="24" a="1"/>
  <c r="D35" i="24" s="1"/>
  <c r="D61" i="24" a="1"/>
  <c r="D61" i="24" s="1"/>
  <c r="D39" i="24" a="1"/>
  <c r="D39" i="24" s="1"/>
  <c r="D29" i="24" a="1"/>
  <c r="D29" i="24" s="1"/>
  <c r="D66" i="24" a="1"/>
  <c r="D66" i="24" s="1"/>
  <c r="D24" i="24" a="1"/>
  <c r="D24" i="24" s="1"/>
  <c r="D64" i="24" a="1"/>
  <c r="D64" i="24" s="1"/>
  <c r="D17" i="24" a="1"/>
  <c r="D17" i="24" s="1"/>
  <c r="D20" i="23" a="1"/>
  <c r="D20" i="23" s="1"/>
  <c r="D26" i="23" a="1"/>
  <c r="D26" i="23" s="1"/>
  <c r="D55" i="24" a="1"/>
  <c r="D55" i="24" s="1"/>
  <c r="D78" i="24" a="1"/>
  <c r="D78" i="24" s="1"/>
  <c r="D33" i="23" a="1"/>
  <c r="D33" i="23" s="1"/>
  <c r="D49" i="24" a="1"/>
  <c r="D49" i="24" s="1"/>
  <c r="D41" i="24" a="1"/>
  <c r="D41" i="24" s="1"/>
  <c r="D71" i="24" a="1"/>
  <c r="D71" i="24" s="1"/>
  <c r="D63" i="24" a="1"/>
  <c r="D63" i="24" s="1"/>
  <c r="D27" i="23" a="1"/>
  <c r="D27" i="23" s="1"/>
  <c r="D78" i="23" a="1"/>
  <c r="D78" i="23" s="1"/>
  <c r="D46" i="24" a="1"/>
  <c r="D46" i="24" s="1"/>
  <c r="D56" i="23" a="1"/>
  <c r="D56" i="23" s="1"/>
  <c r="D64" i="23" a="1"/>
  <c r="D64" i="23" s="1"/>
  <c r="D36" i="23" a="1"/>
  <c r="D36" i="23" s="1"/>
  <c r="D59" i="24" a="1"/>
  <c r="D59" i="24" s="1"/>
  <c r="D37" i="23" a="1"/>
  <c r="D37" i="23" s="1"/>
  <c r="D32" i="23" a="1"/>
  <c r="D32" i="23" s="1"/>
  <c r="D50" i="23" a="1"/>
  <c r="D50" i="23" s="1"/>
  <c r="D44" i="24" a="1"/>
  <c r="D44" i="24" s="1"/>
  <c r="D65" i="24" a="1"/>
  <c r="D65" i="24" s="1"/>
  <c r="D45" i="23" a="1"/>
  <c r="D45" i="23" s="1"/>
  <c r="D72" i="23" a="1"/>
  <c r="D72" i="23" s="1"/>
  <c r="D62" i="24" a="1"/>
  <c r="D62" i="24" s="1"/>
  <c r="D50" i="24" a="1"/>
  <c r="D50" i="24" s="1"/>
  <c r="D58" i="24" a="1"/>
  <c r="D58" i="24" s="1"/>
  <c r="D43" i="24" a="1"/>
  <c r="D43" i="24" s="1"/>
  <c r="D18" i="24" a="1"/>
  <c r="D18" i="24" s="1"/>
  <c r="D43" i="23" a="1"/>
  <c r="D43" i="23" s="1"/>
  <c r="D16" i="23" a="1"/>
  <c r="D16" i="23" s="1"/>
  <c r="D13" i="23" a="1"/>
  <c r="D13" i="23" s="1"/>
  <c r="D20" i="24" a="1"/>
  <c r="D20" i="24" s="1"/>
  <c r="D47" i="23" a="1"/>
  <c r="D47" i="23" s="1"/>
  <c r="D65" i="23" a="1"/>
  <c r="D65" i="23" s="1"/>
  <c r="D46" i="23" a="1"/>
  <c r="D46" i="23" s="1"/>
  <c r="D63" i="23" a="1"/>
  <c r="D63" i="23" s="1"/>
  <c r="D28" i="24" a="1"/>
  <c r="D28" i="24" s="1"/>
  <c r="D30" i="23" a="1"/>
  <c r="D30" i="23" s="1"/>
  <c r="D33" i="24" a="1"/>
  <c r="D33" i="24" s="1"/>
  <c r="D71" i="23" a="1"/>
  <c r="D71" i="23" s="1"/>
  <c r="D30" i="24" a="1"/>
  <c r="D30" i="24" s="1"/>
  <c r="D52" i="23" a="1"/>
  <c r="D52" i="23" s="1"/>
  <c r="D18" i="23" a="1"/>
  <c r="D18" i="23" s="1"/>
  <c r="D22" i="23" a="1"/>
  <c r="D22" i="23" s="1"/>
  <c r="D19" i="23" a="1"/>
  <c r="D19" i="23" s="1"/>
  <c r="D38" i="23" a="1"/>
  <c r="D38" i="23" s="1"/>
  <c r="D47" i="24" a="1"/>
  <c r="D47" i="24" s="1"/>
  <c r="D29" i="23" a="1"/>
  <c r="D29" i="23" s="1"/>
  <c r="D41" i="23" a="1"/>
  <c r="D41" i="23" s="1"/>
  <c r="D61" i="23" a="1"/>
  <c r="D61" i="23" s="1"/>
  <c r="D60" i="24" a="1"/>
  <c r="D60" i="24" s="1"/>
  <c r="D23" i="24" a="1"/>
  <c r="D23" i="24" s="1"/>
  <c r="D10" i="23" a="1"/>
  <c r="D10" i="23" s="1"/>
  <c r="D40" i="24" a="1"/>
  <c r="D40" i="24" s="1"/>
  <c r="D12" i="24" a="1"/>
  <c r="D12" i="24" s="1"/>
  <c r="D14" i="23" a="1"/>
  <c r="D14" i="23" s="1"/>
  <c r="D68" i="23" a="1"/>
  <c r="D68" i="23" s="1"/>
  <c r="D40" i="23" a="1"/>
  <c r="D40" i="23" s="1"/>
  <c r="D48" i="24" a="1"/>
  <c r="D48" i="24" s="1"/>
  <c r="D13" i="24" a="1"/>
  <c r="D13" i="24" s="1"/>
  <c r="D69" i="24" a="1"/>
  <c r="D69" i="24" s="1"/>
  <c r="D54" i="24" a="1"/>
  <c r="D54" i="24" s="1"/>
  <c r="D27" i="24" a="1"/>
  <c r="D27" i="24" s="1"/>
  <c r="D57" i="23" a="1"/>
  <c r="D57" i="23" s="1"/>
  <c r="D49" i="23" a="1"/>
  <c r="D49" i="23" s="1"/>
  <c r="D72" i="24" a="1"/>
  <c r="D72" i="24" s="1"/>
  <c r="D15" i="24" a="1"/>
  <c r="D15" i="24" s="1"/>
  <c r="D11" i="23" a="1"/>
  <c r="D11" i="23" s="1"/>
  <c r="D58" i="23" a="1"/>
  <c r="D58" i="23" s="1"/>
  <c r="D15" i="23" a="1"/>
  <c r="D15" i="23" s="1"/>
  <c r="D74" i="24" a="1"/>
  <c r="D74" i="24" s="1"/>
  <c r="D19" i="24" a="1"/>
  <c r="D19" i="24" s="1"/>
  <c r="D62" i="23" a="1"/>
  <c r="D62" i="23" s="1"/>
  <c r="D69" i="23" a="1"/>
  <c r="D69" i="23" s="1"/>
  <c r="D21" i="23" a="1"/>
  <c r="D21" i="23" s="1"/>
  <c r="D74" i="23" a="1"/>
  <c r="D74" i="23" s="1"/>
  <c r="D55" i="23" a="1"/>
  <c r="D55" i="23" s="1"/>
  <c r="D73" i="23" a="1"/>
  <c r="D73" i="23" s="1"/>
  <c r="D35" i="23" a="1"/>
  <c r="D35" i="23" s="1"/>
  <c r="D31" i="23" a="1"/>
  <c r="D31" i="23" s="1"/>
  <c r="D53" i="23" a="1"/>
  <c r="D53" i="23" s="1"/>
  <c r="D24" i="23" a="1"/>
  <c r="D24" i="23" s="1"/>
  <c r="D60" i="23" a="1"/>
  <c r="D60" i="23" s="1"/>
  <c r="D59" i="23" a="1"/>
  <c r="D59" i="23" s="1"/>
  <c r="D25" i="23" a="1"/>
  <c r="D25" i="23" s="1"/>
  <c r="D66" i="23" a="1"/>
  <c r="D66" i="23" s="1"/>
  <c r="D76" i="23" a="1"/>
  <c r="D76" i="23" s="1"/>
  <c r="D75" i="23" a="1"/>
  <c r="D75" i="23" s="1"/>
  <c r="D34" i="23" a="1"/>
  <c r="D34" i="23" s="1"/>
  <c r="D39" i="23" a="1"/>
  <c r="D39" i="23" s="1"/>
  <c r="D17" i="23" a="1"/>
  <c r="D17" i="23" s="1"/>
  <c r="D42" i="23" a="1"/>
  <c r="D42" i="23" s="1"/>
  <c r="D23" i="23" a="1"/>
  <c r="D23" i="23" s="1"/>
  <c r="D28" i="23" a="1"/>
  <c r="D28" i="23" s="1"/>
  <c r="D54" i="23" a="1"/>
  <c r="D54" i="23" s="1"/>
  <c r="D77" i="24" a="1"/>
  <c r="D77" i="24" s="1"/>
  <c r="D77" i="23" a="1"/>
  <c r="D77" i="23" s="1"/>
  <c r="D67" i="23" a="1"/>
  <c r="D67" i="23" s="1"/>
  <c r="D12" i="23" a="1"/>
  <c r="D12" i="23" s="1"/>
  <c r="D48" i="23" a="1"/>
  <c r="D48" i="23" s="1"/>
  <c r="J10" i="24" l="1"/>
  <c r="J10" i="23"/>
  <c r="C1" i="6"/>
  <c r="G10" i="24" l="1"/>
  <c r="G11" i="24" l="1"/>
  <c r="G12" i="24" l="1"/>
  <c r="I10" i="24"/>
  <c r="G13" i="24" l="1"/>
  <c r="G14" i="24" l="1"/>
  <c r="I12" i="24"/>
  <c r="G15" i="24" l="1"/>
  <c r="G16" i="24" s="1"/>
  <c r="I13" i="24"/>
  <c r="I14" i="24" l="1"/>
  <c r="G17" i="24"/>
  <c r="G18" i="24" s="1"/>
  <c r="I16" i="24" l="1"/>
  <c r="I15" i="24"/>
  <c r="G19" i="24"/>
  <c r="I18" i="24" s="1"/>
  <c r="I11" i="24" l="1"/>
  <c r="G20" i="24"/>
  <c r="G21" i="24" s="1"/>
  <c r="I20" i="24" l="1"/>
  <c r="G22" i="24"/>
  <c r="I19" i="24"/>
  <c r="G23" i="24" l="1"/>
  <c r="I22" i="24" s="1"/>
  <c r="I21" i="24"/>
  <c r="G24" i="24" l="1"/>
  <c r="G25" i="24" l="1"/>
  <c r="I24" i="24" s="1"/>
  <c r="I23" i="24"/>
  <c r="G26" i="24" l="1"/>
  <c r="I25" i="24" s="1"/>
  <c r="G27" i="24" l="1"/>
  <c r="I26" i="24" s="1"/>
  <c r="G28" i="24" l="1"/>
  <c r="I27" i="24" s="1"/>
  <c r="G29" i="24" l="1"/>
  <c r="I28" i="24" s="1"/>
  <c r="G30" i="24" l="1"/>
  <c r="I29" i="24" s="1"/>
  <c r="I17" i="24" l="1"/>
  <c r="G31" i="24"/>
  <c r="I30" i="24" s="1"/>
  <c r="G32" i="24" l="1"/>
  <c r="I31" i="24" s="1"/>
  <c r="G33" i="24" l="1"/>
  <c r="G34" i="24" l="1"/>
  <c r="I32" i="24"/>
  <c r="G35" i="24" l="1"/>
  <c r="I33" i="24"/>
  <c r="G36" i="24" l="1"/>
  <c r="I34" i="24"/>
  <c r="G37" i="24" l="1"/>
  <c r="I35" i="24"/>
  <c r="G38" i="24" l="1"/>
  <c r="I36" i="24"/>
  <c r="G39" i="24" l="1"/>
  <c r="I37" i="24"/>
  <c r="G40" i="24" l="1"/>
  <c r="I39" i="24" s="1"/>
  <c r="I38" i="24"/>
  <c r="G41" i="24" l="1"/>
  <c r="G42" i="24" l="1"/>
  <c r="G43" i="24" s="1"/>
  <c r="I40" i="24"/>
  <c r="G44" i="24" l="1"/>
  <c r="I43" i="24" s="1"/>
  <c r="I41" i="24"/>
  <c r="G45" i="24" l="1"/>
  <c r="I44" i="24" s="1"/>
  <c r="G46" i="24" l="1"/>
  <c r="G47" i="24" s="1"/>
  <c r="G48" i="24" l="1"/>
  <c r="I46" i="24"/>
  <c r="I45" i="24"/>
  <c r="G49" i="24" l="1"/>
  <c r="G50" i="24" l="1"/>
  <c r="I48" i="24"/>
  <c r="G51" i="24" l="1"/>
  <c r="I49" i="24"/>
  <c r="G52" i="24" l="1"/>
  <c r="I50" i="24"/>
  <c r="G53" i="24" l="1"/>
  <c r="I51" i="24"/>
  <c r="G54" i="24" l="1"/>
  <c r="G55" i="24" s="1"/>
  <c r="G56" i="24" s="1"/>
  <c r="I52" i="24"/>
  <c r="G57" i="24" l="1"/>
  <c r="I47" i="24"/>
  <c r="I55" i="24"/>
  <c r="I53" i="24"/>
  <c r="G58" i="24" l="1"/>
  <c r="I56" i="24"/>
  <c r="G59" i="24" l="1"/>
  <c r="I58" i="24" s="1"/>
  <c r="I57" i="24"/>
  <c r="I54" i="24" l="1"/>
  <c r="G60" i="24"/>
  <c r="G61" i="24" l="1"/>
  <c r="I60" i="24" s="1"/>
  <c r="I59" i="24"/>
  <c r="G62" i="24" l="1"/>
  <c r="I61" i="24" s="1"/>
  <c r="G63" i="24" l="1"/>
  <c r="I62" i="24" s="1"/>
  <c r="G64" i="24" l="1"/>
  <c r="I63" i="24" s="1"/>
  <c r="I42" i="24" l="1"/>
  <c r="G65" i="24"/>
  <c r="I64" i="24" s="1"/>
  <c r="G66" i="24" l="1"/>
  <c r="I65" i="24" s="1"/>
  <c r="G67" i="24" l="1"/>
  <c r="I66" i="24" s="1"/>
  <c r="G68" i="24" l="1"/>
  <c r="I67" i="24" s="1"/>
  <c r="G69" i="24" l="1"/>
  <c r="I68" i="24" s="1"/>
  <c r="G70" i="24" l="1"/>
  <c r="I69" i="24" s="1"/>
  <c r="G71" i="24" l="1"/>
  <c r="I70" i="24" s="1"/>
  <c r="G72" i="24" l="1"/>
  <c r="I71" i="24" s="1"/>
  <c r="G73" i="24" l="1"/>
  <c r="G74" i="24" l="1"/>
  <c r="I73" i="24" s="1"/>
  <c r="I72" i="24"/>
  <c r="G75" i="24" l="1"/>
  <c r="I74" i="24" s="1"/>
  <c r="G76" i="24" l="1"/>
  <c r="I75" i="24" s="1"/>
  <c r="G77" i="24" l="1"/>
  <c r="I76" i="24" s="1"/>
  <c r="G78" i="24" l="1"/>
  <c r="I78" i="24" s="1"/>
  <c r="I77" i="24" l="1"/>
  <c r="K10" i="24" s="1"/>
  <c r="G10" i="23" l="1"/>
  <c r="G11" i="23" l="1"/>
  <c r="I10" i="23" s="1"/>
  <c r="G12" i="23" l="1"/>
  <c r="G13" i="23" l="1"/>
  <c r="I11" i="23"/>
  <c r="G14" i="23" l="1"/>
  <c r="G15" i="23" s="1"/>
  <c r="I12" i="23"/>
  <c r="G16" i="23" l="1"/>
  <c r="G17" i="23" s="1"/>
  <c r="I13" i="23"/>
  <c r="G18" i="23" l="1"/>
  <c r="I17" i="23" s="1"/>
  <c r="I15" i="23"/>
  <c r="G19" i="23" l="1"/>
  <c r="I18" i="23" s="1"/>
  <c r="G20" i="23" l="1"/>
  <c r="I19" i="23" s="1"/>
  <c r="G21" i="23" l="1"/>
  <c r="G22" i="23" l="1"/>
  <c r="I21" i="23" s="1"/>
  <c r="I20" i="23"/>
  <c r="G23" i="23" l="1"/>
  <c r="I22" i="23" s="1"/>
  <c r="G24" i="23" l="1"/>
  <c r="G25" i="23" l="1"/>
  <c r="I24" i="23" s="1"/>
  <c r="I23" i="23"/>
  <c r="G26" i="23" l="1"/>
  <c r="I25" i="23" s="1"/>
  <c r="G27" i="23" l="1"/>
  <c r="G28" i="23" l="1"/>
  <c r="I27" i="23" s="1"/>
  <c r="I26" i="23"/>
  <c r="G29" i="23" l="1"/>
  <c r="G30" i="23" l="1"/>
  <c r="I28" i="23"/>
  <c r="G31" i="23" l="1"/>
  <c r="I29" i="23"/>
  <c r="G32" i="23" l="1"/>
  <c r="I31" i="23" s="1"/>
  <c r="I30" i="23"/>
  <c r="G33" i="23" l="1"/>
  <c r="G34" i="23" l="1"/>
  <c r="I32" i="23"/>
  <c r="G35" i="23" l="1"/>
  <c r="I34" i="23" s="1"/>
  <c r="I33" i="23"/>
  <c r="G36" i="23" l="1"/>
  <c r="I35" i="23" s="1"/>
  <c r="I14" i="23" l="1"/>
  <c r="G37" i="23"/>
  <c r="G38" i="23" l="1"/>
  <c r="I37" i="23" s="1"/>
  <c r="I36" i="23"/>
  <c r="G39" i="23" l="1"/>
  <c r="I38" i="23" s="1"/>
  <c r="I16" i="23" l="1"/>
  <c r="G40" i="23"/>
  <c r="G41" i="23" l="1"/>
  <c r="I39" i="23"/>
  <c r="G42" i="23" l="1"/>
  <c r="I40" i="23"/>
  <c r="G43" i="23" l="1"/>
  <c r="I42" i="23" s="1"/>
  <c r="I41" i="23"/>
  <c r="G44" i="23" l="1"/>
  <c r="G45" i="23" l="1"/>
  <c r="I44" i="23" s="1"/>
  <c r="I43" i="23"/>
  <c r="G46" i="23" l="1"/>
  <c r="G47" i="23" l="1"/>
  <c r="I45" i="23"/>
  <c r="G48" i="23" l="1"/>
  <c r="I47" i="23" s="1"/>
  <c r="I46" i="23"/>
  <c r="G49" i="23" l="1"/>
  <c r="G50" i="23" l="1"/>
  <c r="I48" i="23"/>
  <c r="G51" i="23" l="1"/>
  <c r="I49" i="23"/>
  <c r="G52" i="23" l="1"/>
  <c r="I51" i="23" s="1"/>
  <c r="I50" i="23"/>
  <c r="G53" i="23" l="1"/>
  <c r="I52" i="23" s="1"/>
  <c r="G54" i="23" l="1"/>
  <c r="I53" i="23" s="1"/>
  <c r="G55" i="23" l="1"/>
  <c r="I54" i="23" s="1"/>
  <c r="G56" i="23" l="1"/>
  <c r="I55" i="23" s="1"/>
  <c r="G57" i="23" l="1"/>
  <c r="G58" i="23" l="1"/>
  <c r="I56" i="23"/>
  <c r="G59" i="23" l="1"/>
  <c r="I57" i="23"/>
  <c r="G60" i="23" l="1"/>
  <c r="I59" i="23" s="1"/>
  <c r="I58" i="23"/>
  <c r="G61" i="23" l="1"/>
  <c r="I60" i="23" s="1"/>
  <c r="G62" i="23" l="1"/>
  <c r="G63" i="23" l="1"/>
  <c r="I62" i="23" s="1"/>
  <c r="I61" i="23"/>
  <c r="G64" i="23" l="1"/>
  <c r="G65" i="23" l="1"/>
  <c r="I63" i="23"/>
  <c r="G66" i="23" l="1"/>
  <c r="I65" i="23" s="1"/>
  <c r="I64" i="23"/>
  <c r="G67" i="23" l="1"/>
  <c r="G68" i="23" l="1"/>
  <c r="I67" i="23" s="1"/>
  <c r="I66" i="23"/>
  <c r="G69" i="23" l="1"/>
  <c r="G70" i="23" l="1"/>
  <c r="I69" i="23" s="1"/>
  <c r="I68" i="23"/>
  <c r="G71" i="23" l="1"/>
  <c r="I70" i="23" s="1"/>
  <c r="G72" i="23" l="1"/>
  <c r="I71" i="23" s="1"/>
  <c r="G73" i="23" l="1"/>
  <c r="I72" i="23" s="1"/>
  <c r="G74" i="23" l="1"/>
  <c r="G75" i="23" l="1"/>
  <c r="I73" i="23"/>
  <c r="G76" i="23" l="1"/>
  <c r="I75" i="23" s="1"/>
  <c r="I74" i="23"/>
  <c r="G77" i="23" l="1"/>
  <c r="G78" i="23" l="1"/>
  <c r="I78" i="23" s="1"/>
  <c r="I76" i="23"/>
  <c r="I77" i="23" l="1"/>
  <c r="K10" i="2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<sst xmlns="http://schemas.openxmlformats.org/spreadsheetml/2006/main" count="319" uniqueCount="122">
  <si>
    <t>Document name:</t>
  </si>
  <si>
    <t>Version:</t>
  </si>
  <si>
    <t>Author:</t>
  </si>
  <si>
    <t>Confidentiality:</t>
  </si>
  <si>
    <t>Created:</t>
  </si>
  <si>
    <t>See also:</t>
  </si>
  <si>
    <t>Last modified:</t>
  </si>
  <si>
    <t>Workbook contents</t>
  </si>
  <si>
    <t>Sheet</t>
  </si>
  <si>
    <t>Description</t>
  </si>
  <si>
    <t>Type</t>
  </si>
  <si>
    <t>Example</t>
  </si>
  <si>
    <t>Input</t>
  </si>
  <si>
    <t>An input to the model</t>
  </si>
  <si>
    <t>Assumption</t>
  </si>
  <si>
    <t>An industry accepted assumption</t>
  </si>
  <si>
    <t>Name range</t>
  </si>
  <si>
    <t>Name_range</t>
  </si>
  <si>
    <t>The range name given to adjacent data</t>
  </si>
  <si>
    <t>Result</t>
  </si>
  <si>
    <t>The result of a calculation</t>
  </si>
  <si>
    <t>Note</t>
  </si>
  <si>
    <t>A note</t>
  </si>
  <si>
    <t>A note to explain a calculation or detail source information</t>
  </si>
  <si>
    <t>Style conventions</t>
  </si>
  <si>
    <t>Key to the style conventions used in the model</t>
  </si>
  <si>
    <t>Chorus</t>
  </si>
  <si>
    <t>input data</t>
  </si>
  <si>
    <t>Monthly average availability for each availability POI area</t>
  </si>
  <si>
    <t>Network Strategies</t>
  </si>
  <si>
    <t>analysis</t>
  </si>
  <si>
    <t>Layer 1</t>
  </si>
  <si>
    <t>Layer 2</t>
  </si>
  <si>
    <t>Exhibit 2 L1 rolling average</t>
  </si>
  <si>
    <t>results</t>
  </si>
  <si>
    <t>Exhibit 3 L1 DF</t>
  </si>
  <si>
    <t>Exhibit 4 L2 DF</t>
  </si>
  <si>
    <t>Name</t>
  </si>
  <si>
    <t>Whangarei</t>
  </si>
  <si>
    <t>Auckland (incl. Pukekohe, Waiheke, Waiuku)</t>
  </si>
  <si>
    <t>Tauranga</t>
  </si>
  <si>
    <t>Whakatane</t>
  </si>
  <si>
    <t>Rotorua</t>
  </si>
  <si>
    <t>Gisborne</t>
  </si>
  <si>
    <t>Taupo</t>
  </si>
  <si>
    <t>Napier &amp; Hastings</t>
  </si>
  <si>
    <t>Levin</t>
  </si>
  <si>
    <t>Kapiti (incl. Paraparaumu)</t>
  </si>
  <si>
    <t>Masterton</t>
  </si>
  <si>
    <t>Wellington</t>
  </si>
  <si>
    <t>Nelson</t>
  </si>
  <si>
    <t>Blenheim</t>
  </si>
  <si>
    <t>Greymouth</t>
  </si>
  <si>
    <t>Christchurch</t>
  </si>
  <si>
    <t>Ashburton</t>
  </si>
  <si>
    <t>Queenstown</t>
  </si>
  <si>
    <t>Dunedin</t>
  </si>
  <si>
    <t>Invercargill</t>
  </si>
  <si>
    <t>month</t>
  </si>
  <si>
    <t>POI availability area</t>
  </si>
  <si>
    <t>average downtime</t>
  </si>
  <si>
    <t>column</t>
  </si>
  <si>
    <t>row</t>
  </si>
  <si>
    <t>Source</t>
  </si>
  <si>
    <t>Availability standard analysis</t>
  </si>
  <si>
    <t>Network Strategies Limited</t>
  </si>
  <si>
    <t>Number of exceedances</t>
  </si>
  <si>
    <t>Number of years</t>
  </si>
  <si>
    <t>Source:</t>
  </si>
  <si>
    <t>Tab colours</t>
  </si>
  <si>
    <t>cumulative %</t>
  </si>
  <si>
    <t>Charts</t>
  </si>
  <si>
    <t>Annual rolling av</t>
  </si>
  <si>
    <t>Graph of L1 rolling average for all availability POI areas. Shows dramatic jumps driven by individual bad months</t>
  </si>
  <si>
    <t>Graph of L2 rolling average for all availability POI areas. Shows dramatic jumps driven by individual bad months</t>
  </si>
  <si>
    <t>Graph of layer 1 cumulative distribution function showing target probability of exceedance line</t>
  </si>
  <si>
    <t>Graph of layer 2 cumulative distribution function showing target probability of exceedance line</t>
  </si>
  <si>
    <t>Input data</t>
  </si>
  <si>
    <t>Analysis</t>
  </si>
  <si>
    <t>Monthly average availability for each availability POI area. This sheet is a copy of fixed data provided by Chorus.</t>
  </si>
  <si>
    <t>12 month rolling average availability</t>
  </si>
  <si>
    <t>The data from this sheet is used to supply the July-June availability data used to calculate the thresholds</t>
  </si>
  <si>
    <t>This sheet calculates 12 month rolling sum of monthly availabilities for each availability POI area</t>
  </si>
  <si>
    <t>Single year probability of exceedance</t>
  </si>
  <si>
    <t>It also includes conditional formatting to help visualise the effect of the thresholds table calculated by the "thresholds" sheet</t>
  </si>
  <si>
    <t>Calculate threshold using linear interpolation</t>
  </si>
  <si>
    <t>L1 threshold (mins/yr)</t>
  </si>
  <si>
    <t>number of measure-ments</t>
  </si>
  <si>
    <t>Notes:</t>
  </si>
  <si>
    <t>L2 threshold (mins/yr)</t>
  </si>
  <si>
    <t>Calculate L1 threshold</t>
  </si>
  <si>
    <t>Calculate L2 threshold</t>
  </si>
  <si>
    <t>Target likelihood for single year exceedance</t>
  </si>
  <si>
    <t>Column G: "cumulative %" is  the cumulative percentage of measurements.</t>
  </si>
  <si>
    <t>Column I:  "Calculate threshold using linear interpolation" uses linear interpolation to estimate the downtime threshold that will be met with "Target likelihood for single year exceedance" probability.</t>
  </si>
  <si>
    <t>Column K: "L1 threshold (mins/yr)" is the result rounded up to the nearest whole minute</t>
  </si>
  <si>
    <t xml:space="preserve">This sheets collects the July-June year average downtime for each availability POI area for the years ending in July 21, July 22, and July 23, and sorts them into ascending order. </t>
  </si>
  <si>
    <t>Column K: "L2 threshold (mins/yr)" is the result rounded up to the nearest whole minute</t>
  </si>
  <si>
    <t>Average Downtime over 12 months - Layer 1</t>
  </si>
  <si>
    <t>Average Downtime over 12 months - Layer 2</t>
  </si>
  <si>
    <t>Hamilton and New Plymouth</t>
  </si>
  <si>
    <t>Palmerston North (incl. Feilding) and Whanganui</t>
  </si>
  <si>
    <t>Timaru and Oamaru</t>
  </si>
  <si>
    <t>Availability POI Areas</t>
  </si>
  <si>
    <t>L1 threshold calc (Jun)</t>
  </si>
  <si>
    <t>L2 threshold calc (Jun)</t>
  </si>
  <si>
    <t>All national averages were  provided as pre-calculated values by Chorus as minutes per month</t>
  </si>
  <si>
    <t>12 month rolling sum of monthly availabilities for each availability POI area (i.e. average annual availability). Conditional format highlights values that exceed the threshold based on target probability of exceedance</t>
  </si>
  <si>
    <t>Graph of national L1 rolling average showing trend over 5 and a half years</t>
  </si>
  <si>
    <t>National Layer 1</t>
  </si>
  <si>
    <t>National Layer 2</t>
  </si>
  <si>
    <t>From "A1 A2 A4 Downtime for 221 final for commission - Analysis/Availability POI Areas"</t>
  </si>
  <si>
    <t>Calculation of L1 threshold (in minutes) based on a July-June year</t>
  </si>
  <si>
    <t>Calculation of L2 threshold (in minutes) based on a July-June year</t>
  </si>
  <si>
    <t>Taget likelihood of false positive</t>
  </si>
  <si>
    <t>Calculation of single year probability of exceedance</t>
  </si>
  <si>
    <t>Calculation of exceedance prob.</t>
  </si>
  <si>
    <t>calculation of the single year probability fo exceedance based on target likleihood of a false positive with an explanation of the derivation</t>
  </si>
  <si>
    <t>The sheet is graphed in "Exhibit 3 L1 DF"</t>
  </si>
  <si>
    <t>The sheet is graphed in "Exhibit 4 L2 DF"</t>
  </si>
  <si>
    <t>Column H: "Target likelihood for single year exceedance" is the threshold set in the "Calculation of exceedance prob" sheet.</t>
  </si>
  <si>
    <t>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</si>
</sst>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&quot;$&quot;#,##0_);[Red]\(&quot;$&quot;#,##0\)"/>
    <numFmt numFmtId="166" formatCode="&quot;$&quot;#,##0.00_);[Red]\(&quot;$&quot;#,##0.00\)"/>
    <numFmt numFmtId="167" formatCode="0%;[Red]\-0%"/>
    <numFmt numFmtId="168" formatCode="0.00%;[Red]\-0.00%"/>
    <numFmt numFmtId="169" formatCode="#,##0_);[Red]\(#,##0\)"/>
    <numFmt numFmtId="170" formatCode="#,##0.00_);[Red]\(#,##0.00\)"/>
    <numFmt numFmtId="171" formatCode="d\ mmm\ yyyy"/>
    <numFmt numFmtId="172" formatCode="mmm\ yyyy"/>
    <numFmt numFmtId="173" formatCode="yyyy"/>
    <numFmt numFmtId="174" formatCode="_-* #,##0_-;\-* #,##0_-;_-* &quot;-&quot;??_-;_-@_-"/>
    <numFmt numFmtId="175" formatCode="_-* #,##0.0000_-;\-* #,##0.0000_-;_-* &quot;-&quot;??_-;_-@_-"/>
    <numFmt numFmtId="176" formatCode="0.0%"/>
    <numFmt numFmtId="177" formatCode="0.000"/>
    <numFmt numFmtId="178" formatCode="0.0000"/>
    <numFmt numFmtId="179" formatCode="0.0"/>
    <numFmt numFmtId="180" formatCode="#,##0.000000;[Red]\-#,##0.000000"/>
  </numFmts>
  <fonts count="21" x14ac:knownFonts="1">
    <font>
      <sz val="10"/>
      <name val="Verdana"/>
      <family val="2"/>
    </font>
    <font>
      <sz val="10"/>
      <name val="Times New Roman"/>
      <family val="1"/>
    </font>
    <font>
      <sz val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62"/>
      <name val="Verdana"/>
      <family val="2"/>
    </font>
    <font>
      <b/>
      <sz val="10"/>
      <color indexed="9"/>
      <name val="Verdana"/>
      <family val="2"/>
    </font>
    <font>
      <i/>
      <sz val="8"/>
      <color indexed="23"/>
      <name val="Verdana"/>
      <family val="2"/>
    </font>
    <font>
      <sz val="8"/>
      <name val="Verdana"/>
      <family val="2"/>
    </font>
    <font>
      <b/>
      <sz val="14"/>
      <color indexed="62"/>
      <name val="Verdana"/>
      <family val="2"/>
    </font>
    <font>
      <sz val="14"/>
      <color indexed="9"/>
      <name val="Verdana"/>
      <family val="2"/>
    </font>
    <font>
      <b/>
      <sz val="12"/>
      <color indexed="62"/>
      <name val="Verdana"/>
      <family val="2"/>
    </font>
    <font>
      <sz val="12"/>
      <color indexed="9"/>
      <name val="Verdana"/>
      <family val="2"/>
    </font>
    <font>
      <i/>
      <sz val="8"/>
      <color indexed="58"/>
      <name val="Verdana"/>
      <family val="2"/>
    </font>
    <font>
      <sz val="8"/>
      <color indexed="17"/>
      <name val="Verdana"/>
      <family val="2"/>
    </font>
    <font>
      <sz val="10"/>
      <color indexed="9"/>
      <name val="Verdana"/>
      <family val="2"/>
    </font>
    <font>
      <i/>
      <sz val="10"/>
      <name val="Verdana"/>
      <family val="2"/>
    </font>
    <font>
      <b/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rgb="FF000000"/>
      <name val="Calibri"/>
      <family val="2"/>
    </font>
    <font>
      <sz val="10"/>
      <color rgb="FF000000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8"/>
        <bgColor indexed="13"/>
      </patternFill>
    </fill>
    <fill>
      <patternFill patternType="solid">
        <fgColor indexed="6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/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 style="double">
        <color indexed="62"/>
      </top>
      <bottom/>
      <diagonal/>
    </border>
    <border>
      <left/>
      <right style="double">
        <color indexed="62"/>
      </right>
      <top style="double">
        <color indexed="62"/>
      </top>
      <bottom/>
      <diagonal/>
    </border>
    <border>
      <left/>
      <right style="double">
        <color indexed="62"/>
      </right>
      <top/>
      <bottom/>
      <diagonal/>
    </border>
    <border>
      <left/>
      <right style="double">
        <color indexed="62"/>
      </right>
      <top/>
      <bottom style="double">
        <color indexed="62"/>
      </bottom>
      <diagonal/>
    </border>
    <border>
      <left style="double">
        <color indexed="62"/>
      </left>
      <right/>
      <top/>
      <bottom/>
      <diagonal/>
    </border>
    <border>
      <left style="double">
        <color indexed="62"/>
      </left>
      <right/>
      <top/>
      <bottom style="double">
        <color indexed="62"/>
      </bottom>
      <diagonal/>
    </border>
    <border>
      <left style="double">
        <color indexed="62"/>
      </left>
      <right/>
      <top style="double">
        <color indexed="62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7F7F7F"/>
      </bottom>
      <diagonal/>
    </border>
  </borders>
  <cellStyleXfs count="53">
    <xf numFmtId="0" fontId="0" fillId="0" borderId="0">
      <alignment vertical="top"/>
    </xf>
    <xf numFmtId="169" fontId="2" fillId="0" borderId="0" applyFont="0" applyFill="0" applyBorder="0" applyAlignment="0" applyProtection="0">
      <alignment vertical="top"/>
    </xf>
    <xf numFmtId="170" fontId="2" fillId="0" borderId="0" applyFont="0" applyFill="0" applyBorder="0" applyAlignment="0" applyProtection="0">
      <alignment vertical="top"/>
    </xf>
    <xf numFmtId="0" fontId="4" fillId="2" borderId="1" applyNumberFormat="0" applyAlignment="0">
      <protection locked="0"/>
    </xf>
    <xf numFmtId="0" fontId="2" fillId="0" borderId="0" applyNumberFormat="0" applyFill="0" applyBorder="0" applyAlignment="0"/>
    <xf numFmtId="0" fontId="5" fillId="0" borderId="2" applyNumberFormat="0">
      <alignment horizontal="center" vertical="top" wrapText="1"/>
    </xf>
    <xf numFmtId="0" fontId="5" fillId="0" borderId="2" applyNumberFormat="0" applyFill="0">
      <alignment horizontal="left" vertical="top" wrapText="1"/>
    </xf>
    <xf numFmtId="0" fontId="6" fillId="3" borderId="2" applyNumberFormat="0">
      <alignment horizontal="left" vertical="top" wrapText="1"/>
    </xf>
    <xf numFmtId="0" fontId="5" fillId="4" borderId="2" applyNumberFormat="0">
      <alignment horizontal="left" vertical="top" wrapText="1"/>
    </xf>
    <xf numFmtId="0" fontId="5" fillId="0" borderId="0" applyNumberFormat="0">
      <alignment horizontal="centerContinuous" vertical="top"/>
    </xf>
    <xf numFmtId="0" fontId="6" fillId="3" borderId="0" applyNumberFormat="0">
      <alignment horizontal="centerContinuous" vertical="top"/>
    </xf>
    <xf numFmtId="0" fontId="5" fillId="4" borderId="0" applyNumberFormat="0">
      <alignment horizontal="centerContinuous" vertical="top"/>
    </xf>
    <xf numFmtId="0" fontId="6" fillId="3" borderId="2" applyNumberFormat="0">
      <alignment horizontal="center" vertical="top" wrapText="1"/>
    </xf>
    <xf numFmtId="0" fontId="5" fillId="4" borderId="2" applyNumberFormat="0">
      <alignment horizontal="center" vertical="top" wrapText="1"/>
    </xf>
    <xf numFmtId="0" fontId="7" fillId="0" borderId="0" applyNumberFormat="0" applyBorder="0" applyAlignment="0">
      <alignment vertical="top"/>
    </xf>
    <xf numFmtId="170" fontId="2" fillId="0" borderId="0" applyFont="0" applyFill="0" applyBorder="0" applyAlignment="0" applyProtection="0">
      <alignment vertical="top"/>
    </xf>
    <xf numFmtId="165" fontId="2" fillId="0" borderId="0" applyFont="0" applyFill="0" applyBorder="0" applyAlignment="0" applyProtection="0">
      <alignment vertical="top"/>
      <protection locked="0"/>
    </xf>
    <xf numFmtId="166" fontId="2" fillId="0" borderId="0" applyFont="0" applyFill="0" applyBorder="0" applyAlignment="0" applyProtection="0">
      <alignment vertical="top"/>
    </xf>
    <xf numFmtId="171" fontId="8" fillId="0" borderId="0" applyFont="0" applyFill="0" applyBorder="0" applyAlignment="0" applyProtection="0">
      <alignment vertical="top"/>
    </xf>
    <xf numFmtId="172" fontId="8" fillId="0" borderId="0" applyFont="0" applyFill="0" applyBorder="0" applyAlignment="0" applyProtection="0">
      <alignment vertical="top"/>
    </xf>
    <xf numFmtId="173" fontId="8" fillId="0" borderId="0" applyFont="0" applyFill="0" applyBorder="0" applyAlignment="0" applyProtection="0">
      <alignment vertical="top"/>
    </xf>
    <xf numFmtId="0" fontId="9" fillId="0" borderId="0" applyNumberFormat="0" applyBorder="0" applyProtection="0">
      <alignment horizontal="left" vertical="center"/>
    </xf>
    <xf numFmtId="0" fontId="9" fillId="4" borderId="0" applyNumberFormat="0" applyBorder="0" applyProtection="0">
      <alignment horizontal="left" vertical="center"/>
    </xf>
    <xf numFmtId="0" fontId="10" fillId="5" borderId="0" applyNumberFormat="0" applyBorder="0" applyProtection="0">
      <alignment horizontal="left" vertical="center"/>
    </xf>
    <xf numFmtId="0" fontId="11" fillId="0" borderId="0" applyNumberFormat="0" applyBorder="0" applyProtection="0">
      <alignment horizontal="left" vertical="center"/>
    </xf>
    <xf numFmtId="0" fontId="11" fillId="4" borderId="0" applyNumberFormat="0" applyBorder="0" applyProtection="0">
      <alignment horizontal="left" vertical="center"/>
    </xf>
    <xf numFmtId="0" fontId="12" fillId="5" borderId="0" applyNumberFormat="0" applyBorder="0" applyProtection="0">
      <alignment horizontal="left" vertical="center"/>
    </xf>
    <xf numFmtId="0" fontId="5" fillId="0" borderId="0" applyNumberFormat="0" applyBorder="0" applyProtection="0">
      <alignment horizontal="left" vertical="center"/>
    </xf>
    <xf numFmtId="0" fontId="5" fillId="4" borderId="0" applyNumberFormat="0" applyBorder="0" applyProtection="0">
      <alignment horizontal="left" vertical="center"/>
    </xf>
    <xf numFmtId="0" fontId="15" fillId="5" borderId="0" applyNumberFormat="0" applyBorder="0" applyProtection="0">
      <alignment horizontal="left" vertical="center"/>
    </xf>
    <xf numFmtId="0" fontId="16" fillId="0" borderId="0" applyNumberFormat="0" applyFill="0" applyBorder="0" applyProtection="0">
      <alignment vertical="top"/>
    </xf>
    <xf numFmtId="0" fontId="3" fillId="6" borderId="0" applyNumberFormat="0" applyFont="0" applyBorder="0" applyAlignment="0" applyProtection="0"/>
    <xf numFmtId="0" fontId="2" fillId="0" borderId="3" applyNumberFormat="0" applyFont="0" applyFill="0" applyAlignment="0">
      <protection locked="0"/>
    </xf>
    <xf numFmtId="0" fontId="8" fillId="7" borderId="0" applyNumberFormat="0" applyFont="0" applyAlignment="0">
      <alignment vertical="top"/>
    </xf>
    <xf numFmtId="0" fontId="8" fillId="8" borderId="0" applyNumberFormat="0" applyFont="0" applyAlignment="0">
      <alignment vertical="top"/>
    </xf>
    <xf numFmtId="0" fontId="13" fillId="0" borderId="0" applyNumberFormat="0" applyFill="0" applyBorder="0">
      <alignment horizontal="left"/>
    </xf>
    <xf numFmtId="167" fontId="14" fillId="0" borderId="0" applyNumberFormat="0" applyFill="0" applyBorder="0" applyAlignment="0" applyProtection="0"/>
    <xf numFmtId="38" fontId="1" fillId="0" borderId="4" applyFont="0" applyFill="0" applyBorder="0" applyAlignment="0" applyProtection="0"/>
    <xf numFmtId="40" fontId="2" fillId="0" borderId="0" applyFont="0" applyFill="0" applyBorder="0" applyAlignment="0" applyProtection="0">
      <alignment vertical="top"/>
    </xf>
    <xf numFmtId="0" fontId="1" fillId="9" borderId="5" applyNumberFormat="0" applyFont="0" applyBorder="0" applyAlignment="0" applyProtection="0"/>
    <xf numFmtId="168" fontId="2" fillId="0" borderId="0" applyFont="0" applyFill="0" applyBorder="0" applyAlignment="0" applyProtection="0">
      <alignment vertical="top"/>
    </xf>
    <xf numFmtId="0" fontId="5" fillId="0" borderId="0" applyNumberFormat="0" applyFill="0" applyBorder="0">
      <alignment vertical="top" wrapText="1"/>
    </xf>
    <xf numFmtId="0" fontId="2" fillId="0" borderId="0" applyNumberFormat="0" applyFill="0" applyBorder="0">
      <alignment horizontal="left" vertical="top" wrapText="1" indent="1"/>
    </xf>
    <xf numFmtId="0" fontId="5" fillId="0" borderId="0" applyNumberFormat="0" applyFill="0" applyBorder="0">
      <alignment vertical="top"/>
    </xf>
    <xf numFmtId="0" fontId="5" fillId="0" borderId="6" applyNumberFormat="0" applyFill="0" applyAlignment="0">
      <alignment vertical="top"/>
    </xf>
    <xf numFmtId="0" fontId="5" fillId="0" borderId="6" applyNumberFormat="0" applyAlignment="0">
      <alignment vertical="top"/>
    </xf>
    <xf numFmtId="0" fontId="6" fillId="3" borderId="2" applyNumberFormat="0" applyAlignment="0">
      <alignment vertical="top"/>
    </xf>
    <xf numFmtId="0" fontId="5" fillId="4" borderId="2" applyNumberFormat="0" applyAlignment="0">
      <alignment vertical="top"/>
    </xf>
    <xf numFmtId="0" fontId="8" fillId="0" borderId="7" applyNumberFormat="0" applyFont="0" applyFill="0" applyAlignment="0">
      <alignment vertical="top"/>
    </xf>
    <xf numFmtId="0" fontId="8" fillId="10" borderId="0" applyNumberFormat="0" applyFont="0" applyBorder="0" applyAlignment="0" applyProtection="0">
      <alignment vertical="top"/>
    </xf>
    <xf numFmtId="0" fontId="8" fillId="11" borderId="0" applyNumberFormat="0" applyFont="0" applyBorder="0" applyAlignment="0" applyProtection="0">
      <alignment vertical="top"/>
    </xf>
    <xf numFmtId="0" fontId="8" fillId="0" borderId="0" applyNumberFormat="0" applyFont="0" applyBorder="0" applyAlignment="0" applyProtection="0">
      <alignment vertical="top"/>
    </xf>
    <xf numFmtId="164" fontId="2" fillId="0" borderId="0" applyFont="0" applyFill="0" applyBorder="0" applyAlignment="0" applyProtection="0"/>
  </cellStyleXfs>
  <cellXfs count="77">
    <xf numFmtId="0" fontId="0" fillId="0" borderId="0" xfId="0">
      <alignment vertical="top"/>
    </xf>
    <xf numFmtId="0" fontId="6" fillId="3" borderId="2" xfId="7">
      <alignment horizontal="left" vertical="top" wrapText="1"/>
    </xf>
    <xf numFmtId="0" fontId="6" fillId="3" borderId="2" xfId="12">
      <alignment horizontal="center" vertical="top" wrapText="1"/>
    </xf>
    <xf numFmtId="0" fontId="0" fillId="10" borderId="7" xfId="49" applyFont="1" applyBorder="1">
      <alignment vertical="top"/>
    </xf>
    <xf numFmtId="0" fontId="0" fillId="10" borderId="8" xfId="49" applyFont="1" applyBorder="1">
      <alignment vertical="top"/>
    </xf>
    <xf numFmtId="0" fontId="0" fillId="10" borderId="0" xfId="49" applyFont="1" applyBorder="1" applyAlignment="1">
      <alignment horizontal="left"/>
    </xf>
    <xf numFmtId="0" fontId="0" fillId="10" borderId="0" xfId="49" applyFont="1" applyBorder="1">
      <alignment vertical="top"/>
    </xf>
    <xf numFmtId="0" fontId="0" fillId="10" borderId="9" xfId="49" applyFont="1" applyBorder="1">
      <alignment vertical="top"/>
    </xf>
    <xf numFmtId="0" fontId="0" fillId="10" borderId="2" xfId="49" applyFont="1" applyBorder="1" applyAlignment="1">
      <alignment horizontal="left"/>
    </xf>
    <xf numFmtId="0" fontId="0" fillId="10" borderId="2" xfId="49" applyFont="1" applyBorder="1">
      <alignment vertical="top"/>
    </xf>
    <xf numFmtId="0" fontId="0" fillId="10" borderId="10" xfId="49" applyFont="1" applyBorder="1">
      <alignment vertical="top"/>
    </xf>
    <xf numFmtId="0" fontId="5" fillId="10" borderId="11" xfId="41" applyFill="1" applyBorder="1">
      <alignment vertical="top" wrapText="1"/>
    </xf>
    <xf numFmtId="0" fontId="5" fillId="10" borderId="12" xfId="41" applyFill="1" applyBorder="1">
      <alignment vertical="top" wrapText="1"/>
    </xf>
    <xf numFmtId="0" fontId="5" fillId="10" borderId="13" xfId="41" applyFill="1" applyBorder="1">
      <alignment vertical="top" wrapText="1"/>
    </xf>
    <xf numFmtId="0" fontId="9" fillId="0" borderId="0" xfId="21" applyBorder="1">
      <alignment horizontal="left" vertical="center"/>
    </xf>
    <xf numFmtId="0" fontId="0" fillId="10" borderId="7" xfId="49" applyFont="1" applyBorder="1" applyAlignment="1">
      <alignment horizontal="left"/>
    </xf>
    <xf numFmtId="168" fontId="0" fillId="0" borderId="0" xfId="40" applyFont="1" applyBorder="1">
      <alignment vertical="top"/>
    </xf>
    <xf numFmtId="0" fontId="0" fillId="0" borderId="0" xfId="0" applyAlignment="1"/>
    <xf numFmtId="0" fontId="6" fillId="3" borderId="0" xfId="10">
      <alignment horizontal="centerContinuous" vertical="top"/>
    </xf>
    <xf numFmtId="0" fontId="0" fillId="0" borderId="3" xfId="0" applyBorder="1" applyProtection="1">
      <alignment vertical="top"/>
      <protection locked="0"/>
    </xf>
    <xf numFmtId="0" fontId="4" fillId="2" borderId="1" xfId="0" applyFont="1" applyFill="1" applyBorder="1" applyProtection="1">
      <alignment vertical="top"/>
      <protection locked="0"/>
    </xf>
    <xf numFmtId="174" fontId="0" fillId="0" borderId="0" xfId="0" applyNumberFormat="1">
      <alignment vertical="top"/>
    </xf>
    <xf numFmtId="0" fontId="17" fillId="0" borderId="0" xfId="0" applyFont="1">
      <alignment vertical="top"/>
    </xf>
    <xf numFmtId="10" fontId="0" fillId="0" borderId="0" xfId="0" applyNumberFormat="1">
      <alignment vertical="top"/>
    </xf>
    <xf numFmtId="0" fontId="0" fillId="0" borderId="0" xfId="0" applyAlignment="1">
      <alignment horizontal="left" vertical="center" indent="1"/>
    </xf>
    <xf numFmtId="2" fontId="0" fillId="0" borderId="0" xfId="0" applyNumberFormat="1">
      <alignment vertical="top"/>
    </xf>
    <xf numFmtId="164" fontId="0" fillId="0" borderId="0" xfId="0" applyNumberFormat="1">
      <alignment vertical="top"/>
    </xf>
    <xf numFmtId="176" fontId="0" fillId="0" borderId="0" xfId="0" applyNumberFormat="1">
      <alignment vertical="top"/>
    </xf>
    <xf numFmtId="0" fontId="0" fillId="0" borderId="0" xfId="0" applyAlignment="1">
      <alignment vertical="top" wrapText="1"/>
    </xf>
    <xf numFmtId="0" fontId="18" fillId="0" borderId="0" xfId="0" applyFont="1" applyAlignment="1">
      <alignment horizontal="right" vertical="top" wrapText="1"/>
    </xf>
    <xf numFmtId="0" fontId="2" fillId="0" borderId="0" xfId="0" applyFont="1">
      <alignment vertical="top"/>
    </xf>
    <xf numFmtId="17" fontId="18" fillId="0" borderId="0" xfId="0" applyNumberFormat="1" applyFont="1" applyAlignment="1">
      <alignment horizontal="left" vertical="top" wrapText="1"/>
    </xf>
    <xf numFmtId="10" fontId="2" fillId="0" borderId="0" xfId="0" applyNumberFormat="1" applyFont="1">
      <alignment vertical="top"/>
    </xf>
    <xf numFmtId="176" fontId="2" fillId="0" borderId="0" xfId="0" applyNumberFormat="1" applyFont="1">
      <alignment vertical="top"/>
    </xf>
    <xf numFmtId="17" fontId="19" fillId="0" borderId="0" xfId="0" applyNumberFormat="1" applyFont="1" applyAlignment="1">
      <alignment horizontal="center" vertical="center" wrapText="1"/>
    </xf>
    <xf numFmtId="179" fontId="0" fillId="10" borderId="0" xfId="49" applyNumberFormat="1" applyFont="1" applyBorder="1" applyAlignment="1">
      <alignment horizontal="left"/>
    </xf>
    <xf numFmtId="17" fontId="6" fillId="3" borderId="2" xfId="12" applyNumberFormat="1">
      <alignment horizontal="center" vertical="top" wrapText="1"/>
    </xf>
    <xf numFmtId="0" fontId="5" fillId="0" borderId="2" xfId="5">
      <alignment horizontal="center" vertical="top" wrapText="1"/>
    </xf>
    <xf numFmtId="0" fontId="13" fillId="0" borderId="0" xfId="35">
      <alignment horizontal="left"/>
    </xf>
    <xf numFmtId="0" fontId="14" fillId="0" borderId="0" xfId="36" applyNumberFormat="1" applyAlignment="1">
      <alignment vertical="top"/>
    </xf>
    <xf numFmtId="0" fontId="11" fillId="0" borderId="0" xfId="24">
      <alignment horizontal="left" vertical="center"/>
    </xf>
    <xf numFmtId="0" fontId="11" fillId="0" borderId="0" xfId="24" applyBorder="1">
      <alignment horizontal="left" vertical="center"/>
    </xf>
    <xf numFmtId="0" fontId="14" fillId="0" borderId="0" xfId="36" applyNumberFormat="1" applyBorder="1" applyAlignment="1">
      <alignment vertical="top"/>
    </xf>
    <xf numFmtId="0" fontId="0" fillId="12" borderId="0" xfId="0" applyFill="1">
      <alignment vertical="top"/>
    </xf>
    <xf numFmtId="0" fontId="5" fillId="0" borderId="0" xfId="27">
      <alignment horizontal="left" vertical="center"/>
    </xf>
    <xf numFmtId="2" fontId="20" fillId="0" borderId="0" xfId="0" applyNumberFormat="1" applyFont="1" applyAlignment="1">
      <alignment horizontal="right" vertical="center" wrapText="1"/>
    </xf>
    <xf numFmtId="38" fontId="0" fillId="0" borderId="0" xfId="37" applyFont="1" applyFill="1" applyBorder="1" applyAlignment="1">
      <alignment vertical="top"/>
    </xf>
    <xf numFmtId="175" fontId="0" fillId="0" borderId="0" xfId="0" applyNumberFormat="1">
      <alignment vertical="top"/>
    </xf>
    <xf numFmtId="0" fontId="0" fillId="0" borderId="0" xfId="0" applyAlignment="1">
      <alignment horizontal="left" vertical="center"/>
    </xf>
    <xf numFmtId="0" fontId="9" fillId="0" borderId="0" xfId="21">
      <alignment horizontal="left" vertical="center"/>
    </xf>
    <xf numFmtId="17" fontId="0" fillId="0" borderId="0" xfId="0" applyNumberFormat="1">
      <alignment vertical="top"/>
    </xf>
    <xf numFmtId="40" fontId="0" fillId="0" borderId="0" xfId="38" applyFont="1">
      <alignment vertical="top"/>
    </xf>
    <xf numFmtId="180" fontId="0" fillId="0" borderId="0" xfId="38" applyNumberFormat="1" applyFont="1">
      <alignment vertical="top"/>
    </xf>
    <xf numFmtId="0" fontId="5" fillId="0" borderId="6" xfId="45">
      <alignment vertical="top"/>
    </xf>
    <xf numFmtId="2" fontId="5" fillId="0" borderId="6" xfId="45" applyNumberFormat="1" applyAlignment="1">
      <alignment horizontal="right" vertical="center" wrapText="1"/>
    </xf>
    <xf numFmtId="40" fontId="5" fillId="0" borderId="6" xfId="45" applyNumberFormat="1">
      <alignment vertical="top"/>
    </xf>
    <xf numFmtId="0" fontId="0" fillId="13" borderId="0" xfId="0" applyFill="1">
      <alignment vertical="top"/>
    </xf>
    <xf numFmtId="0" fontId="0" fillId="14" borderId="0" xfId="0" applyFill="1">
      <alignment vertical="top"/>
    </xf>
    <xf numFmtId="0" fontId="11" fillId="0" borderId="14" xfId="24" applyBorder="1">
      <alignment horizontal="left" vertical="center"/>
    </xf>
    <xf numFmtId="0" fontId="0" fillId="14" borderId="0" xfId="0" applyFill="1" applyAlignment="1">
      <alignment vertical="top" wrapText="1"/>
    </xf>
    <xf numFmtId="0" fontId="14" fillId="0" borderId="0" xfId="36" applyNumberFormat="1" applyFill="1" applyAlignment="1">
      <alignment vertical="top"/>
    </xf>
    <xf numFmtId="0" fontId="5" fillId="0" borderId="0" xfId="45" applyBorder="1">
      <alignment vertical="top"/>
    </xf>
    <xf numFmtId="164" fontId="5" fillId="0" borderId="0" xfId="52" applyFont="1" applyBorder="1" applyAlignment="1">
      <alignment horizontal="right" vertical="center" wrapText="1"/>
    </xf>
    <xf numFmtId="0" fontId="5" fillId="0" borderId="2" xfId="6">
      <alignment horizontal="left" vertical="top" wrapText="1"/>
    </xf>
    <xf numFmtId="17" fontId="5" fillId="0" borderId="0" xfId="41" applyNumberFormat="1" applyBorder="1">
      <alignment vertical="top" wrapText="1"/>
    </xf>
    <xf numFmtId="180" fontId="0" fillId="0" borderId="0" xfId="38" applyNumberFormat="1" applyFont="1" applyBorder="1">
      <alignment vertical="top"/>
    </xf>
    <xf numFmtId="17" fontId="5" fillId="0" borderId="2" xfId="41" applyNumberFormat="1" applyBorder="1">
      <alignment vertical="top" wrapText="1"/>
    </xf>
    <xf numFmtId="0" fontId="0" fillId="0" borderId="2" xfId="0" applyBorder="1">
      <alignment vertical="top"/>
    </xf>
    <xf numFmtId="180" fontId="0" fillId="0" borderId="2" xfId="38" applyNumberFormat="1" applyFont="1" applyBorder="1">
      <alignment vertical="top"/>
    </xf>
    <xf numFmtId="10" fontId="2" fillId="0" borderId="2" xfId="0" applyNumberFormat="1" applyFont="1" applyBorder="1">
      <alignment vertical="top"/>
    </xf>
    <xf numFmtId="176" fontId="2" fillId="0" borderId="2" xfId="0" applyNumberFormat="1" applyFont="1" applyBorder="1">
      <alignment vertical="top"/>
    </xf>
    <xf numFmtId="0" fontId="0" fillId="12" borderId="0" xfId="0" applyFill="1" applyAlignment="1">
      <alignment vertical="top" wrapText="1"/>
    </xf>
    <xf numFmtId="0" fontId="0" fillId="13" borderId="0" xfId="0" applyFill="1" applyAlignment="1">
      <alignment vertical="top" wrapText="1"/>
    </xf>
    <xf numFmtId="0" fontId="5" fillId="0" borderId="2" xfId="41" applyBorder="1">
      <alignment vertical="top" wrapText="1"/>
    </xf>
    <xf numFmtId="0" fontId="4" fillId="0" borderId="2" xfId="0" applyFont="1" applyBorder="1" applyAlignment="1">
      <alignment horizontal="right" vertical="top" wrapText="1"/>
    </xf>
    <xf numFmtId="178" fontId="4" fillId="0" borderId="2" xfId="0" applyNumberFormat="1" applyFont="1" applyBorder="1" applyAlignment="1">
      <alignment horizontal="right" vertical="top" wrapText="1"/>
    </xf>
    <xf numFmtId="177" fontId="0" fillId="0" borderId="2" xfId="0" applyNumberFormat="1" applyBorder="1">
      <alignment vertical="top"/>
    </xf>
  </cellXfs>
  <cellStyles count="53">
    <cellStyle name="Accounting" xfId="1" xr:uid="{00000000-0005-0000-0000-000000000000}"/>
    <cellStyle name="Accounting (decimal 2)" xfId="2" xr:uid="{00000000-0005-0000-0000-000001000000}"/>
    <cellStyle name="Assumption" xfId="3" xr:uid="{00000000-0005-0000-0000-000002000000}"/>
    <cellStyle name="Calculation" xfId="4" builtinId="22" customBuiltin="1"/>
    <cellStyle name="Column Heading" xfId="5" xr:uid="{00000000-0005-0000-0000-000004000000}"/>
    <cellStyle name="Column heading (left aligned)" xfId="6" xr:uid="{00000000-0005-0000-0000-000005000000}"/>
    <cellStyle name="Column heading (left aligned, shade 1)" xfId="7" xr:uid="{00000000-0005-0000-0000-000006000000}"/>
    <cellStyle name="Column heading (left aligned, shade 2)" xfId="8" xr:uid="{00000000-0005-0000-0000-000007000000}"/>
    <cellStyle name="Column Heading (No Wrap)" xfId="9" xr:uid="{00000000-0005-0000-0000-000008000000}"/>
    <cellStyle name="Column heading (no wrap, shade 1)" xfId="10" xr:uid="{00000000-0005-0000-0000-000009000000}"/>
    <cellStyle name="Column heading (no wrap, shade 2)" xfId="11" xr:uid="{00000000-0005-0000-0000-00000A000000}"/>
    <cellStyle name="Column heading (shade 1)" xfId="12" xr:uid="{00000000-0005-0000-0000-00000B000000}"/>
    <cellStyle name="Column heading (shade 2)" xfId="13" xr:uid="{00000000-0005-0000-0000-00000C000000}"/>
    <cellStyle name="Comma" xfId="52" builtinId="3"/>
    <cellStyle name="Crosscheck" xfId="14" xr:uid="{00000000-0005-0000-0000-00000D000000}"/>
    <cellStyle name="Currency (decimal 2)" xfId="15" xr:uid="{00000000-0005-0000-0000-00000E000000}"/>
    <cellStyle name="Currency dollar" xfId="16" xr:uid="{00000000-0005-0000-0000-00000F000000}"/>
    <cellStyle name="Currency dollar (decimal 2)" xfId="17" xr:uid="{00000000-0005-0000-0000-000010000000}"/>
    <cellStyle name="Date" xfId="18" xr:uid="{00000000-0005-0000-0000-000011000000}"/>
    <cellStyle name="Date (mmm yyyy)" xfId="19" xr:uid="{00000000-0005-0000-0000-000012000000}"/>
    <cellStyle name="Date (yyyy)" xfId="20" xr:uid="{00000000-0005-0000-0000-000013000000}"/>
    <cellStyle name="Heading 1" xfId="21" builtinId="16" customBuiltin="1"/>
    <cellStyle name="Heading 1 highlight" xfId="22" xr:uid="{00000000-0005-0000-0000-000015000000}"/>
    <cellStyle name="Heading 1 reverse" xfId="23" xr:uid="{00000000-0005-0000-0000-000016000000}"/>
    <cellStyle name="Heading 2" xfId="24" builtinId="17" customBuiltin="1"/>
    <cellStyle name="Heading 2 highlight" xfId="25" xr:uid="{00000000-0005-0000-0000-000018000000}"/>
    <cellStyle name="Heading 2 reverse" xfId="26" xr:uid="{00000000-0005-0000-0000-000019000000}"/>
    <cellStyle name="Heading 3" xfId="27" builtinId="18" customBuiltin="1"/>
    <cellStyle name="Heading 3 highlight" xfId="28" xr:uid="{00000000-0005-0000-0000-00001B000000}"/>
    <cellStyle name="Heading 3 reverse" xfId="29" xr:uid="{00000000-0005-0000-0000-00001C000000}"/>
    <cellStyle name="Heading 4" xfId="30" builtinId="19" customBuiltin="1"/>
    <cellStyle name="Highlight" xfId="31" xr:uid="{00000000-0005-0000-0000-00001E000000}"/>
    <cellStyle name="Input" xfId="32" builtinId="20" customBuiltin="1"/>
    <cellStyle name="Input Link" xfId="33" xr:uid="{00000000-0005-0000-0000-000022000000}"/>
    <cellStyle name="Input link (external)" xfId="34" xr:uid="{00000000-0005-0000-0000-000023000000}"/>
    <cellStyle name="Name" xfId="35" xr:uid="{00000000-0005-0000-0000-000024000000}"/>
    <cellStyle name="Normal" xfId="0" builtinId="0"/>
    <cellStyle name="Note" xfId="36" builtinId="10" customBuiltin="1"/>
    <cellStyle name="Number" xfId="37" xr:uid="{00000000-0005-0000-0000-00002A000000}"/>
    <cellStyle name="Number (decimal 2)" xfId="38" xr:uid="{00000000-0005-0000-0000-00002B000000}"/>
    <cellStyle name="Output" xfId="39" builtinId="21" customBuiltin="1"/>
    <cellStyle name="Percent (decimal 2)" xfId="40" xr:uid="{00000000-0005-0000-0000-00002E000000}"/>
    <cellStyle name="Row heading" xfId="41" xr:uid="{00000000-0005-0000-0000-00002F000000}"/>
    <cellStyle name="Row heading (indent)" xfId="42" xr:uid="{00000000-0005-0000-0000-000030000000}"/>
    <cellStyle name="Row Heading (No Wrap)" xfId="43" xr:uid="{00000000-0005-0000-0000-000031000000}"/>
    <cellStyle name="Row subtotal" xfId="44" xr:uid="{00000000-0005-0000-0000-000032000000}"/>
    <cellStyle name="Row Total" xfId="45" xr:uid="{00000000-0005-0000-0000-000033000000}"/>
    <cellStyle name="Row total (shade 1)" xfId="46" xr:uid="{00000000-0005-0000-0000-000034000000}"/>
    <cellStyle name="Row total (shade 2)" xfId="47" xr:uid="{00000000-0005-0000-0000-000035000000}"/>
    <cellStyle name="Table end row" xfId="48" xr:uid="{00000000-0005-0000-0000-000036000000}"/>
    <cellStyle name="Table shade 1" xfId="49" xr:uid="{00000000-0005-0000-0000-000037000000}"/>
    <cellStyle name="Table shade 2" xfId="50" xr:uid="{00000000-0005-0000-0000-000038000000}"/>
    <cellStyle name="Unshaded" xfId="51" xr:uid="{00000000-0005-0000-0000-000039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20D"/>
      <rgbColor rgb="00FFFFFF"/>
      <rgbColor rgb="0079B554"/>
      <rgbColor rgb="00FFFFFF"/>
      <rgbColor rgb="00FFF56A"/>
      <rgbColor rgb="00FFFFFF"/>
      <rgbColor rgb="00FFFFFF"/>
      <rgbColor rgb="00C8523B"/>
      <rgbColor rgb="00217D32"/>
      <rgbColor rgb="00EEBB5C"/>
      <rgbColor rgb="0095AECA"/>
      <rgbColor rgb="00D5644E"/>
      <rgbColor rgb="00DCDEDE"/>
      <rgbColor rgb="00767878"/>
      <rgbColor rgb="00858FD9"/>
      <rgbColor rgb="008FD6C0"/>
      <rgbColor rgb="00B3EBA9"/>
      <rgbColor rgb="0065CA00"/>
      <rgbColor rgb="00FFFF96"/>
      <rgbColor rgb="00FFCB97"/>
      <rgbColor rgb="00FF8484"/>
      <rgbColor rgb="00F0A0BE"/>
      <rgbColor rgb="00CC0099"/>
      <rgbColor rgb="00333399"/>
      <rgbColor rgb="000066CC"/>
      <rgbColor rgb="0066CCFF"/>
      <rgbColor rgb="00CCECFF"/>
      <rgbColor rgb="0066FFCC"/>
      <rgbColor rgb="00339966"/>
      <rgbColor rgb="00006666"/>
      <rgbColor rgb="00FFFFFF"/>
      <rgbColor rgb="00FFFFFF"/>
      <rgbColor rgb="00FFFFFF"/>
      <rgbColor rgb="00FFFFFF"/>
      <rgbColor rgb="00FFFFFF"/>
      <rgbColor rgb="00FFF1AE"/>
      <rgbColor rgb="00FFFFFF"/>
      <rgbColor rgb="00FFFFFF"/>
      <rgbColor rgb="00A3CA8C"/>
      <rgbColor rgb="00EA9C80"/>
      <rgbColor rgb="00FBDB8C"/>
      <rgbColor rgb="00ECE8D8"/>
      <rgbColor rgb="00F8EEB0"/>
      <rgbColor rgb="00FCDA7A"/>
      <rgbColor rgb="004888B1"/>
      <rgbColor rgb="00ABADAD"/>
      <rgbColor rgb="00C80B21"/>
      <rgbColor rgb="00EEB37F"/>
      <rgbColor rgb="007F0E1A"/>
      <rgbColor rgb="00E79224"/>
      <rgbColor rgb="00EBCC32"/>
      <rgbColor rgb="00D2DDDC"/>
      <rgbColor rgb="00003B66"/>
      <rgbColor rgb="00464847"/>
    </indexedColors>
    <mruColors>
      <color rgb="FFC8523B"/>
      <color rgb="FF008000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hartsheet" Target="chartsheets/sheet5.xml" Id="rId8" /><Relationship Type="http://schemas.openxmlformats.org/officeDocument/2006/relationships/theme" Target="theme/theme1.xml" Id="rId13" /><Relationship Type="http://schemas.openxmlformats.org/officeDocument/2006/relationships/worksheet" Target="worksheets/sheet3.xml" Id="rId3" /><Relationship Type="http://schemas.openxmlformats.org/officeDocument/2006/relationships/chartsheet" Target="chartsheets/sheet4.xml" Id="rId7" /><Relationship Type="http://schemas.openxmlformats.org/officeDocument/2006/relationships/worksheet" Target="worksheets/sheet7.xml" Id="rId12" /><Relationship Type="http://schemas.openxmlformats.org/officeDocument/2006/relationships/calcChain" Target="calcChain.xml" Id="rId17" /><Relationship Type="http://schemas.openxmlformats.org/officeDocument/2006/relationships/worksheet" Target="worksheets/sheet2.xml" Id="rId2" /><Relationship Type="http://schemas.openxmlformats.org/officeDocument/2006/relationships/sheetMetadata" Target="metadata.xml" Id="rId16" /><Relationship Type="http://schemas.openxmlformats.org/officeDocument/2006/relationships/worksheet" Target="worksheets/sheet1.xml" Id="rId1" /><Relationship Type="http://schemas.openxmlformats.org/officeDocument/2006/relationships/chartsheet" Target="chartsheets/sheet3.xml" Id="rId6" /><Relationship Type="http://schemas.openxmlformats.org/officeDocument/2006/relationships/worksheet" Target="worksheets/sheet6.xml" Id="rId11" /><Relationship Type="http://schemas.openxmlformats.org/officeDocument/2006/relationships/chartsheet" Target="chartsheets/sheet2.xml" Id="rId5" /><Relationship Type="http://schemas.openxmlformats.org/officeDocument/2006/relationships/sharedStrings" Target="sharedStrings.xml" Id="rId15" /><Relationship Type="http://schemas.openxmlformats.org/officeDocument/2006/relationships/worksheet" Target="worksheets/sheet5.xml" Id="rId10" /><Relationship Type="http://schemas.openxmlformats.org/officeDocument/2006/relationships/chartsheet" Target="chartsheets/sheet1.xml" Id="rId4" /><Relationship Type="http://schemas.openxmlformats.org/officeDocument/2006/relationships/worksheet" Target="worksheets/sheet4.xml" Id="rId9" /><Relationship Type="http://schemas.openxmlformats.org/officeDocument/2006/relationships/styles" Target="styles.xml" Id="rId14" /><Relationship Type="http://schemas.openxmlformats.org/officeDocument/2006/relationships/customXml" Target="/customXML/item.xml" Id="imanage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NZ" sz="1200">
                <a:latin typeface="Arial" panose="020B0604020202020204" pitchFamily="34" charset="0"/>
                <a:cs typeface="Arial" panose="020B0604020202020204" pitchFamily="34" charset="0"/>
              </a:rPr>
              <a:t>12 month L1 rolling average for all availability POI areas. </a:t>
            </a:r>
            <a:br>
              <a:rPr lang="en-NZ" sz="1200"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n-NZ" sz="1200">
                <a:latin typeface="Arial" panose="020B0604020202020204" pitchFamily="34" charset="0"/>
                <a:cs typeface="Arial" panose="020B0604020202020204" pitchFamily="34" charset="0"/>
              </a:rPr>
              <a:t>Shows dramatic jumps driven by individual bad months</a:t>
            </a:r>
          </a:p>
        </c:rich>
      </c:tx>
      <c:layout>
        <c:manualLayout>
          <c:xMode val="edge"/>
          <c:yMode val="edge"/>
          <c:x val="0.32022126062825268"/>
          <c:y val="2.5674547814607682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715438230046475E-2"/>
          <c:y val="5.1707236859437657E-2"/>
          <c:w val="0.93941926195732028"/>
          <c:h val="0.60911597291218578"/>
        </c:manualLayout>
      </c:layout>
      <c:lineChart>
        <c:grouping val="standard"/>
        <c:varyColors val="0"/>
        <c:ser>
          <c:idx val="0"/>
          <c:order val="0"/>
          <c:tx>
            <c:strRef>
              <c:f>'Annual rolling av'!$B$9</c:f>
              <c:strCache>
                <c:ptCount val="1"/>
                <c:pt idx="0">
                  <c:v>Ashburton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av'!$C$8:$CH$8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av'!$C$9:$CH$9</c:f>
              <c:numCache>
                <c:formatCode>#,##0.00_);[Red]\(#,##0.00\)</c:formatCode>
                <c:ptCount val="84"/>
                <c:pt idx="11">
                  <c:v>40.777361344901145</c:v>
                </c:pt>
                <c:pt idx="12">
                  <c:v>39.763372002854439</c:v>
                </c:pt>
                <c:pt idx="13">
                  <c:v>48.428106872188664</c:v>
                </c:pt>
                <c:pt idx="14">
                  <c:v>51.037904116119982</c:v>
                </c:pt>
                <c:pt idx="15">
                  <c:v>46.247849082002375</c:v>
                </c:pt>
                <c:pt idx="16">
                  <c:v>41.647610960576031</c:v>
                </c:pt>
                <c:pt idx="17">
                  <c:v>36.102328973994581</c:v>
                </c:pt>
                <c:pt idx="18">
                  <c:v>32.58519204536573</c:v>
                </c:pt>
                <c:pt idx="19">
                  <c:v>31.206089881159595</c:v>
                </c:pt>
                <c:pt idx="20">
                  <c:v>32.313638123486385</c:v>
                </c:pt>
                <c:pt idx="21">
                  <c:v>34.31646855106878</c:v>
                </c:pt>
                <c:pt idx="22">
                  <c:v>34.923160234747307</c:v>
                </c:pt>
                <c:pt idx="23">
                  <c:v>32.949864828884422</c:v>
                </c:pt>
                <c:pt idx="24">
                  <c:v>33.658245417787391</c:v>
                </c:pt>
                <c:pt idx="25">
                  <c:v>24.203647909582784</c:v>
                </c:pt>
                <c:pt idx="26">
                  <c:v>20.353942780470028</c:v>
                </c:pt>
                <c:pt idx="27">
                  <c:v>21.017293649314976</c:v>
                </c:pt>
                <c:pt idx="28">
                  <c:v>20.979815313400294</c:v>
                </c:pt>
                <c:pt idx="29">
                  <c:v>22.453914526519995</c:v>
                </c:pt>
                <c:pt idx="30">
                  <c:v>21.238800521857719</c:v>
                </c:pt>
                <c:pt idx="31">
                  <c:v>23.326019368536304</c:v>
                </c:pt>
                <c:pt idx="32">
                  <c:v>21.628958821432164</c:v>
                </c:pt>
                <c:pt idx="33">
                  <c:v>25.923405522891642</c:v>
                </c:pt>
                <c:pt idx="34">
                  <c:v>25.264360405657403</c:v>
                </c:pt>
                <c:pt idx="35">
                  <c:v>26.634345922824469</c:v>
                </c:pt>
                <c:pt idx="36">
                  <c:v>26.154376676425496</c:v>
                </c:pt>
                <c:pt idx="37">
                  <c:v>28.269143608761247</c:v>
                </c:pt>
                <c:pt idx="38">
                  <c:v>33.020643167644351</c:v>
                </c:pt>
                <c:pt idx="39">
                  <c:v>31.488160174447071</c:v>
                </c:pt>
                <c:pt idx="40">
                  <c:v>29.879370105518479</c:v>
                </c:pt>
                <c:pt idx="41">
                  <c:v>27.794528933494707</c:v>
                </c:pt>
                <c:pt idx="42">
                  <c:v>28.07855670080999</c:v>
                </c:pt>
                <c:pt idx="43">
                  <c:v>28.674794507981765</c:v>
                </c:pt>
                <c:pt idx="44">
                  <c:v>28.777299551517459</c:v>
                </c:pt>
                <c:pt idx="45">
                  <c:v>22.86111804435097</c:v>
                </c:pt>
                <c:pt idx="46">
                  <c:v>22.781502489842829</c:v>
                </c:pt>
                <c:pt idx="47">
                  <c:v>22.022541827314139</c:v>
                </c:pt>
                <c:pt idx="48">
                  <c:v>21.794118013495094</c:v>
                </c:pt>
                <c:pt idx="49">
                  <c:v>20.984972903520308</c:v>
                </c:pt>
                <c:pt idx="50">
                  <c:v>17.520064832940239</c:v>
                </c:pt>
                <c:pt idx="51">
                  <c:v>18.045374077731907</c:v>
                </c:pt>
                <c:pt idx="52">
                  <c:v>20.507249812947389</c:v>
                </c:pt>
                <c:pt idx="53">
                  <c:v>21.210143291960833</c:v>
                </c:pt>
                <c:pt idx="54">
                  <c:v>21.110635250961938</c:v>
                </c:pt>
                <c:pt idx="55">
                  <c:v>17.200828298128002</c:v>
                </c:pt>
                <c:pt idx="56">
                  <c:v>15.758619325953106</c:v>
                </c:pt>
                <c:pt idx="57">
                  <c:v>14.236838910522838</c:v>
                </c:pt>
                <c:pt idx="58">
                  <c:v>12.954837275845122</c:v>
                </c:pt>
                <c:pt idx="59">
                  <c:v>12.515429229381601</c:v>
                </c:pt>
                <c:pt idx="60">
                  <c:v>12.024268018361312</c:v>
                </c:pt>
                <c:pt idx="61">
                  <c:v>12.606532621644812</c:v>
                </c:pt>
                <c:pt idx="62">
                  <c:v>11.842821672638923</c:v>
                </c:pt>
                <c:pt idx="63">
                  <c:v>14.030610705176542</c:v>
                </c:pt>
                <c:pt idx="64">
                  <c:v>12.517246529009002</c:v>
                </c:pt>
                <c:pt idx="65">
                  <c:v>13.445789568555135</c:v>
                </c:pt>
                <c:pt idx="66">
                  <c:v>13.458561904917207</c:v>
                </c:pt>
                <c:pt idx="67">
                  <c:v>13.049795625884762</c:v>
                </c:pt>
                <c:pt idx="68">
                  <c:v>14.961670515830175</c:v>
                </c:pt>
                <c:pt idx="69">
                  <c:v>16.656946227326017</c:v>
                </c:pt>
                <c:pt idx="70">
                  <c:v>18.049552677809586</c:v>
                </c:pt>
                <c:pt idx="71">
                  <c:v>18.295136065108892</c:v>
                </c:pt>
                <c:pt idx="72">
                  <c:v>17.454874726681421</c:v>
                </c:pt>
                <c:pt idx="73">
                  <c:v>17.14155182017161</c:v>
                </c:pt>
                <c:pt idx="74">
                  <c:v>17.833588105248761</c:v>
                </c:pt>
                <c:pt idx="75">
                  <c:v>19.872504786975504</c:v>
                </c:pt>
                <c:pt idx="76">
                  <c:v>20.325114899303536</c:v>
                </c:pt>
                <c:pt idx="77">
                  <c:v>19.740891468327021</c:v>
                </c:pt>
                <c:pt idx="78">
                  <c:v>24.816778495341701</c:v>
                </c:pt>
                <c:pt idx="79">
                  <c:v>26.271870209324891</c:v>
                </c:pt>
                <c:pt idx="80">
                  <c:v>26.710178631516019</c:v>
                </c:pt>
                <c:pt idx="81">
                  <c:v>25.980427890734099</c:v>
                </c:pt>
                <c:pt idx="82">
                  <c:v>28.673955727183603</c:v>
                </c:pt>
                <c:pt idx="83">
                  <c:v>28.342395636903433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9-45B7-97CA-4117E3E9B625}"/>
            </c:ext>
          </c:extLst>
        </c:ser>
        <c:ser>
          <c:idx val="1"/>
          <c:order val="1"/>
          <c:tx>
            <c:strRef>
              <c:f>'Annual rolling av'!$B$10</c:f>
              <c:strCache>
                <c:ptCount val="1"/>
                <c:pt idx="0">
                  <c:v>Auckland (incl. Pukekohe, Waiheke, Waiuku)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av'!$C$8:$CH$8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av'!$C$10:$CH$10</c:f>
              <c:numCache>
                <c:formatCode>#,##0.00_);[Red]\(#,##0.00\)</c:formatCode>
                <c:ptCount val="84"/>
                <c:pt idx="11">
                  <c:v>94.793654303736474</c:v>
                </c:pt>
                <c:pt idx="12">
                  <c:v>93.231654263062921</c:v>
                </c:pt>
                <c:pt idx="13">
                  <c:v>89.467827518860787</c:v>
                </c:pt>
                <c:pt idx="14">
                  <c:v>89.450468967271206</c:v>
                </c:pt>
                <c:pt idx="15">
                  <c:v>86.170890199129246</c:v>
                </c:pt>
                <c:pt idx="16">
                  <c:v>82.944152962397439</c:v>
                </c:pt>
                <c:pt idx="17">
                  <c:v>81.559578467758783</c:v>
                </c:pt>
                <c:pt idx="18">
                  <c:v>81.688719693448775</c:v>
                </c:pt>
                <c:pt idx="19">
                  <c:v>82.864668830346005</c:v>
                </c:pt>
                <c:pt idx="20">
                  <c:v>82.686007877440815</c:v>
                </c:pt>
                <c:pt idx="21">
                  <c:v>80.180039149299446</c:v>
                </c:pt>
                <c:pt idx="22">
                  <c:v>83.387928428189824</c:v>
                </c:pt>
                <c:pt idx="23">
                  <c:v>81.305746355484644</c:v>
                </c:pt>
                <c:pt idx="24">
                  <c:v>79.862084455032772</c:v>
                </c:pt>
                <c:pt idx="25">
                  <c:v>78.851299557471151</c:v>
                </c:pt>
                <c:pt idx="26">
                  <c:v>76.905039383720165</c:v>
                </c:pt>
                <c:pt idx="27">
                  <c:v>74.506127925843217</c:v>
                </c:pt>
                <c:pt idx="28">
                  <c:v>72.207195392954958</c:v>
                </c:pt>
                <c:pt idx="29">
                  <c:v>70.502370743527607</c:v>
                </c:pt>
                <c:pt idx="30">
                  <c:v>69.873902012049427</c:v>
                </c:pt>
                <c:pt idx="31">
                  <c:v>69.637957776431392</c:v>
                </c:pt>
                <c:pt idx="32">
                  <c:v>67.990263064137807</c:v>
                </c:pt>
                <c:pt idx="33">
                  <c:v>68.321294788552819</c:v>
                </c:pt>
                <c:pt idx="34">
                  <c:v>63.157845085253399</c:v>
                </c:pt>
                <c:pt idx="35">
                  <c:v>61.387127348185558</c:v>
                </c:pt>
                <c:pt idx="36">
                  <c:v>60.219524883530013</c:v>
                </c:pt>
                <c:pt idx="37">
                  <c:v>57.636465260437319</c:v>
                </c:pt>
                <c:pt idx="38">
                  <c:v>52.664739301140543</c:v>
                </c:pt>
                <c:pt idx="39">
                  <c:v>48.386940555260722</c:v>
                </c:pt>
                <c:pt idx="40">
                  <c:v>43.261425759045792</c:v>
                </c:pt>
                <c:pt idx="41">
                  <c:v>39.462296528283403</c:v>
                </c:pt>
                <c:pt idx="42">
                  <c:v>35.578224908430926</c:v>
                </c:pt>
                <c:pt idx="43">
                  <c:v>30.156712136661557</c:v>
                </c:pt>
                <c:pt idx="44">
                  <c:v>28.864328415301614</c:v>
                </c:pt>
                <c:pt idx="45">
                  <c:v>26.08458010200069</c:v>
                </c:pt>
                <c:pt idx="46">
                  <c:v>24.285860604513299</c:v>
                </c:pt>
                <c:pt idx="47">
                  <c:v>21.77235996826014</c:v>
                </c:pt>
                <c:pt idx="48">
                  <c:v>27.522093375943271</c:v>
                </c:pt>
                <c:pt idx="49">
                  <c:v>25.883347887280628</c:v>
                </c:pt>
                <c:pt idx="50">
                  <c:v>25.182997794910904</c:v>
                </c:pt>
                <c:pt idx="51">
                  <c:v>27.061176634381475</c:v>
                </c:pt>
                <c:pt idx="52">
                  <c:v>33.051017596001422</c:v>
                </c:pt>
                <c:pt idx="53">
                  <c:v>34.180583664418009</c:v>
                </c:pt>
                <c:pt idx="54">
                  <c:v>33.847706824780857</c:v>
                </c:pt>
                <c:pt idx="55">
                  <c:v>33.04218873425053</c:v>
                </c:pt>
                <c:pt idx="56">
                  <c:v>30.124399635844313</c:v>
                </c:pt>
                <c:pt idx="57">
                  <c:v>27.846319847198128</c:v>
                </c:pt>
                <c:pt idx="58">
                  <c:v>25.348397787347885</c:v>
                </c:pt>
                <c:pt idx="59">
                  <c:v>24.642457188929725</c:v>
                </c:pt>
                <c:pt idx="60">
                  <c:v>18.091749339715953</c:v>
                </c:pt>
                <c:pt idx="61">
                  <c:v>18.771531264208729</c:v>
                </c:pt>
                <c:pt idx="62">
                  <c:v>19.278028829374311</c:v>
                </c:pt>
                <c:pt idx="63">
                  <c:v>20.05807787822593</c:v>
                </c:pt>
                <c:pt idx="64">
                  <c:v>17.360269571622425</c:v>
                </c:pt>
                <c:pt idx="65">
                  <c:v>19.777374682053235</c:v>
                </c:pt>
                <c:pt idx="66">
                  <c:v>22.633244044242467</c:v>
                </c:pt>
                <c:pt idx="67">
                  <c:v>25.001691234967062</c:v>
                </c:pt>
                <c:pt idx="68">
                  <c:v>27.685158285012932</c:v>
                </c:pt>
                <c:pt idx="69">
                  <c:v>30.649285453994935</c:v>
                </c:pt>
                <c:pt idx="70">
                  <c:v>33.764124503581712</c:v>
                </c:pt>
                <c:pt idx="71">
                  <c:v>37.863948164955083</c:v>
                </c:pt>
                <c:pt idx="72">
                  <c:v>40.023437553194171</c:v>
                </c:pt>
                <c:pt idx="73">
                  <c:v>38.538935515967545</c:v>
                </c:pt>
                <c:pt idx="74">
                  <c:v>36.544844905759462</c:v>
                </c:pt>
                <c:pt idx="75">
                  <c:v>35.565604726944294</c:v>
                </c:pt>
                <c:pt idx="76">
                  <c:v>35.945036048923448</c:v>
                </c:pt>
                <c:pt idx="77">
                  <c:v>35.577153251744654</c:v>
                </c:pt>
                <c:pt idx="78">
                  <c:v>35.145317983371108</c:v>
                </c:pt>
                <c:pt idx="79">
                  <c:v>33.512543877995121</c:v>
                </c:pt>
                <c:pt idx="80">
                  <c:v>35.604479760126189</c:v>
                </c:pt>
                <c:pt idx="81">
                  <c:v>35.310315362067371</c:v>
                </c:pt>
                <c:pt idx="82">
                  <c:v>34.501398920650516</c:v>
                </c:pt>
                <c:pt idx="83">
                  <c:v>31.88722009646558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99-45B7-97CA-4117E3E9B625}"/>
            </c:ext>
          </c:extLst>
        </c:ser>
        <c:ser>
          <c:idx val="2"/>
          <c:order val="2"/>
          <c:tx>
            <c:strRef>
              <c:f>'Annual rolling av'!$B$11</c:f>
              <c:strCache>
                <c:ptCount val="1"/>
                <c:pt idx="0">
                  <c:v>Blenheim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av'!$C$8:$CH$8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av'!$C$11:$CH$11</c:f>
              <c:numCache>
                <c:formatCode>#,##0.00_);[Red]\(#,##0.00\)</c:formatCode>
                <c:ptCount val="84"/>
                <c:pt idx="11">
                  <c:v>11.356499044336024</c:v>
                </c:pt>
                <c:pt idx="12">
                  <c:v>11.646429344012276</c:v>
                </c:pt>
                <c:pt idx="13">
                  <c:v>12.184552125678699</c:v>
                </c:pt>
                <c:pt idx="14">
                  <c:v>12.054430121945927</c:v>
                </c:pt>
                <c:pt idx="15">
                  <c:v>12.240623128303953</c:v>
                </c:pt>
                <c:pt idx="16">
                  <c:v>14.292340800071131</c:v>
                </c:pt>
                <c:pt idx="17">
                  <c:v>14.850861067348132</c:v>
                </c:pt>
                <c:pt idx="18">
                  <c:v>16.545101702793204</c:v>
                </c:pt>
                <c:pt idx="19">
                  <c:v>17.036270169073571</c:v>
                </c:pt>
                <c:pt idx="20">
                  <c:v>17.06167171276012</c:v>
                </c:pt>
                <c:pt idx="21">
                  <c:v>17.91059257744428</c:v>
                </c:pt>
                <c:pt idx="22">
                  <c:v>19.038396390169453</c:v>
                </c:pt>
                <c:pt idx="23">
                  <c:v>19.490779176825047</c:v>
                </c:pt>
                <c:pt idx="24">
                  <c:v>19.233760129609799</c:v>
                </c:pt>
                <c:pt idx="25">
                  <c:v>20.591802586273985</c:v>
                </c:pt>
                <c:pt idx="26">
                  <c:v>20.548770996530195</c:v>
                </c:pt>
                <c:pt idx="27">
                  <c:v>21.396096330372814</c:v>
                </c:pt>
                <c:pt idx="28">
                  <c:v>20.364670738593038</c:v>
                </c:pt>
                <c:pt idx="29">
                  <c:v>19.75984274745857</c:v>
                </c:pt>
                <c:pt idx="30">
                  <c:v>19.195368896943116</c:v>
                </c:pt>
                <c:pt idx="31">
                  <c:v>21.088181548291992</c:v>
                </c:pt>
                <c:pt idx="32">
                  <c:v>22.544381000184412</c:v>
                </c:pt>
                <c:pt idx="33">
                  <c:v>22.723989836680403</c:v>
                </c:pt>
                <c:pt idx="34">
                  <c:v>22.7677601450015</c:v>
                </c:pt>
                <c:pt idx="35">
                  <c:v>25.117121975992418</c:v>
                </c:pt>
                <c:pt idx="36">
                  <c:v>25.370363909768862</c:v>
                </c:pt>
                <c:pt idx="37">
                  <c:v>28.356669617981989</c:v>
                </c:pt>
                <c:pt idx="38">
                  <c:v>28.228010861760389</c:v>
                </c:pt>
                <c:pt idx="39">
                  <c:v>26.209744315611953</c:v>
                </c:pt>
                <c:pt idx="40">
                  <c:v>25.18945223562455</c:v>
                </c:pt>
                <c:pt idx="41">
                  <c:v>24.326810717289703</c:v>
                </c:pt>
                <c:pt idx="42">
                  <c:v>23.440802491028759</c:v>
                </c:pt>
                <c:pt idx="43">
                  <c:v>21.716910947946271</c:v>
                </c:pt>
                <c:pt idx="44">
                  <c:v>20.800450143749082</c:v>
                </c:pt>
                <c:pt idx="45">
                  <c:v>20.673816383184988</c:v>
                </c:pt>
                <c:pt idx="46">
                  <c:v>21.30069318010149</c:v>
                </c:pt>
                <c:pt idx="47">
                  <c:v>20.942253119617625</c:v>
                </c:pt>
                <c:pt idx="48">
                  <c:v>20.839323711477348</c:v>
                </c:pt>
                <c:pt idx="49">
                  <c:v>16.804480511761561</c:v>
                </c:pt>
                <c:pt idx="50">
                  <c:v>18.142578079303725</c:v>
                </c:pt>
                <c:pt idx="51">
                  <c:v>19.302791128974906</c:v>
                </c:pt>
                <c:pt idx="52">
                  <c:v>20.988214852685068</c:v>
                </c:pt>
                <c:pt idx="53">
                  <c:v>21.826612953775548</c:v>
                </c:pt>
                <c:pt idx="54">
                  <c:v>21.127087645765197</c:v>
                </c:pt>
                <c:pt idx="55">
                  <c:v>21.04035442826213</c:v>
                </c:pt>
                <c:pt idx="56">
                  <c:v>19.35675381082773</c:v>
                </c:pt>
                <c:pt idx="57">
                  <c:v>17.479404145977465</c:v>
                </c:pt>
                <c:pt idx="58">
                  <c:v>14.826524115460588</c:v>
                </c:pt>
                <c:pt idx="59">
                  <c:v>12.687928829493655</c:v>
                </c:pt>
                <c:pt idx="60">
                  <c:v>13.046550718587797</c:v>
                </c:pt>
                <c:pt idx="61">
                  <c:v>12.01900190664051</c:v>
                </c:pt>
                <c:pt idx="62">
                  <c:v>10.361202242102387</c:v>
                </c:pt>
                <c:pt idx="63">
                  <c:v>12.449016615042241</c:v>
                </c:pt>
                <c:pt idx="64">
                  <c:v>13.565738472357097</c:v>
                </c:pt>
                <c:pt idx="65">
                  <c:v>13.199597005281355</c:v>
                </c:pt>
                <c:pt idx="66">
                  <c:v>13.057891340253938</c:v>
                </c:pt>
                <c:pt idx="67">
                  <c:v>13.757883311549698</c:v>
                </c:pt>
                <c:pt idx="68">
                  <c:v>17.096767161593672</c:v>
                </c:pt>
                <c:pt idx="69">
                  <c:v>18.051613283875167</c:v>
                </c:pt>
                <c:pt idx="70">
                  <c:v>20.22050054097684</c:v>
                </c:pt>
                <c:pt idx="71">
                  <c:v>23.185361965046994</c:v>
                </c:pt>
                <c:pt idx="72">
                  <c:v>22.643138448446368</c:v>
                </c:pt>
                <c:pt idx="73">
                  <c:v>25.100114512820532</c:v>
                </c:pt>
                <c:pt idx="74">
                  <c:v>26.876742145096632</c:v>
                </c:pt>
                <c:pt idx="75">
                  <c:v>28.514023483426733</c:v>
                </c:pt>
                <c:pt idx="76">
                  <c:v>27.362888687653019</c:v>
                </c:pt>
                <c:pt idx="77">
                  <c:v>29.595886618869788</c:v>
                </c:pt>
                <c:pt idx="78">
                  <c:v>30.091697893083559</c:v>
                </c:pt>
                <c:pt idx="79">
                  <c:v>29.825905025564907</c:v>
                </c:pt>
                <c:pt idx="80">
                  <c:v>28.714811379994515</c:v>
                </c:pt>
                <c:pt idx="81">
                  <c:v>29.773218591046351</c:v>
                </c:pt>
                <c:pt idx="82">
                  <c:v>28.872928536916287</c:v>
                </c:pt>
                <c:pt idx="83">
                  <c:v>26.502601061643574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99-45B7-97CA-4117E3E9B625}"/>
            </c:ext>
          </c:extLst>
        </c:ser>
        <c:ser>
          <c:idx val="3"/>
          <c:order val="3"/>
          <c:tx>
            <c:strRef>
              <c:f>'Annual rolling av'!$B$12</c:f>
              <c:strCache>
                <c:ptCount val="1"/>
                <c:pt idx="0">
                  <c:v>Christchurch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av'!$C$8:$CH$8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av'!$C$12:$CH$12</c:f>
              <c:numCache>
                <c:formatCode>#,##0.00_);[Red]\(#,##0.00\)</c:formatCode>
                <c:ptCount val="84"/>
                <c:pt idx="11">
                  <c:v>2.3521371837612604</c:v>
                </c:pt>
                <c:pt idx="12">
                  <c:v>3.8162134695370282</c:v>
                </c:pt>
                <c:pt idx="13">
                  <c:v>4.1664857309079437</c:v>
                </c:pt>
                <c:pt idx="14">
                  <c:v>5.3056797243282983</c:v>
                </c:pt>
                <c:pt idx="15">
                  <c:v>6.2649290116263652</c:v>
                </c:pt>
                <c:pt idx="16">
                  <c:v>6.7934581071604168</c:v>
                </c:pt>
                <c:pt idx="17">
                  <c:v>7.4952555438593853</c:v>
                </c:pt>
                <c:pt idx="18">
                  <c:v>7.6634660210135843</c:v>
                </c:pt>
                <c:pt idx="19">
                  <c:v>7.8949499284395435</c:v>
                </c:pt>
                <c:pt idx="20">
                  <c:v>8.279048464132039</c:v>
                </c:pt>
                <c:pt idx="21">
                  <c:v>11.738750221183025</c:v>
                </c:pt>
                <c:pt idx="22">
                  <c:v>10.066255180792064</c:v>
                </c:pt>
                <c:pt idx="23">
                  <c:v>10.922701565965317</c:v>
                </c:pt>
                <c:pt idx="24">
                  <c:v>9.4586252801895494</c:v>
                </c:pt>
                <c:pt idx="25">
                  <c:v>10.238664829998266</c:v>
                </c:pt>
                <c:pt idx="26">
                  <c:v>9.7171934772513708</c:v>
                </c:pt>
                <c:pt idx="27">
                  <c:v>8.9715860930438751</c:v>
                </c:pt>
                <c:pt idx="28">
                  <c:v>8.9075592561275982</c:v>
                </c:pt>
                <c:pt idx="29">
                  <c:v>8.7435724774341637</c:v>
                </c:pt>
                <c:pt idx="30">
                  <c:v>8.7396104320186989</c:v>
                </c:pt>
                <c:pt idx="31">
                  <c:v>11.290836605639235</c:v>
                </c:pt>
                <c:pt idx="32">
                  <c:v>13.252265953254277</c:v>
                </c:pt>
                <c:pt idx="33">
                  <c:v>10.236208342862513</c:v>
                </c:pt>
                <c:pt idx="34">
                  <c:v>10.657149850405188</c:v>
                </c:pt>
                <c:pt idx="35">
                  <c:v>10.417169726432949</c:v>
                </c:pt>
                <c:pt idx="36">
                  <c:v>12.912552279208644</c:v>
                </c:pt>
                <c:pt idx="37">
                  <c:v>12.829892414204391</c:v>
                </c:pt>
                <c:pt idx="38">
                  <c:v>12.718806365684625</c:v>
                </c:pt>
                <c:pt idx="39">
                  <c:v>12.505164462594054</c:v>
                </c:pt>
                <c:pt idx="40">
                  <c:v>12.040662203976279</c:v>
                </c:pt>
                <c:pt idx="41">
                  <c:v>11.773152573870892</c:v>
                </c:pt>
                <c:pt idx="42">
                  <c:v>12.380971828733918</c:v>
                </c:pt>
                <c:pt idx="43">
                  <c:v>10.064843638802532</c:v>
                </c:pt>
                <c:pt idx="44">
                  <c:v>8.5950282104898097</c:v>
                </c:pt>
                <c:pt idx="45">
                  <c:v>8.8012673742249383</c:v>
                </c:pt>
                <c:pt idx="46">
                  <c:v>8.9804476510297295</c:v>
                </c:pt>
                <c:pt idx="47">
                  <c:v>9.4072009308941382</c:v>
                </c:pt>
                <c:pt idx="48">
                  <c:v>8.3549254421361017</c:v>
                </c:pt>
                <c:pt idx="49">
                  <c:v>8.9408813770976714</c:v>
                </c:pt>
                <c:pt idx="50">
                  <c:v>10.773772962277032</c:v>
                </c:pt>
                <c:pt idx="51">
                  <c:v>12.203135801272898</c:v>
                </c:pt>
                <c:pt idx="52">
                  <c:v>90.234459916807012</c:v>
                </c:pt>
                <c:pt idx="53">
                  <c:v>90.475526533607848</c:v>
                </c:pt>
                <c:pt idx="54">
                  <c:v>90.239604067738469</c:v>
                </c:pt>
                <c:pt idx="55">
                  <c:v>90.14243519591119</c:v>
                </c:pt>
                <c:pt idx="56">
                  <c:v>89.266722740916379</c:v>
                </c:pt>
                <c:pt idx="57">
                  <c:v>88.616839430522035</c:v>
                </c:pt>
                <c:pt idx="58">
                  <c:v>87.666692454719509</c:v>
                </c:pt>
                <c:pt idx="59">
                  <c:v>86.946701349102</c:v>
                </c:pt>
                <c:pt idx="60">
                  <c:v>86.731523215040994</c:v>
                </c:pt>
                <c:pt idx="61">
                  <c:v>86.381325123054324</c:v>
                </c:pt>
                <c:pt idx="62">
                  <c:v>84.558861599767823</c:v>
                </c:pt>
                <c:pt idx="63">
                  <c:v>85.02534024273632</c:v>
                </c:pt>
                <c:pt idx="64">
                  <c:v>7.8277033832915475</c:v>
                </c:pt>
                <c:pt idx="65">
                  <c:v>9.7814636990427726</c:v>
                </c:pt>
                <c:pt idx="66">
                  <c:v>10.563247197183694</c:v>
                </c:pt>
                <c:pt idx="67">
                  <c:v>11.754635571624084</c:v>
                </c:pt>
                <c:pt idx="68">
                  <c:v>13.110592323970065</c:v>
                </c:pt>
                <c:pt idx="69">
                  <c:v>15.198857630092515</c:v>
                </c:pt>
                <c:pt idx="70">
                  <c:v>16.360535533272262</c:v>
                </c:pt>
                <c:pt idx="71">
                  <c:v>16.253043351249097</c:v>
                </c:pt>
                <c:pt idx="72">
                  <c:v>16.170542353307205</c:v>
                </c:pt>
                <c:pt idx="73">
                  <c:v>16.09395327385517</c:v>
                </c:pt>
                <c:pt idx="74">
                  <c:v>16.936117678370518</c:v>
                </c:pt>
                <c:pt idx="75">
                  <c:v>16.366458437996158</c:v>
                </c:pt>
                <c:pt idx="76">
                  <c:v>17.678220069588697</c:v>
                </c:pt>
                <c:pt idx="77">
                  <c:v>15.783706965565962</c:v>
                </c:pt>
                <c:pt idx="78">
                  <c:v>15.268064565125279</c:v>
                </c:pt>
                <c:pt idx="79">
                  <c:v>15.085137552026744</c:v>
                </c:pt>
                <c:pt idx="80">
                  <c:v>19.324749710951284</c:v>
                </c:pt>
                <c:pt idx="81">
                  <c:v>18.401415158069835</c:v>
                </c:pt>
                <c:pt idx="82">
                  <c:v>18.207718710367502</c:v>
                </c:pt>
                <c:pt idx="83">
                  <c:v>19.709522844074012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99-45B7-97CA-4117E3E9B625}"/>
            </c:ext>
          </c:extLst>
        </c:ser>
        <c:ser>
          <c:idx val="4"/>
          <c:order val="4"/>
          <c:tx>
            <c:strRef>
              <c:f>'Annual rolling av'!$B$13</c:f>
              <c:strCache>
                <c:ptCount val="1"/>
                <c:pt idx="0">
                  <c:v>Dunedin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av'!$C$8:$CH$8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av'!$C$13:$CH$13</c:f>
              <c:numCache>
                <c:formatCode>#,##0.00_);[Red]\(#,##0.00\)</c:formatCode>
                <c:ptCount val="84"/>
                <c:pt idx="11">
                  <c:v>38.020291101048862</c:v>
                </c:pt>
                <c:pt idx="12">
                  <c:v>39.241767426854004</c:v>
                </c:pt>
                <c:pt idx="13">
                  <c:v>38.082496661433197</c:v>
                </c:pt>
                <c:pt idx="14">
                  <c:v>36.638821941519474</c:v>
                </c:pt>
                <c:pt idx="15">
                  <c:v>35.399816006988523</c:v>
                </c:pt>
                <c:pt idx="16">
                  <c:v>33.196475423165296</c:v>
                </c:pt>
                <c:pt idx="17">
                  <c:v>33.270430127155024</c:v>
                </c:pt>
                <c:pt idx="18">
                  <c:v>31.859644638855048</c:v>
                </c:pt>
                <c:pt idx="19">
                  <c:v>30.235929769367822</c:v>
                </c:pt>
                <c:pt idx="20">
                  <c:v>29.352447751596966</c:v>
                </c:pt>
                <c:pt idx="21">
                  <c:v>27.921480372078499</c:v>
                </c:pt>
                <c:pt idx="22">
                  <c:v>27.341654032834921</c:v>
                </c:pt>
                <c:pt idx="23">
                  <c:v>24.782111610180202</c:v>
                </c:pt>
                <c:pt idx="24">
                  <c:v>22.662311490374528</c:v>
                </c:pt>
                <c:pt idx="25">
                  <c:v>21.070877057670049</c:v>
                </c:pt>
                <c:pt idx="26">
                  <c:v>19.75020879952968</c:v>
                </c:pt>
                <c:pt idx="27">
                  <c:v>19.025239662706273</c:v>
                </c:pt>
                <c:pt idx="28">
                  <c:v>18.588268446286961</c:v>
                </c:pt>
                <c:pt idx="29">
                  <c:v>17.673368445364364</c:v>
                </c:pt>
                <c:pt idx="30">
                  <c:v>17.485533232636428</c:v>
                </c:pt>
                <c:pt idx="31">
                  <c:v>17.624360672681355</c:v>
                </c:pt>
                <c:pt idx="32">
                  <c:v>17.754761535464034</c:v>
                </c:pt>
                <c:pt idx="33">
                  <c:v>17.84386906545366</c:v>
                </c:pt>
                <c:pt idx="34">
                  <c:v>17.9830942421877</c:v>
                </c:pt>
                <c:pt idx="35">
                  <c:v>19.56648862500813</c:v>
                </c:pt>
                <c:pt idx="36">
                  <c:v>20.474792368187067</c:v>
                </c:pt>
                <c:pt idx="37">
                  <c:v>20.193856310811086</c:v>
                </c:pt>
                <c:pt idx="38">
                  <c:v>20.027327411402961</c:v>
                </c:pt>
                <c:pt idx="39">
                  <c:v>18.472383342615917</c:v>
                </c:pt>
                <c:pt idx="40">
                  <c:v>17.418640973401793</c:v>
                </c:pt>
                <c:pt idx="41">
                  <c:v>16.362304332438157</c:v>
                </c:pt>
                <c:pt idx="42">
                  <c:v>15.984504740440746</c:v>
                </c:pt>
                <c:pt idx="43">
                  <c:v>15.747771067955902</c:v>
                </c:pt>
                <c:pt idx="44">
                  <c:v>15.029288961974272</c:v>
                </c:pt>
                <c:pt idx="45">
                  <c:v>14.973821933271619</c:v>
                </c:pt>
                <c:pt idx="46">
                  <c:v>14.081180751682915</c:v>
                </c:pt>
                <c:pt idx="47">
                  <c:v>12.476624102663848</c:v>
                </c:pt>
                <c:pt idx="48">
                  <c:v>11.228144186379755</c:v>
                </c:pt>
                <c:pt idx="49">
                  <c:v>10.714627987099842</c:v>
                </c:pt>
                <c:pt idx="50">
                  <c:v>10.44287244023878</c:v>
                </c:pt>
                <c:pt idx="51">
                  <c:v>11.408662053171025</c:v>
                </c:pt>
                <c:pt idx="52">
                  <c:v>12.38141006173333</c:v>
                </c:pt>
                <c:pt idx="53">
                  <c:v>13.45182156206941</c:v>
                </c:pt>
                <c:pt idx="54">
                  <c:v>13.384412292489632</c:v>
                </c:pt>
                <c:pt idx="55">
                  <c:v>12.994045258732497</c:v>
                </c:pt>
                <c:pt idx="56">
                  <c:v>12.269543670649727</c:v>
                </c:pt>
                <c:pt idx="57">
                  <c:v>11.083875080243017</c:v>
                </c:pt>
                <c:pt idx="58">
                  <c:v>9.8670322599740334</c:v>
                </c:pt>
                <c:pt idx="59">
                  <c:v>8.9891946839084369</c:v>
                </c:pt>
                <c:pt idx="60">
                  <c:v>8.4254669684765204</c:v>
                </c:pt>
                <c:pt idx="61">
                  <c:v>7.8869495554176199</c:v>
                </c:pt>
                <c:pt idx="62">
                  <c:v>7.4575140822335673</c:v>
                </c:pt>
                <c:pt idx="63">
                  <c:v>7.3098162777371023</c:v>
                </c:pt>
                <c:pt idx="64">
                  <c:v>7.46210789339312</c:v>
                </c:pt>
                <c:pt idx="65">
                  <c:v>10.35077841002639</c:v>
                </c:pt>
                <c:pt idx="66">
                  <c:v>10.307321311109426</c:v>
                </c:pt>
                <c:pt idx="67">
                  <c:v>10.662498895486767</c:v>
                </c:pt>
                <c:pt idx="68">
                  <c:v>11.673026920895509</c:v>
                </c:pt>
                <c:pt idx="69">
                  <c:v>12.108342430196306</c:v>
                </c:pt>
                <c:pt idx="70">
                  <c:v>12.997450978612926</c:v>
                </c:pt>
                <c:pt idx="71">
                  <c:v>13.47510746139516</c:v>
                </c:pt>
                <c:pt idx="72">
                  <c:v>13.461064861732414</c:v>
                </c:pt>
                <c:pt idx="73">
                  <c:v>14.025687833669336</c:v>
                </c:pt>
                <c:pt idx="74">
                  <c:v>14.535274783327539</c:v>
                </c:pt>
                <c:pt idx="75">
                  <c:v>14.286729344840516</c:v>
                </c:pt>
                <c:pt idx="76">
                  <c:v>14.011846393818523</c:v>
                </c:pt>
                <c:pt idx="77">
                  <c:v>14.485089949274714</c:v>
                </c:pt>
                <c:pt idx="78">
                  <c:v>14.284724075321531</c:v>
                </c:pt>
                <c:pt idx="79">
                  <c:v>14.002079225110499</c:v>
                </c:pt>
                <c:pt idx="80">
                  <c:v>15.442290967514436</c:v>
                </c:pt>
                <c:pt idx="81">
                  <c:v>15.880469183550815</c:v>
                </c:pt>
                <c:pt idx="82">
                  <c:v>15.509010189760343</c:v>
                </c:pt>
                <c:pt idx="83">
                  <c:v>15.436639264913394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99-45B7-97CA-4117E3E9B625}"/>
            </c:ext>
          </c:extLst>
        </c:ser>
        <c:ser>
          <c:idx val="5"/>
          <c:order val="5"/>
          <c:tx>
            <c:strRef>
              <c:f>'Annual rolling av'!$B$14</c:f>
              <c:strCache>
                <c:ptCount val="1"/>
                <c:pt idx="0">
                  <c:v>Gisborne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av'!$C$8:$CH$8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av'!$C$14:$CH$14</c:f>
              <c:numCache>
                <c:formatCode>#,##0.00_);[Red]\(#,##0.00\)</c:formatCode>
                <c:ptCount val="84"/>
                <c:pt idx="11">
                  <c:v>54.434835998627015</c:v>
                </c:pt>
                <c:pt idx="12">
                  <c:v>52.90094157996289</c:v>
                </c:pt>
                <c:pt idx="13">
                  <c:v>50.666892552413188</c:v>
                </c:pt>
                <c:pt idx="14">
                  <c:v>51.548769883428278</c:v>
                </c:pt>
                <c:pt idx="15">
                  <c:v>52.739309288930642</c:v>
                </c:pt>
                <c:pt idx="16">
                  <c:v>53.376625703013119</c:v>
                </c:pt>
                <c:pt idx="17">
                  <c:v>53.456951554968676</c:v>
                </c:pt>
                <c:pt idx="18">
                  <c:v>52.358994517640738</c:v>
                </c:pt>
                <c:pt idx="19">
                  <c:v>54.218522082822837</c:v>
                </c:pt>
                <c:pt idx="20">
                  <c:v>53.621074167059547</c:v>
                </c:pt>
                <c:pt idx="21">
                  <c:v>55.527503639603736</c:v>
                </c:pt>
                <c:pt idx="22">
                  <c:v>56.517903733780187</c:v>
                </c:pt>
                <c:pt idx="23">
                  <c:v>54.793748377470848</c:v>
                </c:pt>
                <c:pt idx="24">
                  <c:v>51.40758695441518</c:v>
                </c:pt>
                <c:pt idx="25">
                  <c:v>49.893241159442915</c:v>
                </c:pt>
                <c:pt idx="26">
                  <c:v>47.31322949634162</c:v>
                </c:pt>
                <c:pt idx="27">
                  <c:v>48.592553806653314</c:v>
                </c:pt>
                <c:pt idx="28">
                  <c:v>45.573320901929691</c:v>
                </c:pt>
                <c:pt idx="29">
                  <c:v>45.566546153740262</c:v>
                </c:pt>
                <c:pt idx="30">
                  <c:v>46.191992122499158</c:v>
                </c:pt>
                <c:pt idx="31">
                  <c:v>45.367911432678731</c:v>
                </c:pt>
                <c:pt idx="32">
                  <c:v>43.205056828499423</c:v>
                </c:pt>
                <c:pt idx="33">
                  <c:v>42.630146817806661</c:v>
                </c:pt>
                <c:pt idx="34">
                  <c:v>40.83342027470735</c:v>
                </c:pt>
                <c:pt idx="35">
                  <c:v>39.399129852636854</c:v>
                </c:pt>
                <c:pt idx="36">
                  <c:v>39.619323661022968</c:v>
                </c:pt>
                <c:pt idx="37">
                  <c:v>38.29980530554387</c:v>
                </c:pt>
                <c:pt idx="38">
                  <c:v>38.005114843797209</c:v>
                </c:pt>
                <c:pt idx="39">
                  <c:v>33.685203725631986</c:v>
                </c:pt>
                <c:pt idx="40">
                  <c:v>31.38710396931944</c:v>
                </c:pt>
                <c:pt idx="41">
                  <c:v>28.031374371471454</c:v>
                </c:pt>
                <c:pt idx="42">
                  <c:v>27.564905650610747</c:v>
                </c:pt>
                <c:pt idx="43">
                  <c:v>28.371034693100857</c:v>
                </c:pt>
                <c:pt idx="44">
                  <c:v>30.49622853245554</c:v>
                </c:pt>
                <c:pt idx="45">
                  <c:v>28.331132461090004</c:v>
                </c:pt>
                <c:pt idx="46">
                  <c:v>28.393220730070905</c:v>
                </c:pt>
                <c:pt idx="47">
                  <c:v>27.464524870148828</c:v>
                </c:pt>
                <c:pt idx="48">
                  <c:v>28.67200718250103</c:v>
                </c:pt>
                <c:pt idx="49">
                  <c:v>28.336403870083007</c:v>
                </c:pt>
                <c:pt idx="50">
                  <c:v>29.469439520893904</c:v>
                </c:pt>
                <c:pt idx="51">
                  <c:v>32.043362689535378</c:v>
                </c:pt>
                <c:pt idx="52">
                  <c:v>33.598867158107652</c:v>
                </c:pt>
                <c:pt idx="53">
                  <c:v>35.521352047011575</c:v>
                </c:pt>
                <c:pt idx="54">
                  <c:v>35.23889447053709</c:v>
                </c:pt>
                <c:pt idx="55">
                  <c:v>32.7785413646046</c:v>
                </c:pt>
                <c:pt idx="56">
                  <c:v>28.594051461957569</c:v>
                </c:pt>
                <c:pt idx="57">
                  <c:v>26.278355620938949</c:v>
                </c:pt>
                <c:pt idx="58">
                  <c:v>22.093133385640218</c:v>
                </c:pt>
                <c:pt idx="59">
                  <c:v>20.36491105574525</c:v>
                </c:pt>
                <c:pt idx="60">
                  <c:v>21.132318009080372</c:v>
                </c:pt>
                <c:pt idx="61">
                  <c:v>21.118606500522652</c:v>
                </c:pt>
                <c:pt idx="62">
                  <c:v>20.396673972361494</c:v>
                </c:pt>
                <c:pt idx="63">
                  <c:v>21.897985366603198</c:v>
                </c:pt>
                <c:pt idx="64">
                  <c:v>24.057444438642634</c:v>
                </c:pt>
                <c:pt idx="65">
                  <c:v>25.707355722012089</c:v>
                </c:pt>
                <c:pt idx="66">
                  <c:v>31.322286418313528</c:v>
                </c:pt>
                <c:pt idx="67">
                  <c:v>34.96726055091775</c:v>
                </c:pt>
                <c:pt idx="68">
                  <c:v>37.007744231609848</c:v>
                </c:pt>
                <c:pt idx="69">
                  <c:v>39.257820721535964</c:v>
                </c:pt>
                <c:pt idx="70">
                  <c:v>41.640154943327417</c:v>
                </c:pt>
                <c:pt idx="71">
                  <c:v>43.616583144651123</c:v>
                </c:pt>
                <c:pt idx="72">
                  <c:v>41.06583587867722</c:v>
                </c:pt>
                <c:pt idx="73">
                  <c:v>39.919344572794571</c:v>
                </c:pt>
                <c:pt idx="74">
                  <c:v>37.184524429689887</c:v>
                </c:pt>
                <c:pt idx="75">
                  <c:v>33.254243893615168</c:v>
                </c:pt>
                <c:pt idx="76">
                  <c:v>32.671386430840208</c:v>
                </c:pt>
                <c:pt idx="77">
                  <c:v>30.980798096146479</c:v>
                </c:pt>
                <c:pt idx="78">
                  <c:v>23.737324660963854</c:v>
                </c:pt>
                <c:pt idx="79">
                  <c:v>19.735500935630778</c:v>
                </c:pt>
                <c:pt idx="80">
                  <c:v>20.633853496728882</c:v>
                </c:pt>
                <c:pt idx="81">
                  <c:v>20.247525609020435</c:v>
                </c:pt>
                <c:pt idx="82">
                  <c:v>20.31453499999138</c:v>
                </c:pt>
                <c:pt idx="83">
                  <c:v>20.461727059750988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99-45B7-97CA-4117E3E9B625}"/>
            </c:ext>
          </c:extLst>
        </c:ser>
        <c:ser>
          <c:idx val="6"/>
          <c:order val="6"/>
          <c:tx>
            <c:strRef>
              <c:f>'Annual rolling av'!$B$15</c:f>
              <c:strCache>
                <c:ptCount val="1"/>
                <c:pt idx="0">
                  <c:v>Greymouth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av'!$C$8:$CH$8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av'!$C$15:$CH$15</c:f>
              <c:numCache>
                <c:formatCode>#,##0.00_);[Red]\(#,##0.00\)</c:formatCode>
                <c:ptCount val="84"/>
                <c:pt idx="11">
                  <c:v>38.420399109292212</c:v>
                </c:pt>
                <c:pt idx="12">
                  <c:v>40.067330916077765</c:v>
                </c:pt>
                <c:pt idx="13">
                  <c:v>36.861974797472016</c:v>
                </c:pt>
                <c:pt idx="14">
                  <c:v>35.943802676891814</c:v>
                </c:pt>
                <c:pt idx="15">
                  <c:v>37.028896963980742</c:v>
                </c:pt>
                <c:pt idx="16">
                  <c:v>32.942011295950927</c:v>
                </c:pt>
                <c:pt idx="17">
                  <c:v>27.347630787850797</c:v>
                </c:pt>
                <c:pt idx="18">
                  <c:v>23.1051944283636</c:v>
                </c:pt>
                <c:pt idx="19">
                  <c:v>22.363480513107564</c:v>
                </c:pt>
                <c:pt idx="20">
                  <c:v>21.805591932158915</c:v>
                </c:pt>
                <c:pt idx="21">
                  <c:v>23.217473183875807</c:v>
                </c:pt>
                <c:pt idx="22">
                  <c:v>22.433823182987545</c:v>
                </c:pt>
                <c:pt idx="23">
                  <c:v>22.213193695074441</c:v>
                </c:pt>
                <c:pt idx="24">
                  <c:v>20.284618284554661</c:v>
                </c:pt>
                <c:pt idx="25">
                  <c:v>19.000285657929364</c:v>
                </c:pt>
                <c:pt idx="26">
                  <c:v>22.998657529700793</c:v>
                </c:pt>
                <c:pt idx="27">
                  <c:v>20.729754603292605</c:v>
                </c:pt>
                <c:pt idx="28">
                  <c:v>22.789438524205121</c:v>
                </c:pt>
                <c:pt idx="29">
                  <c:v>22.067017553756571</c:v>
                </c:pt>
                <c:pt idx="30">
                  <c:v>26.169448993858616</c:v>
                </c:pt>
                <c:pt idx="31">
                  <c:v>24.583828887422762</c:v>
                </c:pt>
                <c:pt idx="32">
                  <c:v>26.32957035846615</c:v>
                </c:pt>
                <c:pt idx="33">
                  <c:v>24.997934752134963</c:v>
                </c:pt>
                <c:pt idx="34">
                  <c:v>24.673272582318472</c:v>
                </c:pt>
                <c:pt idx="35">
                  <c:v>23.964964194527276</c:v>
                </c:pt>
                <c:pt idx="36">
                  <c:v>22.930084315838986</c:v>
                </c:pt>
                <c:pt idx="37">
                  <c:v>24.63541984076258</c:v>
                </c:pt>
                <c:pt idx="38">
                  <c:v>22.024274259271035</c:v>
                </c:pt>
                <c:pt idx="39">
                  <c:v>19.84150306978492</c:v>
                </c:pt>
                <c:pt idx="40">
                  <c:v>16.507530439678042</c:v>
                </c:pt>
                <c:pt idx="41">
                  <c:v>16.612575207389948</c:v>
                </c:pt>
                <c:pt idx="42">
                  <c:v>14.756290906781141</c:v>
                </c:pt>
                <c:pt idx="43">
                  <c:v>19.337659242400584</c:v>
                </c:pt>
                <c:pt idx="44">
                  <c:v>17.763862166240163</c:v>
                </c:pt>
                <c:pt idx="45">
                  <c:v>34.84569408517649</c:v>
                </c:pt>
                <c:pt idx="46">
                  <c:v>35.311341980656174</c:v>
                </c:pt>
                <c:pt idx="47">
                  <c:v>134.31503389319511</c:v>
                </c:pt>
                <c:pt idx="48">
                  <c:v>135.40892814448372</c:v>
                </c:pt>
                <c:pt idx="49">
                  <c:v>134.03126102678004</c:v>
                </c:pt>
                <c:pt idx="50">
                  <c:v>134.48784907034025</c:v>
                </c:pt>
                <c:pt idx="51">
                  <c:v>138.15107811302008</c:v>
                </c:pt>
                <c:pt idx="52">
                  <c:v>139.02980590799484</c:v>
                </c:pt>
                <c:pt idx="53">
                  <c:v>139.77980889777876</c:v>
                </c:pt>
                <c:pt idx="54">
                  <c:v>143.10982257712757</c:v>
                </c:pt>
                <c:pt idx="55">
                  <c:v>143.39212289434801</c:v>
                </c:pt>
                <c:pt idx="56">
                  <c:v>142.12125620791653</c:v>
                </c:pt>
                <c:pt idx="57">
                  <c:v>124.33127259661802</c:v>
                </c:pt>
                <c:pt idx="58">
                  <c:v>123.47438979658048</c:v>
                </c:pt>
                <c:pt idx="59">
                  <c:v>25.180765104923601</c:v>
                </c:pt>
                <c:pt idx="60">
                  <c:v>31.34341192834507</c:v>
                </c:pt>
                <c:pt idx="61">
                  <c:v>33.194559863654597</c:v>
                </c:pt>
                <c:pt idx="62">
                  <c:v>32.752132752463112</c:v>
                </c:pt>
                <c:pt idx="63">
                  <c:v>29.697916924554193</c:v>
                </c:pt>
                <c:pt idx="64">
                  <c:v>30.065555044366402</c:v>
                </c:pt>
                <c:pt idx="65">
                  <c:v>35.158891733748995</c:v>
                </c:pt>
                <c:pt idx="66">
                  <c:v>30.484536615704741</c:v>
                </c:pt>
                <c:pt idx="67">
                  <c:v>25.305583163294695</c:v>
                </c:pt>
                <c:pt idx="68">
                  <c:v>25.472616598376685</c:v>
                </c:pt>
                <c:pt idx="69">
                  <c:v>26.626779758731992</c:v>
                </c:pt>
                <c:pt idx="70">
                  <c:v>27.665527112213763</c:v>
                </c:pt>
                <c:pt idx="71">
                  <c:v>28.487085207009827</c:v>
                </c:pt>
                <c:pt idx="72">
                  <c:v>21.774812667908822</c:v>
                </c:pt>
                <c:pt idx="73">
                  <c:v>18.949111050731791</c:v>
                </c:pt>
                <c:pt idx="74">
                  <c:v>25.972278174299021</c:v>
                </c:pt>
                <c:pt idx="75">
                  <c:v>26.408870676562405</c:v>
                </c:pt>
                <c:pt idx="76">
                  <c:v>26.772411418449146</c:v>
                </c:pt>
                <c:pt idx="77">
                  <c:v>24.128841157654293</c:v>
                </c:pt>
                <c:pt idx="78">
                  <c:v>23.850686422669817</c:v>
                </c:pt>
                <c:pt idx="79">
                  <c:v>23.791567056624679</c:v>
                </c:pt>
                <c:pt idx="80">
                  <c:v>26.070330492266638</c:v>
                </c:pt>
                <c:pt idx="81">
                  <c:v>26.190443119142607</c:v>
                </c:pt>
                <c:pt idx="82">
                  <c:v>26.698766629341264</c:v>
                </c:pt>
                <c:pt idx="83">
                  <c:v>25.997699548897113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99-45B7-97CA-4117E3E9B625}"/>
            </c:ext>
          </c:extLst>
        </c:ser>
        <c:ser>
          <c:idx val="7"/>
          <c:order val="7"/>
          <c:tx>
            <c:strRef>
              <c:f>'Annual rolling av'!$B$16</c:f>
              <c:strCache>
                <c:ptCount val="1"/>
                <c:pt idx="0">
                  <c:v>Hamilton and New Plymouth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av'!$C$8:$CH$8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av'!$C$16:$CH$16</c:f>
              <c:numCache>
                <c:formatCode>#,##0.00_);[Red]\(#,##0.00\)</c:formatCode>
                <c:ptCount val="84"/>
                <c:pt idx="11">
                  <c:v>7.6460327982967033</c:v>
                </c:pt>
                <c:pt idx="12">
                  <c:v>8.4141713019291196</c:v>
                </c:pt>
                <c:pt idx="13">
                  <c:v>11.673177801464865</c:v>
                </c:pt>
                <c:pt idx="14">
                  <c:v>15.262465800733668</c:v>
                </c:pt>
                <c:pt idx="15">
                  <c:v>15.969683402021568</c:v>
                </c:pt>
                <c:pt idx="16">
                  <c:v>17.778857634619921</c:v>
                </c:pt>
                <c:pt idx="17">
                  <c:v>25.276658474748409</c:v>
                </c:pt>
                <c:pt idx="18">
                  <c:v>28.581529557039591</c:v>
                </c:pt>
                <c:pt idx="19">
                  <c:v>33.590955873951515</c:v>
                </c:pt>
                <c:pt idx="20">
                  <c:v>37.658020764929446</c:v>
                </c:pt>
                <c:pt idx="21">
                  <c:v>41.027740357063458</c:v>
                </c:pt>
                <c:pt idx="22">
                  <c:v>43.706259704296677</c:v>
                </c:pt>
                <c:pt idx="23">
                  <c:v>40.614834603469262</c:v>
                </c:pt>
                <c:pt idx="24">
                  <c:v>42.706677840555038</c:v>
                </c:pt>
                <c:pt idx="25">
                  <c:v>42.388286322074379</c:v>
                </c:pt>
                <c:pt idx="26">
                  <c:v>43.146924695327726</c:v>
                </c:pt>
                <c:pt idx="27">
                  <c:v>45.966378894835614</c:v>
                </c:pt>
                <c:pt idx="28">
                  <c:v>48.066435557143933</c:v>
                </c:pt>
                <c:pt idx="29">
                  <c:v>45.668752391762446</c:v>
                </c:pt>
                <c:pt idx="30">
                  <c:v>45.635836292909985</c:v>
                </c:pt>
                <c:pt idx="31">
                  <c:v>47.999842319232378</c:v>
                </c:pt>
                <c:pt idx="32">
                  <c:v>45.502295488215566</c:v>
                </c:pt>
                <c:pt idx="33">
                  <c:v>48.250471216118051</c:v>
                </c:pt>
                <c:pt idx="34">
                  <c:v>48.037632143806945</c:v>
                </c:pt>
                <c:pt idx="35">
                  <c:v>47.9256196123224</c:v>
                </c:pt>
                <c:pt idx="36">
                  <c:v>48.086421699987042</c:v>
                </c:pt>
                <c:pt idx="37">
                  <c:v>49.336882281423826</c:v>
                </c:pt>
                <c:pt idx="38">
                  <c:v>50.382354311310202</c:v>
                </c:pt>
                <c:pt idx="39">
                  <c:v>46.855682510514413</c:v>
                </c:pt>
                <c:pt idx="40">
                  <c:v>42.946451615607749</c:v>
                </c:pt>
                <c:pt idx="41">
                  <c:v>38.606633838073392</c:v>
                </c:pt>
                <c:pt idx="42">
                  <c:v>39.016765047950749</c:v>
                </c:pt>
                <c:pt idx="43">
                  <c:v>39.574095012815953</c:v>
                </c:pt>
                <c:pt idx="44">
                  <c:v>42.935561120803612</c:v>
                </c:pt>
                <c:pt idx="45">
                  <c:v>41.127052054457167</c:v>
                </c:pt>
                <c:pt idx="46">
                  <c:v>42.126396042373997</c:v>
                </c:pt>
                <c:pt idx="47">
                  <c:v>40.983490952319414</c:v>
                </c:pt>
                <c:pt idx="48">
                  <c:v>92.591746562912306</c:v>
                </c:pt>
                <c:pt idx="49">
                  <c:v>93.853728221396153</c:v>
                </c:pt>
                <c:pt idx="50">
                  <c:v>92.730760189876364</c:v>
                </c:pt>
                <c:pt idx="51">
                  <c:v>99.751648945751157</c:v>
                </c:pt>
                <c:pt idx="52">
                  <c:v>102.30746518805225</c:v>
                </c:pt>
                <c:pt idx="53">
                  <c:v>154.83050521639814</c:v>
                </c:pt>
                <c:pt idx="54">
                  <c:v>154.88030559545442</c:v>
                </c:pt>
                <c:pt idx="55">
                  <c:v>148.52545662432152</c:v>
                </c:pt>
                <c:pt idx="56">
                  <c:v>143.59447245637273</c:v>
                </c:pt>
                <c:pt idx="57">
                  <c:v>139.28508620268269</c:v>
                </c:pt>
                <c:pt idx="58">
                  <c:v>135.04482636858341</c:v>
                </c:pt>
                <c:pt idx="59">
                  <c:v>133.78159218692485</c:v>
                </c:pt>
                <c:pt idx="60">
                  <c:v>82.213004042139431</c:v>
                </c:pt>
                <c:pt idx="61">
                  <c:v>81.931469843196581</c:v>
                </c:pt>
                <c:pt idx="62">
                  <c:v>88.80019602373973</c:v>
                </c:pt>
                <c:pt idx="63">
                  <c:v>91.112741081543334</c:v>
                </c:pt>
                <c:pt idx="64">
                  <c:v>92.687223329875138</c:v>
                </c:pt>
                <c:pt idx="65">
                  <c:v>42.562506177853486</c:v>
                </c:pt>
                <c:pt idx="66">
                  <c:v>43.468167272265738</c:v>
                </c:pt>
                <c:pt idx="67">
                  <c:v>47.586225657564157</c:v>
                </c:pt>
                <c:pt idx="68">
                  <c:v>49.509462548647477</c:v>
                </c:pt>
                <c:pt idx="69">
                  <c:v>51.99773464571436</c:v>
                </c:pt>
                <c:pt idx="70">
                  <c:v>56.121026608420841</c:v>
                </c:pt>
                <c:pt idx="71">
                  <c:v>58.230189418653964</c:v>
                </c:pt>
                <c:pt idx="72">
                  <c:v>56.820291043567515</c:v>
                </c:pt>
                <c:pt idx="73">
                  <c:v>53.885659641564665</c:v>
                </c:pt>
                <c:pt idx="74">
                  <c:v>43.794461888366143</c:v>
                </c:pt>
                <c:pt idx="75">
                  <c:v>36.684842544110964</c:v>
                </c:pt>
                <c:pt idx="76">
                  <c:v>34.377673903637202</c:v>
                </c:pt>
                <c:pt idx="77">
                  <c:v>35.121495423443847</c:v>
                </c:pt>
                <c:pt idx="78">
                  <c:v>33.549869638575721</c:v>
                </c:pt>
                <c:pt idx="79">
                  <c:v>29.237915003481987</c:v>
                </c:pt>
                <c:pt idx="80">
                  <c:v>29.82810775866815</c:v>
                </c:pt>
                <c:pt idx="81">
                  <c:v>29.035428263509868</c:v>
                </c:pt>
                <c:pt idx="82">
                  <c:v>28.817492117217448</c:v>
                </c:pt>
                <c:pt idx="83">
                  <c:v>27.442905426135916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99-45B7-97CA-4117E3E9B625}"/>
            </c:ext>
          </c:extLst>
        </c:ser>
        <c:ser>
          <c:idx val="8"/>
          <c:order val="8"/>
          <c:tx>
            <c:strRef>
              <c:f>'Annual rolling av'!$B$17</c:f>
              <c:strCache>
                <c:ptCount val="1"/>
                <c:pt idx="0">
                  <c:v>Invercargill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av'!$C$8:$CH$8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av'!$C$17:$CH$17</c:f>
              <c:numCache>
                <c:formatCode>#,##0.00_);[Red]\(#,##0.00\)</c:formatCode>
                <c:ptCount val="84"/>
                <c:pt idx="11">
                  <c:v>58.241527734176046</c:v>
                </c:pt>
                <c:pt idx="12">
                  <c:v>58.844008506811569</c:v>
                </c:pt>
                <c:pt idx="13">
                  <c:v>56.027747525917157</c:v>
                </c:pt>
                <c:pt idx="14">
                  <c:v>48.529338064851331</c:v>
                </c:pt>
                <c:pt idx="15">
                  <c:v>47.187232223829824</c:v>
                </c:pt>
                <c:pt idx="16">
                  <c:v>47.169545648034699</c:v>
                </c:pt>
                <c:pt idx="17">
                  <c:v>47.456719033213695</c:v>
                </c:pt>
                <c:pt idx="18">
                  <c:v>45.814744965058964</c:v>
                </c:pt>
                <c:pt idx="19">
                  <c:v>44.981826847040509</c:v>
                </c:pt>
                <c:pt idx="20">
                  <c:v>45.004264021193734</c:v>
                </c:pt>
                <c:pt idx="21">
                  <c:v>43.165154673195737</c:v>
                </c:pt>
                <c:pt idx="22">
                  <c:v>44.891558283485956</c:v>
                </c:pt>
                <c:pt idx="23">
                  <c:v>45.841624153265172</c:v>
                </c:pt>
                <c:pt idx="24">
                  <c:v>43.080571634247995</c:v>
                </c:pt>
                <c:pt idx="25">
                  <c:v>42.664224103445662</c:v>
                </c:pt>
                <c:pt idx="26">
                  <c:v>45.481613928480954</c:v>
                </c:pt>
                <c:pt idx="27">
                  <c:v>45.689459789391606</c:v>
                </c:pt>
                <c:pt idx="28">
                  <c:v>44.158072005669766</c:v>
                </c:pt>
                <c:pt idx="29">
                  <c:v>43.357970675282445</c:v>
                </c:pt>
                <c:pt idx="30">
                  <c:v>42.66585026726208</c:v>
                </c:pt>
                <c:pt idx="31">
                  <c:v>43.206443974078965</c:v>
                </c:pt>
                <c:pt idx="32">
                  <c:v>43.101246889345163</c:v>
                </c:pt>
                <c:pt idx="33">
                  <c:v>43.172470825089945</c:v>
                </c:pt>
                <c:pt idx="34">
                  <c:v>41.066347515927951</c:v>
                </c:pt>
                <c:pt idx="35">
                  <c:v>40.756658821832197</c:v>
                </c:pt>
                <c:pt idx="36">
                  <c:v>40.671730285292973</c:v>
                </c:pt>
                <c:pt idx="37">
                  <c:v>39.253025731318068</c:v>
                </c:pt>
                <c:pt idx="38">
                  <c:v>37.247216503150533</c:v>
                </c:pt>
                <c:pt idx="39">
                  <c:v>34.376671057952102</c:v>
                </c:pt>
                <c:pt idx="40">
                  <c:v>31.765058709320019</c:v>
                </c:pt>
                <c:pt idx="41">
                  <c:v>29.539908322008639</c:v>
                </c:pt>
                <c:pt idx="42">
                  <c:v>28.874327898076491</c:v>
                </c:pt>
                <c:pt idx="43">
                  <c:v>27.359710427630802</c:v>
                </c:pt>
                <c:pt idx="44">
                  <c:v>26.70372361486405</c:v>
                </c:pt>
                <c:pt idx="45">
                  <c:v>25.642637251304645</c:v>
                </c:pt>
                <c:pt idx="46">
                  <c:v>25.263972281628821</c:v>
                </c:pt>
                <c:pt idx="47">
                  <c:v>23.466404556166815</c:v>
                </c:pt>
                <c:pt idx="48">
                  <c:v>22.42434101458381</c:v>
                </c:pt>
                <c:pt idx="49">
                  <c:v>22.10625432428203</c:v>
                </c:pt>
                <c:pt idx="50">
                  <c:v>21.077612518760375</c:v>
                </c:pt>
                <c:pt idx="51">
                  <c:v>22.845489163536783</c:v>
                </c:pt>
                <c:pt idx="52">
                  <c:v>24.233811185905598</c:v>
                </c:pt>
                <c:pt idx="53">
                  <c:v>25.763829625367343</c:v>
                </c:pt>
                <c:pt idx="54">
                  <c:v>24.406513202970931</c:v>
                </c:pt>
                <c:pt idx="55">
                  <c:v>23.47313581863968</c:v>
                </c:pt>
                <c:pt idx="56">
                  <c:v>20.388177145318494</c:v>
                </c:pt>
                <c:pt idx="57">
                  <c:v>18.16119140635713</c:v>
                </c:pt>
                <c:pt idx="58">
                  <c:v>15.768153951251945</c:v>
                </c:pt>
                <c:pt idx="59">
                  <c:v>14.142293923799595</c:v>
                </c:pt>
                <c:pt idx="60">
                  <c:v>13.909347300165351</c:v>
                </c:pt>
                <c:pt idx="61">
                  <c:v>14.112794370596292</c:v>
                </c:pt>
                <c:pt idx="62">
                  <c:v>14.236892983954839</c:v>
                </c:pt>
                <c:pt idx="63">
                  <c:v>13.908778125367013</c:v>
                </c:pt>
                <c:pt idx="64">
                  <c:v>15.132231495122799</c:v>
                </c:pt>
                <c:pt idx="65">
                  <c:v>14.995231491288852</c:v>
                </c:pt>
                <c:pt idx="66">
                  <c:v>15.183186374039117</c:v>
                </c:pt>
                <c:pt idx="67">
                  <c:v>15.5666936558797</c:v>
                </c:pt>
                <c:pt idx="68">
                  <c:v>17.749262620261817</c:v>
                </c:pt>
                <c:pt idx="69">
                  <c:v>19.378940994270994</c:v>
                </c:pt>
                <c:pt idx="70">
                  <c:v>21.584750447818664</c:v>
                </c:pt>
                <c:pt idx="71">
                  <c:v>22.798269177996723</c:v>
                </c:pt>
                <c:pt idx="72">
                  <c:v>23.084968636961023</c:v>
                </c:pt>
                <c:pt idx="73">
                  <c:v>22.063280121239014</c:v>
                </c:pt>
                <c:pt idx="74">
                  <c:v>21.587747374624165</c:v>
                </c:pt>
                <c:pt idx="75">
                  <c:v>22.004817360473865</c:v>
                </c:pt>
                <c:pt idx="76">
                  <c:v>20.880876077841023</c:v>
                </c:pt>
                <c:pt idx="77">
                  <c:v>27.265328285069863</c:v>
                </c:pt>
                <c:pt idx="78">
                  <c:v>27.095415874800814</c:v>
                </c:pt>
                <c:pt idx="79">
                  <c:v>26.973287196645426</c:v>
                </c:pt>
                <c:pt idx="80">
                  <c:v>26.811582507432327</c:v>
                </c:pt>
                <c:pt idx="81">
                  <c:v>26.749886389625864</c:v>
                </c:pt>
                <c:pt idx="82">
                  <c:v>25.883941312136066</c:v>
                </c:pt>
                <c:pt idx="83">
                  <c:v>25.724546366182949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99-45B7-97CA-4117E3E9B625}"/>
            </c:ext>
          </c:extLst>
        </c:ser>
        <c:ser>
          <c:idx val="9"/>
          <c:order val="9"/>
          <c:tx>
            <c:strRef>
              <c:f>'Annual rolling av'!$B$18</c:f>
              <c:strCache>
                <c:ptCount val="1"/>
                <c:pt idx="0">
                  <c:v>Kapiti (incl. Paraparaumu)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av'!$C$8:$CH$8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av'!$C$18:$CH$18</c:f>
              <c:numCache>
                <c:formatCode>#,##0.00_);[Red]\(#,##0.00\)</c:formatCode>
                <c:ptCount val="84"/>
                <c:pt idx="11">
                  <c:v>78.384109758406595</c:v>
                </c:pt>
                <c:pt idx="12">
                  <c:v>77.374629180055166</c:v>
                </c:pt>
                <c:pt idx="13">
                  <c:v>65.137855670673019</c:v>
                </c:pt>
                <c:pt idx="14">
                  <c:v>57.828929630255288</c:v>
                </c:pt>
                <c:pt idx="15">
                  <c:v>53.404414297858281</c:v>
                </c:pt>
                <c:pt idx="16">
                  <c:v>53.333639381280207</c:v>
                </c:pt>
                <c:pt idx="17">
                  <c:v>57.23528723655086</c:v>
                </c:pt>
                <c:pt idx="18">
                  <c:v>48.694930650911616</c:v>
                </c:pt>
                <c:pt idx="19">
                  <c:v>53.624256307554724</c:v>
                </c:pt>
                <c:pt idx="20">
                  <c:v>59.701069131317468</c:v>
                </c:pt>
                <c:pt idx="21">
                  <c:v>62.82016066862613</c:v>
                </c:pt>
                <c:pt idx="22">
                  <c:v>62.19707971120576</c:v>
                </c:pt>
                <c:pt idx="23">
                  <c:v>70.114347369627154</c:v>
                </c:pt>
                <c:pt idx="24">
                  <c:v>69.820565973263811</c:v>
                </c:pt>
                <c:pt idx="25">
                  <c:v>74.33502997410416</c:v>
                </c:pt>
                <c:pt idx="26">
                  <c:v>74.797675031324928</c:v>
                </c:pt>
                <c:pt idx="27">
                  <c:v>74.071048161666823</c:v>
                </c:pt>
                <c:pt idx="28">
                  <c:v>73.350688812262291</c:v>
                </c:pt>
                <c:pt idx="29">
                  <c:v>69.10867803103838</c:v>
                </c:pt>
                <c:pt idx="30">
                  <c:v>74.388887280775819</c:v>
                </c:pt>
                <c:pt idx="31">
                  <c:v>65.765140836874835</c:v>
                </c:pt>
                <c:pt idx="32">
                  <c:v>60.992009691648605</c:v>
                </c:pt>
                <c:pt idx="33">
                  <c:v>62.326243745380793</c:v>
                </c:pt>
                <c:pt idx="34">
                  <c:v>62.337436627279487</c:v>
                </c:pt>
                <c:pt idx="35">
                  <c:v>54.632637503623663</c:v>
                </c:pt>
                <c:pt idx="36">
                  <c:v>53.814609870321235</c:v>
                </c:pt>
                <c:pt idx="37">
                  <c:v>50.43706763792644</c:v>
                </c:pt>
                <c:pt idx="38">
                  <c:v>48.417248296533984</c:v>
                </c:pt>
                <c:pt idx="39">
                  <c:v>45.522323082858769</c:v>
                </c:pt>
                <c:pt idx="40">
                  <c:v>41.18745475101705</c:v>
                </c:pt>
                <c:pt idx="41">
                  <c:v>37.522204140526789</c:v>
                </c:pt>
                <c:pt idx="42">
                  <c:v>31.410899512182951</c:v>
                </c:pt>
                <c:pt idx="43">
                  <c:v>31.542201508245729</c:v>
                </c:pt>
                <c:pt idx="44">
                  <c:v>30.924432250513902</c:v>
                </c:pt>
                <c:pt idx="45">
                  <c:v>26.411462138114786</c:v>
                </c:pt>
                <c:pt idx="46">
                  <c:v>26.073873386670883</c:v>
                </c:pt>
                <c:pt idx="47">
                  <c:v>25.670385881397234</c:v>
                </c:pt>
                <c:pt idx="48">
                  <c:v>25.10793673633076</c:v>
                </c:pt>
                <c:pt idx="49">
                  <c:v>24.380299170602086</c:v>
                </c:pt>
                <c:pt idx="50">
                  <c:v>25.540710903301001</c:v>
                </c:pt>
                <c:pt idx="51">
                  <c:v>27.098741875764961</c:v>
                </c:pt>
                <c:pt idx="52">
                  <c:v>30.025541514964214</c:v>
                </c:pt>
                <c:pt idx="53">
                  <c:v>31.297226589145328</c:v>
                </c:pt>
                <c:pt idx="54">
                  <c:v>31.614826850308827</c:v>
                </c:pt>
                <c:pt idx="55">
                  <c:v>31.027819239111846</c:v>
                </c:pt>
                <c:pt idx="56">
                  <c:v>28.509327187949292</c:v>
                </c:pt>
                <c:pt idx="57">
                  <c:v>26.001368926258859</c:v>
                </c:pt>
                <c:pt idx="58">
                  <c:v>22.47924285893944</c:v>
                </c:pt>
                <c:pt idx="59">
                  <c:v>20.165507213516399</c:v>
                </c:pt>
                <c:pt idx="60">
                  <c:v>21.508748633129823</c:v>
                </c:pt>
                <c:pt idx="61">
                  <c:v>21.441691664070987</c:v>
                </c:pt>
                <c:pt idx="62">
                  <c:v>21.684177061537277</c:v>
                </c:pt>
                <c:pt idx="63">
                  <c:v>22.706722817655667</c:v>
                </c:pt>
                <c:pt idx="64">
                  <c:v>21.679554368540067</c:v>
                </c:pt>
                <c:pt idx="65">
                  <c:v>21.245639979024446</c:v>
                </c:pt>
                <c:pt idx="66">
                  <c:v>22.684747878156394</c:v>
                </c:pt>
                <c:pt idx="67">
                  <c:v>25.587870062716227</c:v>
                </c:pt>
                <c:pt idx="68">
                  <c:v>27.068932200940651</c:v>
                </c:pt>
                <c:pt idx="69">
                  <c:v>28.490843767679802</c:v>
                </c:pt>
                <c:pt idx="70">
                  <c:v>30.981786268079262</c:v>
                </c:pt>
                <c:pt idx="71">
                  <c:v>33.492321276719309</c:v>
                </c:pt>
                <c:pt idx="72">
                  <c:v>31.631431797228256</c:v>
                </c:pt>
                <c:pt idx="73">
                  <c:v>31.002835868338178</c:v>
                </c:pt>
                <c:pt idx="74">
                  <c:v>31.62049775642086</c:v>
                </c:pt>
                <c:pt idx="75">
                  <c:v>31.628481974427615</c:v>
                </c:pt>
                <c:pt idx="76">
                  <c:v>31.746271016058362</c:v>
                </c:pt>
                <c:pt idx="77">
                  <c:v>32.069700265703226</c:v>
                </c:pt>
                <c:pt idx="78">
                  <c:v>30.07665152156013</c:v>
                </c:pt>
                <c:pt idx="79">
                  <c:v>26.625773325215384</c:v>
                </c:pt>
                <c:pt idx="80">
                  <c:v>26.098776884278028</c:v>
                </c:pt>
                <c:pt idx="81">
                  <c:v>27.137313721762602</c:v>
                </c:pt>
                <c:pt idx="82">
                  <c:v>26.739641905622552</c:v>
                </c:pt>
                <c:pt idx="83">
                  <c:v>24.332643076915662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99-45B7-97CA-4117E3E9B625}"/>
            </c:ext>
          </c:extLst>
        </c:ser>
        <c:ser>
          <c:idx val="10"/>
          <c:order val="10"/>
          <c:tx>
            <c:strRef>
              <c:f>'Annual rolling av'!$B$19</c:f>
              <c:strCache>
                <c:ptCount val="1"/>
                <c:pt idx="0">
                  <c:v>Levin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av'!$C$8:$CH$8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av'!$C$19:$CH$19</c:f>
              <c:numCache>
                <c:formatCode>#,##0.00_);[Red]\(#,##0.00\)</c:formatCode>
                <c:ptCount val="84"/>
                <c:pt idx="11">
                  <c:v>81.711267251754691</c:v>
                </c:pt>
                <c:pt idx="12">
                  <c:v>76.404613874832123</c:v>
                </c:pt>
                <c:pt idx="13">
                  <c:v>73.145933986442941</c:v>
                </c:pt>
                <c:pt idx="14">
                  <c:v>71.032852306972856</c:v>
                </c:pt>
                <c:pt idx="15">
                  <c:v>69.534520890992354</c:v>
                </c:pt>
                <c:pt idx="16">
                  <c:v>70.968108549430852</c:v>
                </c:pt>
                <c:pt idx="17">
                  <c:v>77.969485540621108</c:v>
                </c:pt>
                <c:pt idx="18">
                  <c:v>73.197122057266554</c:v>
                </c:pt>
                <c:pt idx="19">
                  <c:v>66.628786866300132</c:v>
                </c:pt>
                <c:pt idx="20">
                  <c:v>63.375054994609059</c:v>
                </c:pt>
                <c:pt idx="21">
                  <c:v>61.74326059771122</c:v>
                </c:pt>
                <c:pt idx="22">
                  <c:v>60.729405039397165</c:v>
                </c:pt>
                <c:pt idx="23">
                  <c:v>58.588649200637633</c:v>
                </c:pt>
                <c:pt idx="24">
                  <c:v>61.833574050331087</c:v>
                </c:pt>
                <c:pt idx="25">
                  <c:v>59.061117118575972</c:v>
                </c:pt>
                <c:pt idx="26">
                  <c:v>56.500184183916502</c:v>
                </c:pt>
                <c:pt idx="27">
                  <c:v>54.283814006547416</c:v>
                </c:pt>
                <c:pt idx="28">
                  <c:v>53.326093327260651</c:v>
                </c:pt>
                <c:pt idx="29">
                  <c:v>47.153210524559057</c:v>
                </c:pt>
                <c:pt idx="30">
                  <c:v>48.726175872011808</c:v>
                </c:pt>
                <c:pt idx="31">
                  <c:v>48.57019846117575</c:v>
                </c:pt>
                <c:pt idx="32">
                  <c:v>50.970921962807388</c:v>
                </c:pt>
                <c:pt idx="33">
                  <c:v>47.282532684939881</c:v>
                </c:pt>
                <c:pt idx="34">
                  <c:v>46.374880266147876</c:v>
                </c:pt>
                <c:pt idx="35">
                  <c:v>44.717819451520292</c:v>
                </c:pt>
                <c:pt idx="36">
                  <c:v>39.791977070986299</c:v>
                </c:pt>
                <c:pt idx="37">
                  <c:v>36.641958761657591</c:v>
                </c:pt>
                <c:pt idx="38">
                  <c:v>34.300369930696803</c:v>
                </c:pt>
                <c:pt idx="39">
                  <c:v>31.467040667367542</c:v>
                </c:pt>
                <c:pt idx="40">
                  <c:v>25.746809984098068</c:v>
                </c:pt>
                <c:pt idx="41">
                  <c:v>23.209921731091484</c:v>
                </c:pt>
                <c:pt idx="42">
                  <c:v>20.704629629476308</c:v>
                </c:pt>
                <c:pt idx="43">
                  <c:v>19.53131326883674</c:v>
                </c:pt>
                <c:pt idx="44">
                  <c:v>16.65492854653942</c:v>
                </c:pt>
                <c:pt idx="45">
                  <c:v>19.660311370568369</c:v>
                </c:pt>
                <c:pt idx="46">
                  <c:v>20.219829485693328</c:v>
                </c:pt>
                <c:pt idx="47">
                  <c:v>21.316525044483349</c:v>
                </c:pt>
                <c:pt idx="48">
                  <c:v>22.745293273571768</c:v>
                </c:pt>
                <c:pt idx="49">
                  <c:v>23.508699384769475</c:v>
                </c:pt>
                <c:pt idx="50">
                  <c:v>23.543277619145776</c:v>
                </c:pt>
                <c:pt idx="51">
                  <c:v>26.242574006605061</c:v>
                </c:pt>
                <c:pt idx="52">
                  <c:v>29.468577394188831</c:v>
                </c:pt>
                <c:pt idx="53">
                  <c:v>31.086836363767695</c:v>
                </c:pt>
                <c:pt idx="54">
                  <c:v>32.426986619989385</c:v>
                </c:pt>
                <c:pt idx="55">
                  <c:v>33.778666119063843</c:v>
                </c:pt>
                <c:pt idx="56">
                  <c:v>31.052023573692832</c:v>
                </c:pt>
                <c:pt idx="57">
                  <c:v>27.307089383304099</c:v>
                </c:pt>
                <c:pt idx="58">
                  <c:v>23.743963858364381</c:v>
                </c:pt>
                <c:pt idx="59">
                  <c:v>21.413081011693407</c:v>
                </c:pt>
                <c:pt idx="60">
                  <c:v>21.643825260772569</c:v>
                </c:pt>
                <c:pt idx="61">
                  <c:v>23.086171551791708</c:v>
                </c:pt>
                <c:pt idx="62">
                  <c:v>21.94058589707068</c:v>
                </c:pt>
                <c:pt idx="63">
                  <c:v>20.878968216629506</c:v>
                </c:pt>
                <c:pt idx="64">
                  <c:v>20.068236648217152</c:v>
                </c:pt>
                <c:pt idx="65">
                  <c:v>18.269603509949096</c:v>
                </c:pt>
                <c:pt idx="66">
                  <c:v>22.327510430552099</c:v>
                </c:pt>
                <c:pt idx="67">
                  <c:v>23.020940002579174</c:v>
                </c:pt>
                <c:pt idx="68">
                  <c:v>24.233462552493027</c:v>
                </c:pt>
                <c:pt idx="69">
                  <c:v>25.31224095816815</c:v>
                </c:pt>
                <c:pt idx="70">
                  <c:v>28.445381452392915</c:v>
                </c:pt>
                <c:pt idx="71">
                  <c:v>31.044582085729534</c:v>
                </c:pt>
                <c:pt idx="72">
                  <c:v>30.913583288739996</c:v>
                </c:pt>
                <c:pt idx="73">
                  <c:v>31.119326340207003</c:v>
                </c:pt>
                <c:pt idx="74">
                  <c:v>33.160803841915232</c:v>
                </c:pt>
                <c:pt idx="75">
                  <c:v>34.865266142091357</c:v>
                </c:pt>
                <c:pt idx="76">
                  <c:v>34.463650937039212</c:v>
                </c:pt>
                <c:pt idx="77">
                  <c:v>35.958849582134718</c:v>
                </c:pt>
                <c:pt idx="78">
                  <c:v>32.142302056140998</c:v>
                </c:pt>
                <c:pt idx="79">
                  <c:v>30.226712734278014</c:v>
                </c:pt>
                <c:pt idx="80">
                  <c:v>30.886455279258996</c:v>
                </c:pt>
                <c:pt idx="81">
                  <c:v>31.786838835696532</c:v>
                </c:pt>
                <c:pt idx="82">
                  <c:v>30.259308682918949</c:v>
                </c:pt>
                <c:pt idx="83">
                  <c:v>28.574117624786638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599-45B7-97CA-4117E3E9B625}"/>
            </c:ext>
          </c:extLst>
        </c:ser>
        <c:ser>
          <c:idx val="11"/>
          <c:order val="11"/>
          <c:tx>
            <c:strRef>
              <c:f>'Annual rolling av'!$B$20</c:f>
              <c:strCache>
                <c:ptCount val="1"/>
                <c:pt idx="0">
                  <c:v>Masterton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av'!$C$8:$CH$8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av'!$C$20:$CH$20</c:f>
              <c:numCache>
                <c:formatCode>#,##0.00_);[Red]\(#,##0.00\)</c:formatCode>
                <c:ptCount val="84"/>
                <c:pt idx="11">
                  <c:v>37.63587591887071</c:v>
                </c:pt>
                <c:pt idx="12">
                  <c:v>37.767513138243707</c:v>
                </c:pt>
                <c:pt idx="13">
                  <c:v>36.51162881788656</c:v>
                </c:pt>
                <c:pt idx="14">
                  <c:v>34.505349969651213</c:v>
                </c:pt>
                <c:pt idx="15">
                  <c:v>33.349698062190591</c:v>
                </c:pt>
                <c:pt idx="16">
                  <c:v>31.955968783150816</c:v>
                </c:pt>
                <c:pt idx="17">
                  <c:v>29.824394872196002</c:v>
                </c:pt>
                <c:pt idx="18">
                  <c:v>27.031488009756984</c:v>
                </c:pt>
                <c:pt idx="19">
                  <c:v>24.845499455123029</c:v>
                </c:pt>
                <c:pt idx="20">
                  <c:v>25.90471851352175</c:v>
                </c:pt>
                <c:pt idx="21">
                  <c:v>24.352919620025926</c:v>
                </c:pt>
                <c:pt idx="22">
                  <c:v>24.185896357278086</c:v>
                </c:pt>
                <c:pt idx="23">
                  <c:v>24.517664078596809</c:v>
                </c:pt>
                <c:pt idx="24">
                  <c:v>23.711174401525298</c:v>
                </c:pt>
                <c:pt idx="25">
                  <c:v>23.950989503483186</c:v>
                </c:pt>
                <c:pt idx="26">
                  <c:v>25.96873875054925</c:v>
                </c:pt>
                <c:pt idx="27">
                  <c:v>24.700424304264001</c:v>
                </c:pt>
                <c:pt idx="28">
                  <c:v>25.1232612529998</c:v>
                </c:pt>
                <c:pt idx="29">
                  <c:v>23.128361349293737</c:v>
                </c:pt>
                <c:pt idx="30">
                  <c:v>23.814222637316206</c:v>
                </c:pt>
                <c:pt idx="31">
                  <c:v>23.86413857407285</c:v>
                </c:pt>
                <c:pt idx="32">
                  <c:v>23.187971461315989</c:v>
                </c:pt>
                <c:pt idx="33">
                  <c:v>24.840255347682849</c:v>
                </c:pt>
                <c:pt idx="34">
                  <c:v>24.94481432806765</c:v>
                </c:pt>
                <c:pt idx="35">
                  <c:v>25.094388890396122</c:v>
                </c:pt>
                <c:pt idx="36">
                  <c:v>24.765688153153036</c:v>
                </c:pt>
                <c:pt idx="37">
                  <c:v>24.313423197107191</c:v>
                </c:pt>
                <c:pt idx="38">
                  <c:v>21.893512287296659</c:v>
                </c:pt>
                <c:pt idx="39">
                  <c:v>20.448485506031087</c:v>
                </c:pt>
                <c:pt idx="40">
                  <c:v>18.899793707330186</c:v>
                </c:pt>
                <c:pt idx="41">
                  <c:v>17.973391563076163</c:v>
                </c:pt>
                <c:pt idx="42">
                  <c:v>18.007463234455194</c:v>
                </c:pt>
                <c:pt idx="43">
                  <c:v>17.656792921923035</c:v>
                </c:pt>
                <c:pt idx="44">
                  <c:v>17.136245069759806</c:v>
                </c:pt>
                <c:pt idx="45">
                  <c:v>14.67035191646962</c:v>
                </c:pt>
                <c:pt idx="46">
                  <c:v>13.75404758691394</c:v>
                </c:pt>
                <c:pt idx="47">
                  <c:v>13.132944455587825</c:v>
                </c:pt>
                <c:pt idx="48">
                  <c:v>12.391833902561945</c:v>
                </c:pt>
                <c:pt idx="49">
                  <c:v>12.21426075693156</c:v>
                </c:pt>
                <c:pt idx="50">
                  <c:v>12.756123448782207</c:v>
                </c:pt>
                <c:pt idx="51">
                  <c:v>13.097083965542517</c:v>
                </c:pt>
                <c:pt idx="52">
                  <c:v>15.106325747590176</c:v>
                </c:pt>
                <c:pt idx="53">
                  <c:v>15.266677532811864</c:v>
                </c:pt>
                <c:pt idx="54">
                  <c:v>14.22921334400108</c:v>
                </c:pt>
                <c:pt idx="55">
                  <c:v>14.028910064740266</c:v>
                </c:pt>
                <c:pt idx="56">
                  <c:v>12.900123617230978</c:v>
                </c:pt>
                <c:pt idx="57">
                  <c:v>12.01920014636822</c:v>
                </c:pt>
                <c:pt idx="58">
                  <c:v>10.926883527544547</c:v>
                </c:pt>
                <c:pt idx="59">
                  <c:v>10.290152934379067</c:v>
                </c:pt>
                <c:pt idx="60">
                  <c:v>11.392863280212955</c:v>
                </c:pt>
                <c:pt idx="61">
                  <c:v>12.690845195299778</c:v>
                </c:pt>
                <c:pt idx="62">
                  <c:v>12.418096249468173</c:v>
                </c:pt>
                <c:pt idx="63">
                  <c:v>15.010675544296454</c:v>
                </c:pt>
                <c:pt idx="64">
                  <c:v>14.44576901312767</c:v>
                </c:pt>
                <c:pt idx="65">
                  <c:v>15.554289621397725</c:v>
                </c:pt>
                <c:pt idx="66">
                  <c:v>18.753007222384003</c:v>
                </c:pt>
                <c:pt idx="67">
                  <c:v>18.978276962532384</c:v>
                </c:pt>
                <c:pt idx="68">
                  <c:v>20.778551189815673</c:v>
                </c:pt>
                <c:pt idx="69">
                  <c:v>22.445117945633559</c:v>
                </c:pt>
                <c:pt idx="70">
                  <c:v>23.827240058599486</c:v>
                </c:pt>
                <c:pt idx="71">
                  <c:v>24.185999030801018</c:v>
                </c:pt>
                <c:pt idx="72">
                  <c:v>22.986296288780661</c:v>
                </c:pt>
                <c:pt idx="73">
                  <c:v>22.448430925482644</c:v>
                </c:pt>
                <c:pt idx="74">
                  <c:v>25.045076471199707</c:v>
                </c:pt>
                <c:pt idx="75">
                  <c:v>25.358918789224393</c:v>
                </c:pt>
                <c:pt idx="76">
                  <c:v>26.558049878329186</c:v>
                </c:pt>
                <c:pt idx="77">
                  <c:v>27.546755203710649</c:v>
                </c:pt>
                <c:pt idx="78">
                  <c:v>24.654978133211671</c:v>
                </c:pt>
                <c:pt idx="79">
                  <c:v>24.979498790328996</c:v>
                </c:pt>
                <c:pt idx="80">
                  <c:v>24.453809567100457</c:v>
                </c:pt>
                <c:pt idx="81">
                  <c:v>24.391886172276116</c:v>
                </c:pt>
                <c:pt idx="82">
                  <c:v>24.862426471352705</c:v>
                </c:pt>
                <c:pt idx="83">
                  <c:v>24.807149416064181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599-45B7-97CA-4117E3E9B625}"/>
            </c:ext>
          </c:extLst>
        </c:ser>
        <c:ser>
          <c:idx val="12"/>
          <c:order val="12"/>
          <c:tx>
            <c:strRef>
              <c:f>'Annual rolling av'!$B$21</c:f>
              <c:strCache>
                <c:ptCount val="1"/>
                <c:pt idx="0">
                  <c:v>Napier &amp; Hastings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av'!$C$8:$CH$8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av'!$C$21:$CH$21</c:f>
              <c:numCache>
                <c:formatCode>#,##0.00_);[Red]\(#,##0.00\)</c:formatCode>
                <c:ptCount val="84"/>
                <c:pt idx="11">
                  <c:v>61.942463922920709</c:v>
                </c:pt>
                <c:pt idx="12">
                  <c:v>58.917112677553426</c:v>
                </c:pt>
                <c:pt idx="13">
                  <c:v>55.035459107469251</c:v>
                </c:pt>
                <c:pt idx="14">
                  <c:v>54.974934466677048</c:v>
                </c:pt>
                <c:pt idx="15">
                  <c:v>52.944116361032748</c:v>
                </c:pt>
                <c:pt idx="16">
                  <c:v>73.41610715724488</c:v>
                </c:pt>
                <c:pt idx="17">
                  <c:v>69.534637569594452</c:v>
                </c:pt>
                <c:pt idx="18">
                  <c:v>68.564424005533468</c:v>
                </c:pt>
                <c:pt idx="19">
                  <c:v>69.173480616300395</c:v>
                </c:pt>
                <c:pt idx="20">
                  <c:v>66.707683922035883</c:v>
                </c:pt>
                <c:pt idx="21">
                  <c:v>64.734615176832861</c:v>
                </c:pt>
                <c:pt idx="22">
                  <c:v>63.29403454950436</c:v>
                </c:pt>
                <c:pt idx="23">
                  <c:v>60.80533611809053</c:v>
                </c:pt>
                <c:pt idx="24">
                  <c:v>59.298252926694829</c:v>
                </c:pt>
                <c:pt idx="25">
                  <c:v>57.870368100209078</c:v>
                </c:pt>
                <c:pt idx="26">
                  <c:v>56.21434145794089</c:v>
                </c:pt>
                <c:pt idx="27">
                  <c:v>56.052939988871302</c:v>
                </c:pt>
                <c:pt idx="28">
                  <c:v>33.134123343024449</c:v>
                </c:pt>
                <c:pt idx="29">
                  <c:v>33.675562488392757</c:v>
                </c:pt>
                <c:pt idx="30">
                  <c:v>34.43180126873753</c:v>
                </c:pt>
                <c:pt idx="31">
                  <c:v>32.207044444423431</c:v>
                </c:pt>
                <c:pt idx="32">
                  <c:v>31.291104245756305</c:v>
                </c:pt>
                <c:pt idx="33">
                  <c:v>31.192158179366761</c:v>
                </c:pt>
                <c:pt idx="34">
                  <c:v>31.643971756730537</c:v>
                </c:pt>
                <c:pt idx="35">
                  <c:v>30.7783926025316</c:v>
                </c:pt>
                <c:pt idx="36">
                  <c:v>30.508667588321927</c:v>
                </c:pt>
                <c:pt idx="37">
                  <c:v>30.857821365001641</c:v>
                </c:pt>
                <c:pt idx="38">
                  <c:v>30.223874940226896</c:v>
                </c:pt>
                <c:pt idx="39">
                  <c:v>28.187711332497781</c:v>
                </c:pt>
                <c:pt idx="40">
                  <c:v>25.735387412049473</c:v>
                </c:pt>
                <c:pt idx="41">
                  <c:v>23.399009572843383</c:v>
                </c:pt>
                <c:pt idx="42">
                  <c:v>22.18723377342441</c:v>
                </c:pt>
                <c:pt idx="43">
                  <c:v>21.678891393696354</c:v>
                </c:pt>
                <c:pt idx="44">
                  <c:v>21.697917465265569</c:v>
                </c:pt>
                <c:pt idx="45">
                  <c:v>21.056969356711168</c:v>
                </c:pt>
                <c:pt idx="46">
                  <c:v>23.817506694812259</c:v>
                </c:pt>
                <c:pt idx="47">
                  <c:v>23.83710119765092</c:v>
                </c:pt>
                <c:pt idx="48">
                  <c:v>23.894460058111605</c:v>
                </c:pt>
                <c:pt idx="49">
                  <c:v>22.599975256572936</c:v>
                </c:pt>
                <c:pt idx="50">
                  <c:v>22.578280740285823</c:v>
                </c:pt>
                <c:pt idx="51">
                  <c:v>24.178585362183863</c:v>
                </c:pt>
                <c:pt idx="52">
                  <c:v>26.568410849384716</c:v>
                </c:pt>
                <c:pt idx="53">
                  <c:v>27.904540692392445</c:v>
                </c:pt>
                <c:pt idx="54">
                  <c:v>27.285237584912945</c:v>
                </c:pt>
                <c:pt idx="55">
                  <c:v>26.200747330070282</c:v>
                </c:pt>
                <c:pt idx="56">
                  <c:v>24.044468103916753</c:v>
                </c:pt>
                <c:pt idx="57">
                  <c:v>22.239415154150102</c:v>
                </c:pt>
                <c:pt idx="58">
                  <c:v>16.222467701888693</c:v>
                </c:pt>
                <c:pt idx="59">
                  <c:v>15.153707233988969</c:v>
                </c:pt>
                <c:pt idx="60">
                  <c:v>14.638346657249604</c:v>
                </c:pt>
                <c:pt idx="61">
                  <c:v>14.620406814656913</c:v>
                </c:pt>
                <c:pt idx="62">
                  <c:v>13.685639862403594</c:v>
                </c:pt>
                <c:pt idx="63">
                  <c:v>14.386078838438547</c:v>
                </c:pt>
                <c:pt idx="64">
                  <c:v>14.633192650206432</c:v>
                </c:pt>
                <c:pt idx="65">
                  <c:v>15.019584674047888</c:v>
                </c:pt>
                <c:pt idx="66">
                  <c:v>16.244304587042052</c:v>
                </c:pt>
                <c:pt idx="67">
                  <c:v>17.096244094429252</c:v>
                </c:pt>
                <c:pt idx="68">
                  <c:v>19.123806851179385</c:v>
                </c:pt>
                <c:pt idx="69">
                  <c:v>20.862834039612512</c:v>
                </c:pt>
                <c:pt idx="70">
                  <c:v>22.884991559413798</c:v>
                </c:pt>
                <c:pt idx="71">
                  <c:v>24.599162698581086</c:v>
                </c:pt>
                <c:pt idx="72">
                  <c:v>24.420508866149259</c:v>
                </c:pt>
                <c:pt idx="73">
                  <c:v>23.723398958973444</c:v>
                </c:pt>
                <c:pt idx="74">
                  <c:v>22.334752120231695</c:v>
                </c:pt>
                <c:pt idx="75">
                  <c:v>20.126091255810266</c:v>
                </c:pt>
                <c:pt idx="76">
                  <c:v>25.305771810755424</c:v>
                </c:pt>
                <c:pt idx="77">
                  <c:v>24.711284780414271</c:v>
                </c:pt>
                <c:pt idx="78">
                  <c:v>23.209596009478702</c:v>
                </c:pt>
                <c:pt idx="79">
                  <c:v>22.364928113971665</c:v>
                </c:pt>
                <c:pt idx="80">
                  <c:v>25.703915364798707</c:v>
                </c:pt>
                <c:pt idx="81">
                  <c:v>25.246499783530016</c:v>
                </c:pt>
                <c:pt idx="82">
                  <c:v>24.510604353078911</c:v>
                </c:pt>
                <c:pt idx="83">
                  <c:v>23.487014927974258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599-45B7-97CA-4117E3E9B625}"/>
            </c:ext>
          </c:extLst>
        </c:ser>
        <c:ser>
          <c:idx val="13"/>
          <c:order val="13"/>
          <c:tx>
            <c:strRef>
              <c:f>'Annual rolling av'!$B$22</c:f>
              <c:strCache>
                <c:ptCount val="1"/>
                <c:pt idx="0">
                  <c:v>Nelson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av'!$C$8:$CH$8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av'!$C$22:$CH$22</c:f>
              <c:numCache>
                <c:formatCode>#,##0.00_);[Red]\(#,##0.00\)</c:formatCode>
                <c:ptCount val="84"/>
                <c:pt idx="11">
                  <c:v>26.558356088232344</c:v>
                </c:pt>
                <c:pt idx="12">
                  <c:v>26.058373088314838</c:v>
                </c:pt>
                <c:pt idx="13">
                  <c:v>28.286249618918681</c:v>
                </c:pt>
                <c:pt idx="14">
                  <c:v>31.19007494463418</c:v>
                </c:pt>
                <c:pt idx="15">
                  <c:v>30.699955370844151</c:v>
                </c:pt>
                <c:pt idx="16">
                  <c:v>31.258798612703874</c:v>
                </c:pt>
                <c:pt idx="17">
                  <c:v>32.364663149655712</c:v>
                </c:pt>
                <c:pt idx="18">
                  <c:v>31.067456159027223</c:v>
                </c:pt>
                <c:pt idx="19">
                  <c:v>30.170428757434809</c:v>
                </c:pt>
                <c:pt idx="20">
                  <c:v>30.195948956912545</c:v>
                </c:pt>
                <c:pt idx="21">
                  <c:v>28.9337019052873</c:v>
                </c:pt>
                <c:pt idx="22">
                  <c:v>29.506115922045826</c:v>
                </c:pt>
                <c:pt idx="23">
                  <c:v>29.026169605331706</c:v>
                </c:pt>
                <c:pt idx="24">
                  <c:v>29.490454975461351</c:v>
                </c:pt>
                <c:pt idx="25">
                  <c:v>27.905037664969562</c:v>
                </c:pt>
                <c:pt idx="26">
                  <c:v>26.467541521301214</c:v>
                </c:pt>
                <c:pt idx="27">
                  <c:v>26.120113348308699</c:v>
                </c:pt>
                <c:pt idx="28">
                  <c:v>26.422570185037728</c:v>
                </c:pt>
                <c:pt idx="29">
                  <c:v>26.109313763263899</c:v>
                </c:pt>
                <c:pt idx="30">
                  <c:v>26.465527313133205</c:v>
                </c:pt>
                <c:pt idx="31">
                  <c:v>27.11599497407963</c:v>
                </c:pt>
                <c:pt idx="32">
                  <c:v>28.575925033137764</c:v>
                </c:pt>
                <c:pt idx="33">
                  <c:v>30.044895973853137</c:v>
                </c:pt>
                <c:pt idx="34">
                  <c:v>29.937192569279073</c:v>
                </c:pt>
                <c:pt idx="35">
                  <c:v>29.861114767743953</c:v>
                </c:pt>
                <c:pt idx="36">
                  <c:v>29.312532262399923</c:v>
                </c:pt>
                <c:pt idx="37">
                  <c:v>29.004094378186043</c:v>
                </c:pt>
                <c:pt idx="38">
                  <c:v>27.453383974763849</c:v>
                </c:pt>
                <c:pt idx="39">
                  <c:v>25.982756902705816</c:v>
                </c:pt>
                <c:pt idx="40">
                  <c:v>23.030575988137699</c:v>
                </c:pt>
                <c:pt idx="41">
                  <c:v>20.954733567040812</c:v>
                </c:pt>
                <c:pt idx="42">
                  <c:v>19.959162154854024</c:v>
                </c:pt>
                <c:pt idx="43">
                  <c:v>18.257956017940305</c:v>
                </c:pt>
                <c:pt idx="44">
                  <c:v>16.203901543378102</c:v>
                </c:pt>
                <c:pt idx="45">
                  <c:v>14.370825876033967</c:v>
                </c:pt>
                <c:pt idx="46">
                  <c:v>14.097784922840962</c:v>
                </c:pt>
                <c:pt idx="47">
                  <c:v>12.969552973750712</c:v>
                </c:pt>
                <c:pt idx="48">
                  <c:v>12.892131025353759</c:v>
                </c:pt>
                <c:pt idx="49">
                  <c:v>12.400017751691591</c:v>
                </c:pt>
                <c:pt idx="50">
                  <c:v>12.568357785265968</c:v>
                </c:pt>
                <c:pt idx="51">
                  <c:v>14.454596544955891</c:v>
                </c:pt>
                <c:pt idx="52">
                  <c:v>15.129622294067461</c:v>
                </c:pt>
                <c:pt idx="53">
                  <c:v>15.647872876463857</c:v>
                </c:pt>
                <c:pt idx="54">
                  <c:v>15.488763603623953</c:v>
                </c:pt>
                <c:pt idx="55">
                  <c:v>14.575009139273199</c:v>
                </c:pt>
                <c:pt idx="56">
                  <c:v>13.430684726473462</c:v>
                </c:pt>
                <c:pt idx="57">
                  <c:v>11.6370455773367</c:v>
                </c:pt>
                <c:pt idx="58">
                  <c:v>9.7390088461501474</c:v>
                </c:pt>
                <c:pt idx="59">
                  <c:v>8.6164964798000216</c:v>
                </c:pt>
                <c:pt idx="60">
                  <c:v>8.3997106859980413</c:v>
                </c:pt>
                <c:pt idx="61">
                  <c:v>8.4921942153699295</c:v>
                </c:pt>
                <c:pt idx="62">
                  <c:v>8.6112196114111939</c:v>
                </c:pt>
                <c:pt idx="63">
                  <c:v>7.7715574249485275</c:v>
                </c:pt>
                <c:pt idx="64">
                  <c:v>8.1834483225126036</c:v>
                </c:pt>
                <c:pt idx="65">
                  <c:v>9.5156596580150463</c:v>
                </c:pt>
                <c:pt idx="66">
                  <c:v>9.3555794795187488</c:v>
                </c:pt>
                <c:pt idx="67">
                  <c:v>10.42533888372798</c:v>
                </c:pt>
                <c:pt idx="68">
                  <c:v>11.277627029478909</c:v>
                </c:pt>
                <c:pt idx="69">
                  <c:v>12.31080252606904</c:v>
                </c:pt>
                <c:pt idx="70">
                  <c:v>13.664910159724506</c:v>
                </c:pt>
                <c:pt idx="71">
                  <c:v>15.765432939377618</c:v>
                </c:pt>
                <c:pt idx="72">
                  <c:v>14.820815982281806</c:v>
                </c:pt>
                <c:pt idx="73">
                  <c:v>15.290778237858904</c:v>
                </c:pt>
                <c:pt idx="74">
                  <c:v>15.98153300942999</c:v>
                </c:pt>
                <c:pt idx="75">
                  <c:v>16.091774380180134</c:v>
                </c:pt>
                <c:pt idx="76">
                  <c:v>16.983621403129405</c:v>
                </c:pt>
                <c:pt idx="77">
                  <c:v>16.649445887391323</c:v>
                </c:pt>
                <c:pt idx="78">
                  <c:v>17.130740069147297</c:v>
                </c:pt>
                <c:pt idx="79">
                  <c:v>16.78321451515697</c:v>
                </c:pt>
                <c:pt idx="80">
                  <c:v>18.647463089388218</c:v>
                </c:pt>
                <c:pt idx="81">
                  <c:v>20.923917223003052</c:v>
                </c:pt>
                <c:pt idx="82">
                  <c:v>21.595931316311496</c:v>
                </c:pt>
                <c:pt idx="83">
                  <c:v>23.541313948470378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599-45B7-97CA-4117E3E9B625}"/>
            </c:ext>
          </c:extLst>
        </c:ser>
        <c:ser>
          <c:idx val="14"/>
          <c:order val="14"/>
          <c:tx>
            <c:strRef>
              <c:f>'Annual rolling av'!$B$23</c:f>
              <c:strCache>
                <c:ptCount val="1"/>
                <c:pt idx="0">
                  <c:v>Palmerston North (incl. Feilding) and Whanganui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av'!$C$8:$CH$8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av'!$C$23:$CH$23</c:f>
              <c:numCache>
                <c:formatCode>#,##0.00_);[Red]\(#,##0.00\)</c:formatCode>
                <c:ptCount val="84"/>
                <c:pt idx="11">
                  <c:v>73.068530071229162</c:v>
                </c:pt>
                <c:pt idx="12">
                  <c:v>73.78752086031713</c:v>
                </c:pt>
                <c:pt idx="13">
                  <c:v>75.338701491248941</c:v>
                </c:pt>
                <c:pt idx="14">
                  <c:v>74.127500588152671</c:v>
                </c:pt>
                <c:pt idx="15">
                  <c:v>73.952196239813645</c:v>
                </c:pt>
                <c:pt idx="16">
                  <c:v>75.051167323887114</c:v>
                </c:pt>
                <c:pt idx="17">
                  <c:v>72.477783873803958</c:v>
                </c:pt>
                <c:pt idx="18">
                  <c:v>61.671625952854392</c:v>
                </c:pt>
                <c:pt idx="19">
                  <c:v>57.466267903233131</c:v>
                </c:pt>
                <c:pt idx="20">
                  <c:v>51.371645411482966</c:v>
                </c:pt>
                <c:pt idx="21">
                  <c:v>48.375854725581227</c:v>
                </c:pt>
                <c:pt idx="22">
                  <c:v>50.078939119875621</c:v>
                </c:pt>
                <c:pt idx="23">
                  <c:v>50.621007444204452</c:v>
                </c:pt>
                <c:pt idx="24">
                  <c:v>50.596305294157098</c:v>
                </c:pt>
                <c:pt idx="25">
                  <c:v>48.425171616632277</c:v>
                </c:pt>
                <c:pt idx="26">
                  <c:v>48.987109494924226</c:v>
                </c:pt>
                <c:pt idx="27">
                  <c:v>48.80500028060186</c:v>
                </c:pt>
                <c:pt idx="28">
                  <c:v>47.179902578547164</c:v>
                </c:pt>
                <c:pt idx="29">
                  <c:v>45.912507528261138</c:v>
                </c:pt>
                <c:pt idx="30">
                  <c:v>45.517141067147591</c:v>
                </c:pt>
                <c:pt idx="31">
                  <c:v>43.98213434129412</c:v>
                </c:pt>
                <c:pt idx="32">
                  <c:v>40.304081631853833</c:v>
                </c:pt>
                <c:pt idx="33">
                  <c:v>38.528668116532337</c:v>
                </c:pt>
                <c:pt idx="34">
                  <c:v>35.795355020649211</c:v>
                </c:pt>
                <c:pt idx="35">
                  <c:v>33.218992194077643</c:v>
                </c:pt>
                <c:pt idx="36">
                  <c:v>31.215101369509497</c:v>
                </c:pt>
                <c:pt idx="37">
                  <c:v>29.712314418931498</c:v>
                </c:pt>
                <c:pt idx="38">
                  <c:v>26.203999380590282</c:v>
                </c:pt>
                <c:pt idx="39">
                  <c:v>23.411559016169946</c:v>
                </c:pt>
                <c:pt idx="40">
                  <c:v>20.708210785089335</c:v>
                </c:pt>
                <c:pt idx="41">
                  <c:v>18.7607551835371</c:v>
                </c:pt>
                <c:pt idx="42">
                  <c:v>17.510748896666858</c:v>
                </c:pt>
                <c:pt idx="43">
                  <c:v>16.644741397202953</c:v>
                </c:pt>
                <c:pt idx="44">
                  <c:v>16.039395030233909</c:v>
                </c:pt>
                <c:pt idx="45">
                  <c:v>15.580304188461646</c:v>
                </c:pt>
                <c:pt idx="46">
                  <c:v>15.437374152286955</c:v>
                </c:pt>
                <c:pt idx="47">
                  <c:v>15.664535837212199</c:v>
                </c:pt>
                <c:pt idx="48">
                  <c:v>15.803852666065652</c:v>
                </c:pt>
                <c:pt idx="49">
                  <c:v>15.6578806504162</c:v>
                </c:pt>
                <c:pt idx="50">
                  <c:v>16.480318332905888</c:v>
                </c:pt>
                <c:pt idx="51">
                  <c:v>18.017574337980211</c:v>
                </c:pt>
                <c:pt idx="52">
                  <c:v>19.826815002152948</c:v>
                </c:pt>
                <c:pt idx="53">
                  <c:v>20.723441697254856</c:v>
                </c:pt>
                <c:pt idx="54">
                  <c:v>20.97865994910266</c:v>
                </c:pt>
                <c:pt idx="55">
                  <c:v>20.06984321180196</c:v>
                </c:pt>
                <c:pt idx="56">
                  <c:v>17.90012194682787</c:v>
                </c:pt>
                <c:pt idx="57">
                  <c:v>16.480638828136602</c:v>
                </c:pt>
                <c:pt idx="58">
                  <c:v>14.249539630885605</c:v>
                </c:pt>
                <c:pt idx="59">
                  <c:v>12.525555415457173</c:v>
                </c:pt>
                <c:pt idx="60">
                  <c:v>12.528796625120128</c:v>
                </c:pt>
                <c:pt idx="61">
                  <c:v>12.79053978120856</c:v>
                </c:pt>
                <c:pt idx="62">
                  <c:v>12.897978390777313</c:v>
                </c:pt>
                <c:pt idx="63">
                  <c:v>13.559037387573548</c:v>
                </c:pt>
                <c:pt idx="64">
                  <c:v>13.041197487777312</c:v>
                </c:pt>
                <c:pt idx="65">
                  <c:v>14.39349763377775</c:v>
                </c:pt>
                <c:pt idx="66">
                  <c:v>14.743093238683398</c:v>
                </c:pt>
                <c:pt idx="67">
                  <c:v>17.167855339001964</c:v>
                </c:pt>
                <c:pt idx="68">
                  <c:v>19.185147290536452</c:v>
                </c:pt>
                <c:pt idx="69">
                  <c:v>22.17575365399793</c:v>
                </c:pt>
                <c:pt idx="70">
                  <c:v>24.01570632660372</c:v>
                </c:pt>
                <c:pt idx="71">
                  <c:v>25.331208244111036</c:v>
                </c:pt>
                <c:pt idx="72">
                  <c:v>24.829705444791148</c:v>
                </c:pt>
                <c:pt idx="73">
                  <c:v>24.803348630212664</c:v>
                </c:pt>
                <c:pt idx="74">
                  <c:v>24.90561168149398</c:v>
                </c:pt>
                <c:pt idx="75">
                  <c:v>23.688657326388252</c:v>
                </c:pt>
                <c:pt idx="76">
                  <c:v>24.042794888845229</c:v>
                </c:pt>
                <c:pt idx="77">
                  <c:v>26.92361363787262</c:v>
                </c:pt>
                <c:pt idx="78">
                  <c:v>26.038400023518591</c:v>
                </c:pt>
                <c:pt idx="79">
                  <c:v>24.245515804187317</c:v>
                </c:pt>
                <c:pt idx="80">
                  <c:v>23.686215058715273</c:v>
                </c:pt>
                <c:pt idx="81">
                  <c:v>23.17106495006631</c:v>
                </c:pt>
                <c:pt idx="82">
                  <c:v>22.917445570174891</c:v>
                </c:pt>
                <c:pt idx="83">
                  <c:v>22.312684491551249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599-45B7-97CA-4117E3E9B625}"/>
            </c:ext>
          </c:extLst>
        </c:ser>
        <c:ser>
          <c:idx val="15"/>
          <c:order val="15"/>
          <c:tx>
            <c:strRef>
              <c:f>'Annual rolling av'!$B$24</c:f>
              <c:strCache>
                <c:ptCount val="1"/>
                <c:pt idx="0">
                  <c:v>Queenstown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av'!$C$8:$CH$8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av'!$C$24:$CH$24</c:f>
              <c:numCache>
                <c:formatCode>#,##0.00_);[Red]\(#,##0.00\)</c:formatCode>
                <c:ptCount val="84"/>
                <c:pt idx="11">
                  <c:v>30.239155220799663</c:v>
                </c:pt>
                <c:pt idx="12">
                  <c:v>28.444616420399811</c:v>
                </c:pt>
                <c:pt idx="13">
                  <c:v>28.05026323857718</c:v>
                </c:pt>
                <c:pt idx="14">
                  <c:v>27.162428063083507</c:v>
                </c:pt>
                <c:pt idx="15">
                  <c:v>26.776413796052399</c:v>
                </c:pt>
                <c:pt idx="16">
                  <c:v>35.085718276149649</c:v>
                </c:pt>
                <c:pt idx="17">
                  <c:v>36.498179376502698</c:v>
                </c:pt>
                <c:pt idx="18">
                  <c:v>33.872022599443632</c:v>
                </c:pt>
                <c:pt idx="19">
                  <c:v>36.084888125242543</c:v>
                </c:pt>
                <c:pt idx="20">
                  <c:v>36.550425030846334</c:v>
                </c:pt>
                <c:pt idx="21">
                  <c:v>36.808992552760152</c:v>
                </c:pt>
                <c:pt idx="22">
                  <c:v>38.173140034707693</c:v>
                </c:pt>
                <c:pt idx="23">
                  <c:v>37.397927512643207</c:v>
                </c:pt>
                <c:pt idx="24">
                  <c:v>36.499180447687941</c:v>
                </c:pt>
                <c:pt idx="25">
                  <c:v>35.041432185703812</c:v>
                </c:pt>
                <c:pt idx="26">
                  <c:v>35.753368580925667</c:v>
                </c:pt>
                <c:pt idx="27">
                  <c:v>36.015049157814566</c:v>
                </c:pt>
                <c:pt idx="28">
                  <c:v>26.707980431873722</c:v>
                </c:pt>
                <c:pt idx="29">
                  <c:v>25.879414599325816</c:v>
                </c:pt>
                <c:pt idx="30">
                  <c:v>26.292817032407953</c:v>
                </c:pt>
                <c:pt idx="31">
                  <c:v>24.419120597911046</c:v>
                </c:pt>
                <c:pt idx="32">
                  <c:v>24.97911957911154</c:v>
                </c:pt>
                <c:pt idx="33">
                  <c:v>24.225521385413355</c:v>
                </c:pt>
                <c:pt idx="34">
                  <c:v>24.375512043434124</c:v>
                </c:pt>
                <c:pt idx="35">
                  <c:v>22.791686067146887</c:v>
                </c:pt>
                <c:pt idx="36">
                  <c:v>22.813351561514068</c:v>
                </c:pt>
                <c:pt idx="37">
                  <c:v>23.664068618498483</c:v>
                </c:pt>
                <c:pt idx="38">
                  <c:v>22.462329209906475</c:v>
                </c:pt>
                <c:pt idx="39">
                  <c:v>20.540656568072205</c:v>
                </c:pt>
                <c:pt idx="40">
                  <c:v>18.680500945877423</c:v>
                </c:pt>
                <c:pt idx="41">
                  <c:v>17.165047358581702</c:v>
                </c:pt>
                <c:pt idx="42">
                  <c:v>16.946273839182698</c:v>
                </c:pt>
                <c:pt idx="43">
                  <c:v>16.525790190328525</c:v>
                </c:pt>
                <c:pt idx="44">
                  <c:v>15.137056826239522</c:v>
                </c:pt>
                <c:pt idx="45">
                  <c:v>14.6686840059671</c:v>
                </c:pt>
                <c:pt idx="46">
                  <c:v>14.214529917814671</c:v>
                </c:pt>
                <c:pt idx="47">
                  <c:v>13.263875197100246</c:v>
                </c:pt>
                <c:pt idx="48">
                  <c:v>12.276880490782446</c:v>
                </c:pt>
                <c:pt idx="49">
                  <c:v>11.536532681037853</c:v>
                </c:pt>
                <c:pt idx="50">
                  <c:v>12.331315085501556</c:v>
                </c:pt>
                <c:pt idx="51">
                  <c:v>13.256881490505066</c:v>
                </c:pt>
                <c:pt idx="52">
                  <c:v>14.173205487792918</c:v>
                </c:pt>
                <c:pt idx="53">
                  <c:v>14.970191410953369</c:v>
                </c:pt>
                <c:pt idx="54">
                  <c:v>13.723200524485605</c:v>
                </c:pt>
                <c:pt idx="55">
                  <c:v>12.240329654382382</c:v>
                </c:pt>
                <c:pt idx="56">
                  <c:v>10.941135689570856</c:v>
                </c:pt>
                <c:pt idx="57">
                  <c:v>9.593911214819661</c:v>
                </c:pt>
                <c:pt idx="58">
                  <c:v>7.4705906647796372</c:v>
                </c:pt>
                <c:pt idx="59">
                  <c:v>6.8425049982885184</c:v>
                </c:pt>
                <c:pt idx="60">
                  <c:v>7.2544870440855176</c:v>
                </c:pt>
                <c:pt idx="61">
                  <c:v>7.7587921379319891</c:v>
                </c:pt>
                <c:pt idx="62">
                  <c:v>7.8587976805887862</c:v>
                </c:pt>
                <c:pt idx="63">
                  <c:v>8.1575699679754159</c:v>
                </c:pt>
                <c:pt idx="64">
                  <c:v>10.106837750466836</c:v>
                </c:pt>
                <c:pt idx="65">
                  <c:v>10.15495715599535</c:v>
                </c:pt>
                <c:pt idx="66">
                  <c:v>10.839149991567387</c:v>
                </c:pt>
                <c:pt idx="67">
                  <c:v>13.697028360059528</c:v>
                </c:pt>
                <c:pt idx="68">
                  <c:v>14.344922624224267</c:v>
                </c:pt>
                <c:pt idx="69">
                  <c:v>15.994164191964988</c:v>
                </c:pt>
                <c:pt idx="70">
                  <c:v>17.929075512646477</c:v>
                </c:pt>
                <c:pt idx="71">
                  <c:v>18.193928849624708</c:v>
                </c:pt>
                <c:pt idx="72">
                  <c:v>17.351455175399149</c:v>
                </c:pt>
                <c:pt idx="73">
                  <c:v>16.81398444826165</c:v>
                </c:pt>
                <c:pt idx="74">
                  <c:v>16.265398662781351</c:v>
                </c:pt>
                <c:pt idx="75">
                  <c:v>16.081077955339875</c:v>
                </c:pt>
                <c:pt idx="76">
                  <c:v>14.197819341532353</c:v>
                </c:pt>
                <c:pt idx="77">
                  <c:v>14.422899049420121</c:v>
                </c:pt>
                <c:pt idx="78">
                  <c:v>14.494827646352638</c:v>
                </c:pt>
                <c:pt idx="79">
                  <c:v>11.873120340088379</c:v>
                </c:pt>
                <c:pt idx="80">
                  <c:v>12.11034023883605</c:v>
                </c:pt>
                <c:pt idx="81">
                  <c:v>10.953330074896925</c:v>
                </c:pt>
                <c:pt idx="82">
                  <c:v>9.9641388352701981</c:v>
                </c:pt>
                <c:pt idx="83">
                  <c:v>10.089668497402878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599-45B7-97CA-4117E3E9B625}"/>
            </c:ext>
          </c:extLst>
        </c:ser>
        <c:ser>
          <c:idx val="16"/>
          <c:order val="16"/>
          <c:tx>
            <c:strRef>
              <c:f>'Annual rolling av'!$B$25</c:f>
              <c:strCache>
                <c:ptCount val="1"/>
                <c:pt idx="0">
                  <c:v>Rotorua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av'!$C$8:$CH$8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av'!$C$25:$CH$25</c:f>
              <c:numCache>
                <c:formatCode>#,##0.00_);[Red]\(#,##0.00\)</c:formatCode>
                <c:ptCount val="84"/>
                <c:pt idx="11">
                  <c:v>29.722548241479668</c:v>
                </c:pt>
                <c:pt idx="12">
                  <c:v>32.193241586052338</c:v>
                </c:pt>
                <c:pt idx="13">
                  <c:v>32.969769048417746</c:v>
                </c:pt>
                <c:pt idx="14">
                  <c:v>32.789736920123694</c:v>
                </c:pt>
                <c:pt idx="15">
                  <c:v>35.694370379104654</c:v>
                </c:pt>
                <c:pt idx="16">
                  <c:v>38.160801348493791</c:v>
                </c:pt>
                <c:pt idx="17">
                  <c:v>40.410760322757142</c:v>
                </c:pt>
                <c:pt idx="18">
                  <c:v>43.89908307514267</c:v>
                </c:pt>
                <c:pt idx="19">
                  <c:v>45.281417606361941</c:v>
                </c:pt>
                <c:pt idx="20">
                  <c:v>45.991828873319065</c:v>
                </c:pt>
                <c:pt idx="21">
                  <c:v>43.246919499963688</c:v>
                </c:pt>
                <c:pt idx="22">
                  <c:v>43.056698041915759</c:v>
                </c:pt>
                <c:pt idx="23">
                  <c:v>41.71547916172441</c:v>
                </c:pt>
                <c:pt idx="24">
                  <c:v>41.15026568470676</c:v>
                </c:pt>
                <c:pt idx="25">
                  <c:v>42.069267976024022</c:v>
                </c:pt>
                <c:pt idx="26">
                  <c:v>41.865927314522274</c:v>
                </c:pt>
                <c:pt idx="27">
                  <c:v>38.981083871812935</c:v>
                </c:pt>
                <c:pt idx="28">
                  <c:v>37.547506092712908</c:v>
                </c:pt>
                <c:pt idx="29">
                  <c:v>34.944796303588952</c:v>
                </c:pt>
                <c:pt idx="30">
                  <c:v>33.255615367121678</c:v>
                </c:pt>
                <c:pt idx="31">
                  <c:v>34.795568030960844</c:v>
                </c:pt>
                <c:pt idx="32">
                  <c:v>35.684549652738106</c:v>
                </c:pt>
                <c:pt idx="33">
                  <c:v>34.889267431115925</c:v>
                </c:pt>
                <c:pt idx="34">
                  <c:v>35.82945102196912</c:v>
                </c:pt>
                <c:pt idx="35">
                  <c:v>35.157528266570999</c:v>
                </c:pt>
                <c:pt idx="36">
                  <c:v>32.928037047036696</c:v>
                </c:pt>
                <c:pt idx="37">
                  <c:v>31.094327523458283</c:v>
                </c:pt>
                <c:pt idx="38">
                  <c:v>31.222473783781627</c:v>
                </c:pt>
                <c:pt idx="39">
                  <c:v>29.31099172449926</c:v>
                </c:pt>
                <c:pt idx="40">
                  <c:v>26.329824342525011</c:v>
                </c:pt>
                <c:pt idx="41">
                  <c:v>25.354775093432846</c:v>
                </c:pt>
                <c:pt idx="42">
                  <c:v>23.284987541487098</c:v>
                </c:pt>
                <c:pt idx="43">
                  <c:v>20.620452525278232</c:v>
                </c:pt>
                <c:pt idx="44">
                  <c:v>18.837436458153515</c:v>
                </c:pt>
                <c:pt idx="45">
                  <c:v>19.05805663319051</c:v>
                </c:pt>
                <c:pt idx="46">
                  <c:v>17.391676523432366</c:v>
                </c:pt>
                <c:pt idx="47">
                  <c:v>18.17629177135888</c:v>
                </c:pt>
                <c:pt idx="48">
                  <c:v>18.722561981165892</c:v>
                </c:pt>
                <c:pt idx="49">
                  <c:v>19.298602508724386</c:v>
                </c:pt>
                <c:pt idx="50">
                  <c:v>19.699382262646143</c:v>
                </c:pt>
                <c:pt idx="51">
                  <c:v>22.217505145770335</c:v>
                </c:pt>
                <c:pt idx="52">
                  <c:v>24.984610650047795</c:v>
                </c:pt>
                <c:pt idx="53">
                  <c:v>26.722619851952317</c:v>
                </c:pt>
                <c:pt idx="54">
                  <c:v>28.699765620576322</c:v>
                </c:pt>
                <c:pt idx="55">
                  <c:v>28.659524232355263</c:v>
                </c:pt>
                <c:pt idx="56">
                  <c:v>27.005290857503365</c:v>
                </c:pt>
                <c:pt idx="57">
                  <c:v>23.839315203652575</c:v>
                </c:pt>
                <c:pt idx="58">
                  <c:v>22.399721097785346</c:v>
                </c:pt>
                <c:pt idx="59">
                  <c:v>19.595846439859194</c:v>
                </c:pt>
                <c:pt idx="60">
                  <c:v>20.047385939283433</c:v>
                </c:pt>
                <c:pt idx="61">
                  <c:v>20.292025670970094</c:v>
                </c:pt>
                <c:pt idx="62">
                  <c:v>20.525617412686874</c:v>
                </c:pt>
                <c:pt idx="63">
                  <c:v>20.520482603406826</c:v>
                </c:pt>
                <c:pt idx="64">
                  <c:v>19.81735638237306</c:v>
                </c:pt>
                <c:pt idx="65">
                  <c:v>19.475940661256928</c:v>
                </c:pt>
                <c:pt idx="66">
                  <c:v>18.490302113683743</c:v>
                </c:pt>
                <c:pt idx="67">
                  <c:v>21.519482118440131</c:v>
                </c:pt>
                <c:pt idx="68">
                  <c:v>24.09949571220131</c:v>
                </c:pt>
                <c:pt idx="69">
                  <c:v>26.372553255911029</c:v>
                </c:pt>
                <c:pt idx="70">
                  <c:v>29.685154903532606</c:v>
                </c:pt>
                <c:pt idx="71">
                  <c:v>32.687763711210629</c:v>
                </c:pt>
                <c:pt idx="72">
                  <c:v>33.783700981751601</c:v>
                </c:pt>
                <c:pt idx="73">
                  <c:v>34.121488771857145</c:v>
                </c:pt>
                <c:pt idx="74">
                  <c:v>33.755526454541766</c:v>
                </c:pt>
                <c:pt idx="75">
                  <c:v>35.606451217213191</c:v>
                </c:pt>
                <c:pt idx="76">
                  <c:v>36.195110650407649</c:v>
                </c:pt>
                <c:pt idx="77">
                  <c:v>45.539469855734779</c:v>
                </c:pt>
                <c:pt idx="78">
                  <c:v>44.615365264018479</c:v>
                </c:pt>
                <c:pt idx="79">
                  <c:v>41.667831775543021</c:v>
                </c:pt>
                <c:pt idx="80">
                  <c:v>40.903408313037183</c:v>
                </c:pt>
                <c:pt idx="81">
                  <c:v>40.240387042087242</c:v>
                </c:pt>
                <c:pt idx="82">
                  <c:v>38.976917444760929</c:v>
                </c:pt>
                <c:pt idx="83">
                  <c:v>36.958130249613617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599-45B7-97CA-4117E3E9B625}"/>
            </c:ext>
          </c:extLst>
        </c:ser>
        <c:ser>
          <c:idx val="17"/>
          <c:order val="17"/>
          <c:tx>
            <c:strRef>
              <c:f>'Annual rolling av'!$B$26</c:f>
              <c:strCache>
                <c:ptCount val="1"/>
                <c:pt idx="0">
                  <c:v>Taupo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av'!$C$8:$CH$8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av'!$C$26:$CH$26</c:f>
              <c:numCache>
                <c:formatCode>#,##0.00_);[Red]\(#,##0.00\)</c:formatCode>
                <c:ptCount val="84"/>
                <c:pt idx="11">
                  <c:v>35.574195726878827</c:v>
                </c:pt>
                <c:pt idx="12">
                  <c:v>36.289971390400098</c:v>
                </c:pt>
                <c:pt idx="13">
                  <c:v>37.659392080421881</c:v>
                </c:pt>
                <c:pt idx="14">
                  <c:v>41.123905593782268</c:v>
                </c:pt>
                <c:pt idx="15">
                  <c:v>41.026827788781624</c:v>
                </c:pt>
                <c:pt idx="16">
                  <c:v>43.440452542067469</c:v>
                </c:pt>
                <c:pt idx="17">
                  <c:v>25.692417034372653</c:v>
                </c:pt>
                <c:pt idx="18">
                  <c:v>25.961036911006232</c:v>
                </c:pt>
                <c:pt idx="19">
                  <c:v>25.975073132095428</c:v>
                </c:pt>
                <c:pt idx="20">
                  <c:v>25.599107813023252</c:v>
                </c:pt>
                <c:pt idx="21">
                  <c:v>26.048061198742943</c:v>
                </c:pt>
                <c:pt idx="22">
                  <c:v>24.943411694817289</c:v>
                </c:pt>
                <c:pt idx="23">
                  <c:v>23.654119953606219</c:v>
                </c:pt>
                <c:pt idx="24">
                  <c:v>23.35998998725454</c:v>
                </c:pt>
                <c:pt idx="25">
                  <c:v>22.710852484204697</c:v>
                </c:pt>
                <c:pt idx="26">
                  <c:v>19.70022024676344</c:v>
                </c:pt>
                <c:pt idx="27">
                  <c:v>18.622524763384273</c:v>
                </c:pt>
                <c:pt idx="28">
                  <c:v>14.923358543937379</c:v>
                </c:pt>
                <c:pt idx="29">
                  <c:v>15.372513995001228</c:v>
                </c:pt>
                <c:pt idx="30">
                  <c:v>18.951544602048759</c:v>
                </c:pt>
                <c:pt idx="31">
                  <c:v>21.20016925134534</c:v>
                </c:pt>
                <c:pt idx="32">
                  <c:v>23.246172602897587</c:v>
                </c:pt>
                <c:pt idx="33">
                  <c:v>26.014235582418458</c:v>
                </c:pt>
                <c:pt idx="34">
                  <c:v>26.904340121248495</c:v>
                </c:pt>
                <c:pt idx="35">
                  <c:v>28.620719707711377</c:v>
                </c:pt>
                <c:pt idx="36">
                  <c:v>28.8844462905715</c:v>
                </c:pt>
                <c:pt idx="37">
                  <c:v>30.348151511976834</c:v>
                </c:pt>
                <c:pt idx="38">
                  <c:v>29.089091522834821</c:v>
                </c:pt>
                <c:pt idx="39">
                  <c:v>27.542034344384156</c:v>
                </c:pt>
                <c:pt idx="40">
                  <c:v>26.279275515982679</c:v>
                </c:pt>
                <c:pt idx="41">
                  <c:v>25.720611170494163</c:v>
                </c:pt>
                <c:pt idx="42">
                  <c:v>22.182654035390961</c:v>
                </c:pt>
                <c:pt idx="43">
                  <c:v>20.879545301452733</c:v>
                </c:pt>
                <c:pt idx="44">
                  <c:v>25.974957908839418</c:v>
                </c:pt>
                <c:pt idx="45">
                  <c:v>24.068897917485526</c:v>
                </c:pt>
                <c:pt idx="46">
                  <c:v>24.924049366451406</c:v>
                </c:pt>
                <c:pt idx="47">
                  <c:v>24.160014782663943</c:v>
                </c:pt>
                <c:pt idx="48">
                  <c:v>24.875214913043067</c:v>
                </c:pt>
                <c:pt idx="49">
                  <c:v>23.569786372376608</c:v>
                </c:pt>
                <c:pt idx="50">
                  <c:v>25.371586873749848</c:v>
                </c:pt>
                <c:pt idx="51">
                  <c:v>26.885669414869511</c:v>
                </c:pt>
                <c:pt idx="52">
                  <c:v>29.60811576439604</c:v>
                </c:pt>
                <c:pt idx="53">
                  <c:v>31.054457568549054</c:v>
                </c:pt>
                <c:pt idx="54">
                  <c:v>30.669834533564689</c:v>
                </c:pt>
                <c:pt idx="55">
                  <c:v>30.824082873937737</c:v>
                </c:pt>
                <c:pt idx="56">
                  <c:v>22.97733688622634</c:v>
                </c:pt>
                <c:pt idx="57">
                  <c:v>21.167099911676143</c:v>
                </c:pt>
                <c:pt idx="58">
                  <c:v>18.276503743465049</c:v>
                </c:pt>
                <c:pt idx="59">
                  <c:v>16.445222887314621</c:v>
                </c:pt>
                <c:pt idx="60">
                  <c:v>16.207289897894654</c:v>
                </c:pt>
                <c:pt idx="61">
                  <c:v>15.647420643838622</c:v>
                </c:pt>
                <c:pt idx="62">
                  <c:v>14.2413451251747</c:v>
                </c:pt>
                <c:pt idx="63">
                  <c:v>13.594394753631098</c:v>
                </c:pt>
                <c:pt idx="64">
                  <c:v>14.211674747658808</c:v>
                </c:pt>
                <c:pt idx="65">
                  <c:v>13.566627227473308</c:v>
                </c:pt>
                <c:pt idx="66">
                  <c:v>14.076739041875278</c:v>
                </c:pt>
                <c:pt idx="67">
                  <c:v>13.268904086708559</c:v>
                </c:pt>
                <c:pt idx="68">
                  <c:v>25.389543612375192</c:v>
                </c:pt>
                <c:pt idx="69">
                  <c:v>27.151215452590911</c:v>
                </c:pt>
                <c:pt idx="70">
                  <c:v>33.818416787716771</c:v>
                </c:pt>
                <c:pt idx="71">
                  <c:v>35.353850925876706</c:v>
                </c:pt>
                <c:pt idx="72">
                  <c:v>35.223276226105213</c:v>
                </c:pt>
                <c:pt idx="73">
                  <c:v>37.878896011434044</c:v>
                </c:pt>
                <c:pt idx="74">
                  <c:v>38.512054136892914</c:v>
                </c:pt>
                <c:pt idx="75">
                  <c:v>45.973856738222025</c:v>
                </c:pt>
                <c:pt idx="76">
                  <c:v>44.619964016052748</c:v>
                </c:pt>
                <c:pt idx="77">
                  <c:v>45.243151846421583</c:v>
                </c:pt>
                <c:pt idx="78">
                  <c:v>44.607059947183927</c:v>
                </c:pt>
                <c:pt idx="79">
                  <c:v>44.688292524221616</c:v>
                </c:pt>
                <c:pt idx="80">
                  <c:v>34.198187103893247</c:v>
                </c:pt>
                <c:pt idx="81">
                  <c:v>33.429149945523882</c:v>
                </c:pt>
                <c:pt idx="82">
                  <c:v>28.476416753712211</c:v>
                </c:pt>
                <c:pt idx="83">
                  <c:v>28.341403953035332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599-45B7-97CA-4117E3E9B625}"/>
            </c:ext>
          </c:extLst>
        </c:ser>
        <c:ser>
          <c:idx val="18"/>
          <c:order val="18"/>
          <c:tx>
            <c:strRef>
              <c:f>'Annual rolling av'!$B$27</c:f>
              <c:strCache>
                <c:ptCount val="1"/>
                <c:pt idx="0">
                  <c:v>Tauranga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av'!$C$8:$CH$8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av'!$C$27:$CH$27</c:f>
              <c:numCache>
                <c:formatCode>#,##0.00_);[Red]\(#,##0.00\)</c:formatCode>
                <c:ptCount val="84"/>
                <c:pt idx="11">
                  <c:v>2.2078315777812656</c:v>
                </c:pt>
                <c:pt idx="12">
                  <c:v>2.2078315777812656</c:v>
                </c:pt>
                <c:pt idx="13">
                  <c:v>7.5585162162066002</c:v>
                </c:pt>
                <c:pt idx="14">
                  <c:v>9.5278997062797455</c:v>
                </c:pt>
                <c:pt idx="15">
                  <c:v>10.160907041243071</c:v>
                </c:pt>
                <c:pt idx="16">
                  <c:v>10.214648133879651</c:v>
                </c:pt>
                <c:pt idx="17">
                  <c:v>11.584381930175949</c:v>
                </c:pt>
                <c:pt idx="18">
                  <c:v>13.776900490998337</c:v>
                </c:pt>
                <c:pt idx="19">
                  <c:v>13.820507414504757</c:v>
                </c:pt>
                <c:pt idx="20">
                  <c:v>15.846543021767225</c:v>
                </c:pt>
                <c:pt idx="21">
                  <c:v>19.801395551014217</c:v>
                </c:pt>
                <c:pt idx="22">
                  <c:v>20.155452020591923</c:v>
                </c:pt>
                <c:pt idx="23">
                  <c:v>23.638339999503394</c:v>
                </c:pt>
                <c:pt idx="24">
                  <c:v>26.228498339661733</c:v>
                </c:pt>
                <c:pt idx="25">
                  <c:v>27.397993881416578</c:v>
                </c:pt>
                <c:pt idx="26">
                  <c:v>34.237860905933573</c:v>
                </c:pt>
                <c:pt idx="27">
                  <c:v>36.510395822082117</c:v>
                </c:pt>
                <c:pt idx="28">
                  <c:v>43.554865954809706</c:v>
                </c:pt>
                <c:pt idx="29">
                  <c:v>47.08259453679608</c:v>
                </c:pt>
                <c:pt idx="30">
                  <c:v>52.956470569619469</c:v>
                </c:pt>
                <c:pt idx="31">
                  <c:v>62.022258344981424</c:v>
                </c:pt>
                <c:pt idx="32">
                  <c:v>68.45319757180792</c:v>
                </c:pt>
                <c:pt idx="33">
                  <c:v>67.847298626098862</c:v>
                </c:pt>
                <c:pt idx="34">
                  <c:v>70.150043125025931</c:v>
                </c:pt>
                <c:pt idx="35">
                  <c:v>68.764157834517349</c:v>
                </c:pt>
                <c:pt idx="36">
                  <c:v>69.867657984566293</c:v>
                </c:pt>
                <c:pt idx="37">
                  <c:v>67.124270127895358</c:v>
                </c:pt>
                <c:pt idx="38">
                  <c:v>60.032056354873276</c:v>
                </c:pt>
                <c:pt idx="39">
                  <c:v>57.126514103761401</c:v>
                </c:pt>
                <c:pt idx="40">
                  <c:v>50.028302878397227</c:v>
                </c:pt>
                <c:pt idx="41">
                  <c:v>45.178054990412669</c:v>
                </c:pt>
                <c:pt idx="42">
                  <c:v>39.992598509017675</c:v>
                </c:pt>
                <c:pt idx="43">
                  <c:v>32.314945114656979</c:v>
                </c:pt>
                <c:pt idx="44">
                  <c:v>25.273075988813247</c:v>
                </c:pt>
                <c:pt idx="45">
                  <c:v>24.446500004202203</c:v>
                </c:pt>
                <c:pt idx="46">
                  <c:v>24.486006484785275</c:v>
                </c:pt>
                <c:pt idx="47">
                  <c:v>25.516784851151172</c:v>
                </c:pt>
                <c:pt idx="48">
                  <c:v>25.523331051775465</c:v>
                </c:pt>
                <c:pt idx="49">
                  <c:v>24.896011558760939</c:v>
                </c:pt>
                <c:pt idx="50">
                  <c:v>26.027130702883589</c:v>
                </c:pt>
                <c:pt idx="51">
                  <c:v>28.391272606014095</c:v>
                </c:pt>
                <c:pt idx="52">
                  <c:v>72.690624776601197</c:v>
                </c:pt>
                <c:pt idx="53">
                  <c:v>74.621983689676043</c:v>
                </c:pt>
                <c:pt idx="54">
                  <c:v>73.101903689756725</c:v>
                </c:pt>
                <c:pt idx="55">
                  <c:v>72.747265158495367</c:v>
                </c:pt>
                <c:pt idx="56">
                  <c:v>71.332159450250131</c:v>
                </c:pt>
                <c:pt idx="57">
                  <c:v>68.809781851323237</c:v>
                </c:pt>
                <c:pt idx="58">
                  <c:v>65.806000766288577</c:v>
                </c:pt>
                <c:pt idx="59">
                  <c:v>61.946186520218241</c:v>
                </c:pt>
                <c:pt idx="60">
                  <c:v>59.508158331823068</c:v>
                </c:pt>
                <c:pt idx="61">
                  <c:v>66.675495449399691</c:v>
                </c:pt>
                <c:pt idx="62">
                  <c:v>67.024841280023182</c:v>
                </c:pt>
                <c:pt idx="63">
                  <c:v>66.997793001807239</c:v>
                </c:pt>
                <c:pt idx="64">
                  <c:v>26.023607561403061</c:v>
                </c:pt>
                <c:pt idx="65">
                  <c:v>25.6630000702961</c:v>
                </c:pt>
                <c:pt idx="66">
                  <c:v>25.720739602445601</c:v>
                </c:pt>
                <c:pt idx="67">
                  <c:v>26.419001221580562</c:v>
                </c:pt>
                <c:pt idx="68">
                  <c:v>27.919193756477512</c:v>
                </c:pt>
                <c:pt idx="69">
                  <c:v>30.413968970847812</c:v>
                </c:pt>
                <c:pt idx="70">
                  <c:v>32.490846728149428</c:v>
                </c:pt>
                <c:pt idx="71">
                  <c:v>33.942425307809479</c:v>
                </c:pt>
                <c:pt idx="72">
                  <c:v>34.901435314267886</c:v>
                </c:pt>
                <c:pt idx="73">
                  <c:v>25.771223084787231</c:v>
                </c:pt>
                <c:pt idx="74">
                  <c:v>22.573721368473031</c:v>
                </c:pt>
                <c:pt idx="75">
                  <c:v>22.75029929619728</c:v>
                </c:pt>
                <c:pt idx="76">
                  <c:v>22.965205638153655</c:v>
                </c:pt>
                <c:pt idx="77">
                  <c:v>25.704905829058603</c:v>
                </c:pt>
                <c:pt idx="78">
                  <c:v>26.906791118629801</c:v>
                </c:pt>
                <c:pt idx="79">
                  <c:v>26.91214210378142</c:v>
                </c:pt>
                <c:pt idx="80">
                  <c:v>27.888938414276133</c:v>
                </c:pt>
                <c:pt idx="81">
                  <c:v>27.40617657524448</c:v>
                </c:pt>
                <c:pt idx="82">
                  <c:v>26.845818941907115</c:v>
                </c:pt>
                <c:pt idx="83">
                  <c:v>25.801270966238281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599-45B7-97CA-4117E3E9B625}"/>
            </c:ext>
          </c:extLst>
        </c:ser>
        <c:ser>
          <c:idx val="19"/>
          <c:order val="19"/>
          <c:tx>
            <c:strRef>
              <c:f>'Annual rolling av'!$B$28</c:f>
              <c:strCache>
                <c:ptCount val="1"/>
                <c:pt idx="0">
                  <c:v>Timaru and Oamaru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av'!$C$8:$CH$8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av'!$C$28:$CH$28</c:f>
              <c:numCache>
                <c:formatCode>#,##0.00_);[Red]\(#,##0.00\)</c:formatCode>
                <c:ptCount val="84"/>
                <c:pt idx="11">
                  <c:v>28.622705274735296</c:v>
                </c:pt>
                <c:pt idx="12">
                  <c:v>26.817013071756172</c:v>
                </c:pt>
                <c:pt idx="13">
                  <c:v>27.392760202007743</c:v>
                </c:pt>
                <c:pt idx="14">
                  <c:v>26.135773685534648</c:v>
                </c:pt>
                <c:pt idx="15">
                  <c:v>23.990031449526729</c:v>
                </c:pt>
                <c:pt idx="16">
                  <c:v>24.900531389118342</c:v>
                </c:pt>
                <c:pt idx="17">
                  <c:v>24.531536518751057</c:v>
                </c:pt>
                <c:pt idx="18">
                  <c:v>24.648937677046806</c:v>
                </c:pt>
                <c:pt idx="19">
                  <c:v>24.046976750211723</c:v>
                </c:pt>
                <c:pt idx="20">
                  <c:v>22.593484998051469</c:v>
                </c:pt>
                <c:pt idx="21">
                  <c:v>22.403957552152587</c:v>
                </c:pt>
                <c:pt idx="22">
                  <c:v>25.298295625733246</c:v>
                </c:pt>
                <c:pt idx="23">
                  <c:v>24.978689266166711</c:v>
                </c:pt>
                <c:pt idx="24">
                  <c:v>24.546507991639174</c:v>
                </c:pt>
                <c:pt idx="25">
                  <c:v>21.24698302777886</c:v>
                </c:pt>
                <c:pt idx="26">
                  <c:v>20.857570510400542</c:v>
                </c:pt>
                <c:pt idx="27">
                  <c:v>20.634777194734745</c:v>
                </c:pt>
                <c:pt idx="28">
                  <c:v>19.180314244457563</c:v>
                </c:pt>
                <c:pt idx="29">
                  <c:v>19.284900007049526</c:v>
                </c:pt>
                <c:pt idx="30">
                  <c:v>18.987120137351312</c:v>
                </c:pt>
                <c:pt idx="31">
                  <c:v>19.877973476312384</c:v>
                </c:pt>
                <c:pt idx="32">
                  <c:v>20.226722923992053</c:v>
                </c:pt>
                <c:pt idx="33">
                  <c:v>22.33016790919206</c:v>
                </c:pt>
                <c:pt idx="34">
                  <c:v>20.21741102114142</c:v>
                </c:pt>
                <c:pt idx="35">
                  <c:v>20.508118129526434</c:v>
                </c:pt>
                <c:pt idx="36">
                  <c:v>19.932722813470384</c:v>
                </c:pt>
                <c:pt idx="37">
                  <c:v>20.27782578235475</c:v>
                </c:pt>
                <c:pt idx="38">
                  <c:v>27.490756065667416</c:v>
                </c:pt>
                <c:pt idx="39">
                  <c:v>25.566027621808537</c:v>
                </c:pt>
                <c:pt idx="40">
                  <c:v>24.116976943101701</c:v>
                </c:pt>
                <c:pt idx="41">
                  <c:v>21.884417758951873</c:v>
                </c:pt>
                <c:pt idx="42">
                  <c:v>21.255782885118723</c:v>
                </c:pt>
                <c:pt idx="43">
                  <c:v>19.955814845406334</c:v>
                </c:pt>
                <c:pt idx="44">
                  <c:v>20.145475815167607</c:v>
                </c:pt>
                <c:pt idx="45">
                  <c:v>17.540372841162029</c:v>
                </c:pt>
                <c:pt idx="46">
                  <c:v>17.610730594077271</c:v>
                </c:pt>
                <c:pt idx="47">
                  <c:v>17.323903855998747</c:v>
                </c:pt>
                <c:pt idx="48">
                  <c:v>18.512397936133699</c:v>
                </c:pt>
                <c:pt idx="49">
                  <c:v>18.013688999727698</c:v>
                </c:pt>
                <c:pt idx="50">
                  <c:v>11.834573170229501</c:v>
                </c:pt>
                <c:pt idx="51">
                  <c:v>12.424966427374965</c:v>
                </c:pt>
                <c:pt idx="52">
                  <c:v>14.117825344414209</c:v>
                </c:pt>
                <c:pt idx="53">
                  <c:v>14.824648529557175</c:v>
                </c:pt>
                <c:pt idx="54">
                  <c:v>16.129316007452015</c:v>
                </c:pt>
                <c:pt idx="55">
                  <c:v>16.279590557597544</c:v>
                </c:pt>
                <c:pt idx="56">
                  <c:v>14.848807963795171</c:v>
                </c:pt>
                <c:pt idx="57">
                  <c:v>14.175135939163077</c:v>
                </c:pt>
                <c:pt idx="58">
                  <c:v>12.702957678606284</c:v>
                </c:pt>
                <c:pt idx="59">
                  <c:v>11.461119256674193</c:v>
                </c:pt>
                <c:pt idx="60">
                  <c:v>11.036167362347234</c:v>
                </c:pt>
                <c:pt idx="61">
                  <c:v>10.619800166385302</c:v>
                </c:pt>
                <c:pt idx="62">
                  <c:v>10.305175640518041</c:v>
                </c:pt>
                <c:pt idx="63">
                  <c:v>11.003242230324815</c:v>
                </c:pt>
                <c:pt idx="64">
                  <c:v>10.911825031373192</c:v>
                </c:pt>
                <c:pt idx="65">
                  <c:v>11.544405225626742</c:v>
                </c:pt>
                <c:pt idx="66">
                  <c:v>10.205813048199444</c:v>
                </c:pt>
                <c:pt idx="67">
                  <c:v>10.508013974540269</c:v>
                </c:pt>
                <c:pt idx="68">
                  <c:v>11.233900460433341</c:v>
                </c:pt>
                <c:pt idx="69">
                  <c:v>12.153616937813874</c:v>
                </c:pt>
                <c:pt idx="70">
                  <c:v>13.164007115994945</c:v>
                </c:pt>
                <c:pt idx="71">
                  <c:v>13.570342765835122</c:v>
                </c:pt>
                <c:pt idx="72">
                  <c:v>15.176724525927019</c:v>
                </c:pt>
                <c:pt idx="73">
                  <c:v>15.162722399882327</c:v>
                </c:pt>
                <c:pt idx="74">
                  <c:v>14.487610218920956</c:v>
                </c:pt>
                <c:pt idx="75">
                  <c:v>14.240945687945009</c:v>
                </c:pt>
                <c:pt idx="76">
                  <c:v>13.704039117249675</c:v>
                </c:pt>
                <c:pt idx="77">
                  <c:v>28.728662680675384</c:v>
                </c:pt>
                <c:pt idx="78">
                  <c:v>28.454151251566717</c:v>
                </c:pt>
                <c:pt idx="79">
                  <c:v>28.552320752641563</c:v>
                </c:pt>
                <c:pt idx="80">
                  <c:v>28.890964438316889</c:v>
                </c:pt>
                <c:pt idx="81">
                  <c:v>29.132901505174875</c:v>
                </c:pt>
                <c:pt idx="82">
                  <c:v>29.953985043890608</c:v>
                </c:pt>
                <c:pt idx="83">
                  <c:v>30.103433366804296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599-45B7-97CA-4117E3E9B625}"/>
            </c:ext>
          </c:extLst>
        </c:ser>
        <c:ser>
          <c:idx val="20"/>
          <c:order val="20"/>
          <c:tx>
            <c:strRef>
              <c:f>'Annual rolling av'!$B$29</c:f>
              <c:strCache>
                <c:ptCount val="1"/>
                <c:pt idx="0">
                  <c:v>Wellington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av'!$C$8:$CH$8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av'!$C$29:$CH$29</c:f>
              <c:numCache>
                <c:formatCode>#,##0.00_);[Red]\(#,##0.00\)</c:formatCode>
                <c:ptCount val="84"/>
                <c:pt idx="11">
                  <c:v>75.931761673702255</c:v>
                </c:pt>
                <c:pt idx="12">
                  <c:v>73.768528426223313</c:v>
                </c:pt>
                <c:pt idx="13">
                  <c:v>76.272448428304642</c:v>
                </c:pt>
                <c:pt idx="14">
                  <c:v>72.749157216599912</c:v>
                </c:pt>
                <c:pt idx="15">
                  <c:v>72.782794964721845</c:v>
                </c:pt>
                <c:pt idx="16">
                  <c:v>70.435487360209635</c:v>
                </c:pt>
                <c:pt idx="17">
                  <c:v>68.173646225203143</c:v>
                </c:pt>
                <c:pt idx="18">
                  <c:v>66.435315534438274</c:v>
                </c:pt>
                <c:pt idx="19">
                  <c:v>64.241883477129065</c:v>
                </c:pt>
                <c:pt idx="20">
                  <c:v>61.278422564677001</c:v>
                </c:pt>
                <c:pt idx="21">
                  <c:v>59.623273815128641</c:v>
                </c:pt>
                <c:pt idx="22">
                  <c:v>59.661167974731114</c:v>
                </c:pt>
                <c:pt idx="23">
                  <c:v>61.141593777000345</c:v>
                </c:pt>
                <c:pt idx="24">
                  <c:v>61.25578539055963</c:v>
                </c:pt>
                <c:pt idx="25">
                  <c:v>56.285727164404904</c:v>
                </c:pt>
                <c:pt idx="26">
                  <c:v>55.992859275304852</c:v>
                </c:pt>
                <c:pt idx="27">
                  <c:v>53.955542316512869</c:v>
                </c:pt>
                <c:pt idx="28">
                  <c:v>54.127274269832306</c:v>
                </c:pt>
                <c:pt idx="29">
                  <c:v>53.502990561502827</c:v>
                </c:pt>
                <c:pt idx="30">
                  <c:v>51.276583587267282</c:v>
                </c:pt>
                <c:pt idx="31">
                  <c:v>50.393567958507809</c:v>
                </c:pt>
                <c:pt idx="32">
                  <c:v>49.318109023681103</c:v>
                </c:pt>
                <c:pt idx="33">
                  <c:v>48.002393874019532</c:v>
                </c:pt>
                <c:pt idx="34">
                  <c:v>46.638996128084024</c:v>
                </c:pt>
                <c:pt idx="35">
                  <c:v>43.361018197761936</c:v>
                </c:pt>
                <c:pt idx="36">
                  <c:v>42.432991929647081</c:v>
                </c:pt>
                <c:pt idx="37">
                  <c:v>41.190890112377488</c:v>
                </c:pt>
                <c:pt idx="38">
                  <c:v>38.596728580115112</c:v>
                </c:pt>
                <c:pt idx="39">
                  <c:v>35.291137021333412</c:v>
                </c:pt>
                <c:pt idx="40">
                  <c:v>31.646969738126042</c:v>
                </c:pt>
                <c:pt idx="41">
                  <c:v>28.870055745780114</c:v>
                </c:pt>
                <c:pt idx="42">
                  <c:v>28.165033384074857</c:v>
                </c:pt>
                <c:pt idx="43">
                  <c:v>28.200126804316913</c:v>
                </c:pt>
                <c:pt idx="44">
                  <c:v>27.497818527946034</c:v>
                </c:pt>
                <c:pt idx="45">
                  <c:v>27.655753803951153</c:v>
                </c:pt>
                <c:pt idx="46">
                  <c:v>27.543190843396015</c:v>
                </c:pt>
                <c:pt idx="47">
                  <c:v>26.512819100893861</c:v>
                </c:pt>
                <c:pt idx="48">
                  <c:v>25.838768015345039</c:v>
                </c:pt>
                <c:pt idx="49">
                  <c:v>25.71863774039905</c:v>
                </c:pt>
                <c:pt idx="50">
                  <c:v>26.202127925288497</c:v>
                </c:pt>
                <c:pt idx="51">
                  <c:v>28.742533856225133</c:v>
                </c:pt>
                <c:pt idx="52">
                  <c:v>31.647857231626983</c:v>
                </c:pt>
                <c:pt idx="53">
                  <c:v>33.710239581590223</c:v>
                </c:pt>
                <c:pt idx="54">
                  <c:v>33.403531529464566</c:v>
                </c:pt>
                <c:pt idx="55">
                  <c:v>31.997378069956181</c:v>
                </c:pt>
                <c:pt idx="56">
                  <c:v>29.515960407584302</c:v>
                </c:pt>
                <c:pt idx="57">
                  <c:v>26.41137042559863</c:v>
                </c:pt>
                <c:pt idx="58">
                  <c:v>23.174691305338033</c:v>
                </c:pt>
                <c:pt idx="59">
                  <c:v>21.793033500418673</c:v>
                </c:pt>
                <c:pt idx="60">
                  <c:v>21.473299273003406</c:v>
                </c:pt>
                <c:pt idx="61">
                  <c:v>21.165442345469867</c:v>
                </c:pt>
                <c:pt idx="62">
                  <c:v>20.967417292168108</c:v>
                </c:pt>
                <c:pt idx="63">
                  <c:v>20.512488271881864</c:v>
                </c:pt>
                <c:pt idx="64">
                  <c:v>20.425407906490367</c:v>
                </c:pt>
                <c:pt idx="65">
                  <c:v>20.354122058716882</c:v>
                </c:pt>
                <c:pt idx="66">
                  <c:v>20.484821496195963</c:v>
                </c:pt>
                <c:pt idx="67">
                  <c:v>22.188487038718787</c:v>
                </c:pt>
                <c:pt idx="68">
                  <c:v>24.584116024795932</c:v>
                </c:pt>
                <c:pt idx="69">
                  <c:v>27.453817347667833</c:v>
                </c:pt>
                <c:pt idx="70">
                  <c:v>30.152258034590606</c:v>
                </c:pt>
                <c:pt idx="71">
                  <c:v>32.110047936640932</c:v>
                </c:pt>
                <c:pt idx="72">
                  <c:v>32.590693455259547</c:v>
                </c:pt>
                <c:pt idx="73">
                  <c:v>32.320615246589412</c:v>
                </c:pt>
                <c:pt idx="74">
                  <c:v>33.14685026085693</c:v>
                </c:pt>
                <c:pt idx="75">
                  <c:v>33.837025308292162</c:v>
                </c:pt>
                <c:pt idx="76">
                  <c:v>33.779755492489826</c:v>
                </c:pt>
                <c:pt idx="77">
                  <c:v>36.969315487305067</c:v>
                </c:pt>
                <c:pt idx="78">
                  <c:v>36.796727024739027</c:v>
                </c:pt>
                <c:pt idx="79">
                  <c:v>37.30205443599057</c:v>
                </c:pt>
                <c:pt idx="80">
                  <c:v>37.71254660747163</c:v>
                </c:pt>
                <c:pt idx="81">
                  <c:v>37.077134406352499</c:v>
                </c:pt>
                <c:pt idx="82">
                  <c:v>36.817411543421947</c:v>
                </c:pt>
                <c:pt idx="83">
                  <c:v>36.276697425857343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599-45B7-97CA-4117E3E9B625}"/>
            </c:ext>
          </c:extLst>
        </c:ser>
        <c:ser>
          <c:idx val="21"/>
          <c:order val="21"/>
          <c:tx>
            <c:strRef>
              <c:f>'Annual rolling av'!$B$30</c:f>
              <c:strCache>
                <c:ptCount val="1"/>
                <c:pt idx="0">
                  <c:v>Whakatane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av'!$C$8:$CH$8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av'!$C$30:$CH$30</c:f>
              <c:numCache>
                <c:formatCode>#,##0.00_);[Red]\(#,##0.00\)</c:formatCode>
                <c:ptCount val="84"/>
                <c:pt idx="11">
                  <c:v>44.007175491104853</c:v>
                </c:pt>
                <c:pt idx="12">
                  <c:v>40.796268265849463</c:v>
                </c:pt>
                <c:pt idx="13">
                  <c:v>38.854623237117544</c:v>
                </c:pt>
                <c:pt idx="14">
                  <c:v>37.441779176514359</c:v>
                </c:pt>
                <c:pt idx="15">
                  <c:v>35.490717331153917</c:v>
                </c:pt>
                <c:pt idx="16">
                  <c:v>35.301344644308372</c:v>
                </c:pt>
                <c:pt idx="17">
                  <c:v>37.592437671990112</c:v>
                </c:pt>
                <c:pt idx="18">
                  <c:v>41.671099247164094</c:v>
                </c:pt>
                <c:pt idx="19">
                  <c:v>42.351478861756604</c:v>
                </c:pt>
                <c:pt idx="20">
                  <c:v>42.432925895178521</c:v>
                </c:pt>
                <c:pt idx="21">
                  <c:v>42.125666054329514</c:v>
                </c:pt>
                <c:pt idx="22">
                  <c:v>41.109517280365687</c:v>
                </c:pt>
                <c:pt idx="23">
                  <c:v>40.023855881386538</c:v>
                </c:pt>
                <c:pt idx="24">
                  <c:v>42.684225102268783</c:v>
                </c:pt>
                <c:pt idx="25">
                  <c:v>42.687859962981534</c:v>
                </c:pt>
                <c:pt idx="26">
                  <c:v>49.282618029304402</c:v>
                </c:pt>
                <c:pt idx="27">
                  <c:v>52.802978725297422</c:v>
                </c:pt>
                <c:pt idx="28">
                  <c:v>56.341728800762596</c:v>
                </c:pt>
                <c:pt idx="29">
                  <c:v>53.259024796372778</c:v>
                </c:pt>
                <c:pt idx="30">
                  <c:v>59.963897930957707</c:v>
                </c:pt>
                <c:pt idx="31">
                  <c:v>62.725198066066582</c:v>
                </c:pt>
                <c:pt idx="32">
                  <c:v>63.976029023054515</c:v>
                </c:pt>
                <c:pt idx="33">
                  <c:v>65.722513075717131</c:v>
                </c:pt>
                <c:pt idx="34">
                  <c:v>64.538217434860186</c:v>
                </c:pt>
                <c:pt idx="35">
                  <c:v>66.266443544568602</c:v>
                </c:pt>
                <c:pt idx="36">
                  <c:v>63.162378811525741</c:v>
                </c:pt>
                <c:pt idx="37">
                  <c:v>63.51088165114048</c:v>
                </c:pt>
                <c:pt idx="38">
                  <c:v>55.813312227818002</c:v>
                </c:pt>
                <c:pt idx="39">
                  <c:v>51.045926136690902</c:v>
                </c:pt>
                <c:pt idx="40">
                  <c:v>45.210200547935429</c:v>
                </c:pt>
                <c:pt idx="41">
                  <c:v>44.734546990614646</c:v>
                </c:pt>
                <c:pt idx="42">
                  <c:v>36.536705151536111</c:v>
                </c:pt>
                <c:pt idx="43">
                  <c:v>32.751209296724021</c:v>
                </c:pt>
                <c:pt idx="44">
                  <c:v>32.259704573852922</c:v>
                </c:pt>
                <c:pt idx="45">
                  <c:v>34.240686136936851</c:v>
                </c:pt>
                <c:pt idx="46">
                  <c:v>34.648167595737078</c:v>
                </c:pt>
                <c:pt idx="47">
                  <c:v>33.146114521596978</c:v>
                </c:pt>
                <c:pt idx="48">
                  <c:v>32.225733310897176</c:v>
                </c:pt>
                <c:pt idx="49">
                  <c:v>31.714511362994436</c:v>
                </c:pt>
                <c:pt idx="50">
                  <c:v>33.005927113229369</c:v>
                </c:pt>
                <c:pt idx="51">
                  <c:v>38.353710664228757</c:v>
                </c:pt>
                <c:pt idx="52">
                  <c:v>41.2047093055331</c:v>
                </c:pt>
                <c:pt idx="53">
                  <c:v>43.982991369390511</c:v>
                </c:pt>
                <c:pt idx="54">
                  <c:v>46.512624333021861</c:v>
                </c:pt>
                <c:pt idx="55">
                  <c:v>43.959512989734819</c:v>
                </c:pt>
                <c:pt idx="56">
                  <c:v>40.894017049035909</c:v>
                </c:pt>
                <c:pt idx="57">
                  <c:v>35.141573558334912</c:v>
                </c:pt>
                <c:pt idx="58">
                  <c:v>31.987348852354426</c:v>
                </c:pt>
                <c:pt idx="59">
                  <c:v>30.633527441261677</c:v>
                </c:pt>
                <c:pt idx="60">
                  <c:v>42.275909697463995</c:v>
                </c:pt>
                <c:pt idx="61">
                  <c:v>41.596270207302339</c:v>
                </c:pt>
                <c:pt idx="62">
                  <c:v>40.261113928497252</c:v>
                </c:pt>
                <c:pt idx="63">
                  <c:v>37.975134768269044</c:v>
                </c:pt>
                <c:pt idx="64">
                  <c:v>37.703343901416901</c:v>
                </c:pt>
                <c:pt idx="65">
                  <c:v>38.491513550171035</c:v>
                </c:pt>
                <c:pt idx="66">
                  <c:v>38.164686570575888</c:v>
                </c:pt>
                <c:pt idx="67">
                  <c:v>40.554690036866852</c:v>
                </c:pt>
                <c:pt idx="68">
                  <c:v>44.206632165011676</c:v>
                </c:pt>
                <c:pt idx="69">
                  <c:v>48.738949356508549</c:v>
                </c:pt>
                <c:pt idx="70">
                  <c:v>52.862082354201021</c:v>
                </c:pt>
                <c:pt idx="71">
                  <c:v>56.333998424274917</c:v>
                </c:pt>
                <c:pt idx="72">
                  <c:v>44.988201141407238</c:v>
                </c:pt>
                <c:pt idx="73">
                  <c:v>41.859958824340914</c:v>
                </c:pt>
                <c:pt idx="74">
                  <c:v>39.327615435706768</c:v>
                </c:pt>
                <c:pt idx="75">
                  <c:v>40.938036426171053</c:v>
                </c:pt>
                <c:pt idx="76">
                  <c:v>42.485652387348075</c:v>
                </c:pt>
                <c:pt idx="77">
                  <c:v>40.290393805866572</c:v>
                </c:pt>
                <c:pt idx="78">
                  <c:v>38.575262584606605</c:v>
                </c:pt>
                <c:pt idx="79">
                  <c:v>36.785985617894539</c:v>
                </c:pt>
                <c:pt idx="80">
                  <c:v>36.312559291524593</c:v>
                </c:pt>
                <c:pt idx="81">
                  <c:v>33.442159157136828</c:v>
                </c:pt>
                <c:pt idx="82">
                  <c:v>30.687958532531724</c:v>
                </c:pt>
                <c:pt idx="83">
                  <c:v>27.154641181562884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599-45B7-97CA-4117E3E9B625}"/>
            </c:ext>
          </c:extLst>
        </c:ser>
        <c:ser>
          <c:idx val="22"/>
          <c:order val="22"/>
          <c:tx>
            <c:strRef>
              <c:f>'Annual rolling av'!$B$31</c:f>
              <c:strCache>
                <c:ptCount val="1"/>
                <c:pt idx="0">
                  <c:v>Whangarei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av'!$C$8:$CH$8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av'!$C$31:$CH$31</c:f>
              <c:numCache>
                <c:formatCode>#,##0.00_);[Red]\(#,##0.00\)</c:formatCode>
                <c:ptCount val="84"/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3.2892529488859816</c:v>
                </c:pt>
                <c:pt idx="20">
                  <c:v>15.712174659943283</c:v>
                </c:pt>
                <c:pt idx="21">
                  <c:v>15.712174659943283</c:v>
                </c:pt>
                <c:pt idx="22">
                  <c:v>26.428984867279802</c:v>
                </c:pt>
                <c:pt idx="23">
                  <c:v>35.768045072859827</c:v>
                </c:pt>
                <c:pt idx="24">
                  <c:v>36.182491300789202</c:v>
                </c:pt>
                <c:pt idx="25">
                  <c:v>37.172382997540105</c:v>
                </c:pt>
                <c:pt idx="26">
                  <c:v>46.893057336324681</c:v>
                </c:pt>
                <c:pt idx="27">
                  <c:v>51.269278039449681</c:v>
                </c:pt>
                <c:pt idx="28">
                  <c:v>56.67890003257682</c:v>
                </c:pt>
                <c:pt idx="29">
                  <c:v>67.231291006504094</c:v>
                </c:pt>
                <c:pt idx="30">
                  <c:v>75.139458976037062</c:v>
                </c:pt>
                <c:pt idx="31">
                  <c:v>78.949229737053457</c:v>
                </c:pt>
                <c:pt idx="32">
                  <c:v>84.257045448463401</c:v>
                </c:pt>
                <c:pt idx="33">
                  <c:v>94.16639771963122</c:v>
                </c:pt>
                <c:pt idx="34">
                  <c:v>101.91197986285194</c:v>
                </c:pt>
                <c:pt idx="35">
                  <c:v>97.819007850728539</c:v>
                </c:pt>
                <c:pt idx="36">
                  <c:v>101.8346407340599</c:v>
                </c:pt>
                <c:pt idx="37">
                  <c:v>103.4216308442729</c:v>
                </c:pt>
                <c:pt idx="38">
                  <c:v>97.832262263801383</c:v>
                </c:pt>
                <c:pt idx="39">
                  <c:v>93.456041560676368</c:v>
                </c:pt>
                <c:pt idx="40">
                  <c:v>88.046419567549236</c:v>
                </c:pt>
                <c:pt idx="41">
                  <c:v>77.494028593621962</c:v>
                </c:pt>
                <c:pt idx="42">
                  <c:v>75.867349634379934</c:v>
                </c:pt>
                <c:pt idx="43">
                  <c:v>75.557178594605119</c:v>
                </c:pt>
                <c:pt idx="44">
                  <c:v>71.113257291700165</c:v>
                </c:pt>
                <c:pt idx="45">
                  <c:v>68.975377072668266</c:v>
                </c:pt>
                <c:pt idx="46">
                  <c:v>55.402327079924952</c:v>
                </c:pt>
                <c:pt idx="47">
                  <c:v>53.703257908554384</c:v>
                </c:pt>
                <c:pt idx="48">
                  <c:v>55.788408155091822</c:v>
                </c:pt>
                <c:pt idx="49">
                  <c:v>58.455545670091936</c:v>
                </c:pt>
                <c:pt idx="50">
                  <c:v>63.721213995630251</c:v>
                </c:pt>
                <c:pt idx="51">
                  <c:v>68.986082872423921</c:v>
                </c:pt>
                <c:pt idx="52">
                  <c:v>75.138214237933823</c:v>
                </c:pt>
                <c:pt idx="53">
                  <c:v>77.628408355430039</c:v>
                </c:pt>
                <c:pt idx="54">
                  <c:v>75.976809624158065</c:v>
                </c:pt>
                <c:pt idx="55">
                  <c:v>72.644479425805372</c:v>
                </c:pt>
                <c:pt idx="56">
                  <c:v>59.357663306243062</c:v>
                </c:pt>
                <c:pt idx="57">
                  <c:v>51.586191254107135</c:v>
                </c:pt>
                <c:pt idx="58">
                  <c:v>46.696848896293218</c:v>
                </c:pt>
                <c:pt idx="59">
                  <c:v>45.735902357660159</c:v>
                </c:pt>
                <c:pt idx="60">
                  <c:v>43.547557592416894</c:v>
                </c:pt>
                <c:pt idx="61">
                  <c:v>42.41611366876397</c:v>
                </c:pt>
                <c:pt idx="62">
                  <c:v>36.869609511632447</c:v>
                </c:pt>
                <c:pt idx="63">
                  <c:v>50.692780389459557</c:v>
                </c:pt>
                <c:pt idx="64">
                  <c:v>92.81175318815869</c:v>
                </c:pt>
                <c:pt idx="65">
                  <c:v>99.85501606115632</c:v>
                </c:pt>
                <c:pt idx="66">
                  <c:v>113.12664919154655</c:v>
                </c:pt>
                <c:pt idx="67">
                  <c:v>117.58357352036691</c:v>
                </c:pt>
                <c:pt idx="68">
                  <c:v>129.42443993446673</c:v>
                </c:pt>
                <c:pt idx="69">
                  <c:v>133.06103544919247</c:v>
                </c:pt>
                <c:pt idx="70">
                  <c:v>143.69838602728379</c:v>
                </c:pt>
                <c:pt idx="71">
                  <c:v>150.68346035471041</c:v>
                </c:pt>
                <c:pt idx="72">
                  <c:v>157.59419050534098</c:v>
                </c:pt>
                <c:pt idx="73">
                  <c:v>153.48171416855229</c:v>
                </c:pt>
                <c:pt idx="74">
                  <c:v>149.63124424183246</c:v>
                </c:pt>
                <c:pt idx="75">
                  <c:v>138.27994420815446</c:v>
                </c:pt>
                <c:pt idx="76">
                  <c:v>96.780603425881054</c:v>
                </c:pt>
                <c:pt idx="77">
                  <c:v>91.146579241024398</c:v>
                </c:pt>
                <c:pt idx="78">
                  <c:v>78.231763559070359</c:v>
                </c:pt>
                <c:pt idx="79">
                  <c:v>71.148992434150799</c:v>
                </c:pt>
                <c:pt idx="80">
                  <c:v>61.977616000925288</c:v>
                </c:pt>
                <c:pt idx="81">
                  <c:v>61.303053773648926</c:v>
                </c:pt>
                <c:pt idx="82">
                  <c:v>58.159063445894084</c:v>
                </c:pt>
                <c:pt idx="83">
                  <c:v>49.082442669727442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599-45B7-97CA-4117E3E9B625}"/>
            </c:ext>
          </c:extLst>
        </c:ser>
        <c:ser>
          <c:idx val="23"/>
          <c:order val="23"/>
          <c:tx>
            <c:strRef>
              <c:f>'Annual rolling av'!$B$32</c:f>
              <c:strCache>
                <c:ptCount val="1"/>
                <c:pt idx="0">
                  <c:v>National Layer 1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av'!$C$8:$CH$8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av'!$C$32:$CH$32</c:f>
              <c:numCache>
                <c:formatCode>#,##0.00_);[Red]\(#,##0.00\)</c:formatCode>
                <c:ptCount val="84"/>
                <c:pt idx="11">
                  <c:v>71.819839403823266</c:v>
                </c:pt>
                <c:pt idx="12">
                  <c:v>70.771953218533909</c:v>
                </c:pt>
                <c:pt idx="13">
                  <c:v>69.099149446947379</c:v>
                </c:pt>
                <c:pt idx="14">
                  <c:v>68.591690966631532</c:v>
                </c:pt>
                <c:pt idx="15">
                  <c:v>66.787761082030613</c:v>
                </c:pt>
                <c:pt idx="16">
                  <c:v>65.935873693729746</c:v>
                </c:pt>
                <c:pt idx="17">
                  <c:v>64.756009110876661</c:v>
                </c:pt>
                <c:pt idx="18">
                  <c:v>64.088041404887647</c:v>
                </c:pt>
                <c:pt idx="19">
                  <c:v>64.367975308043341</c:v>
                </c:pt>
                <c:pt idx="20">
                  <c:v>63.750617798588571</c:v>
                </c:pt>
                <c:pt idx="21">
                  <c:v>62.044860875848435</c:v>
                </c:pt>
                <c:pt idx="22">
                  <c:v>63.944816151739396</c:v>
                </c:pt>
                <c:pt idx="23">
                  <c:v>62.886893315829042</c:v>
                </c:pt>
                <c:pt idx="24">
                  <c:v>61.908883177509246</c:v>
                </c:pt>
                <c:pt idx="25">
                  <c:v>60.47229600587788</c:v>
                </c:pt>
                <c:pt idx="26">
                  <c:v>59.44217891555811</c:v>
                </c:pt>
                <c:pt idx="27">
                  <c:v>57.887729889970203</c:v>
                </c:pt>
                <c:pt idx="28">
                  <c:v>55.57581638361814</c:v>
                </c:pt>
                <c:pt idx="29">
                  <c:v>54.383131131617802</c:v>
                </c:pt>
                <c:pt idx="30">
                  <c:v>54.001207307632249</c:v>
                </c:pt>
                <c:pt idx="31">
                  <c:v>53.85309335395543</c:v>
                </c:pt>
                <c:pt idx="32">
                  <c:v>52.87558128981135</c:v>
                </c:pt>
                <c:pt idx="33">
                  <c:v>53.005420083216094</c:v>
                </c:pt>
                <c:pt idx="34">
                  <c:v>50.03462582626473</c:v>
                </c:pt>
                <c:pt idx="35">
                  <c:v>48.619074409248192</c:v>
                </c:pt>
                <c:pt idx="36">
                  <c:v>47.768368738042312</c:v>
                </c:pt>
                <c:pt idx="37">
                  <c:v>46.164007322418328</c:v>
                </c:pt>
                <c:pt idx="38">
                  <c:v>42.976804897194768</c:v>
                </c:pt>
                <c:pt idx="39">
                  <c:v>39.571510796545653</c:v>
                </c:pt>
                <c:pt idx="40">
                  <c:v>35.6030773863516</c:v>
                </c:pt>
                <c:pt idx="41">
                  <c:v>32.578744836053389</c:v>
                </c:pt>
                <c:pt idx="42">
                  <c:v>30.036199956746284</c:v>
                </c:pt>
                <c:pt idx="43">
                  <c:v>26.888991605938287</c:v>
                </c:pt>
                <c:pt idx="44">
                  <c:v>25.954991717512037</c:v>
                </c:pt>
                <c:pt idx="45">
                  <c:v>24.312276396665641</c:v>
                </c:pt>
                <c:pt idx="46">
                  <c:v>23.348446784983881</c:v>
                </c:pt>
                <c:pt idx="47">
                  <c:v>22.380803655239589</c:v>
                </c:pt>
                <c:pt idx="48">
                  <c:v>26.058323715985626</c:v>
                </c:pt>
                <c:pt idx="49">
                  <c:v>25.043607652265575</c:v>
                </c:pt>
                <c:pt idx="50">
                  <c:v>24.798551325936685</c:v>
                </c:pt>
                <c:pt idx="51">
                  <c:v>26.791802076492264</c:v>
                </c:pt>
                <c:pt idx="52">
                  <c:v>32.151056510730164</c:v>
                </c:pt>
                <c:pt idx="53">
                  <c:v>34.432065727073606</c:v>
                </c:pt>
                <c:pt idx="54">
                  <c:v>34.243657347261276</c:v>
                </c:pt>
                <c:pt idx="55">
                  <c:v>33.333887867244833</c:v>
                </c:pt>
                <c:pt idx="56">
                  <c:v>30.701532178833844</c:v>
                </c:pt>
                <c:pt idx="57">
                  <c:v>28.307194262667274</c:v>
                </c:pt>
                <c:pt idx="58">
                  <c:v>25.665040664039331</c:v>
                </c:pt>
                <c:pt idx="59">
                  <c:v>23.986654754326466</c:v>
                </c:pt>
                <c:pt idx="60">
                  <c:v>19.862531060869639</c:v>
                </c:pt>
                <c:pt idx="61">
                  <c:v>20.270585160654857</c:v>
                </c:pt>
                <c:pt idx="62">
                  <c:v>20.494104473880789</c:v>
                </c:pt>
                <c:pt idx="63">
                  <c:v>21.105976169634495</c:v>
                </c:pt>
                <c:pt idx="64">
                  <c:v>18.943796139896566</c:v>
                </c:pt>
                <c:pt idx="65">
                  <c:v>19.54620146036752</c:v>
                </c:pt>
                <c:pt idx="66">
                  <c:v>21.278689027208497</c:v>
                </c:pt>
                <c:pt idx="67">
                  <c:v>23.170318042173825</c:v>
                </c:pt>
                <c:pt idx="68">
                  <c:v>25.632309714451761</c:v>
                </c:pt>
                <c:pt idx="69">
                  <c:v>28.127858546307859</c:v>
                </c:pt>
                <c:pt idx="70">
                  <c:v>30.895043616292309</c:v>
                </c:pt>
                <c:pt idx="71">
                  <c:v>33.745643664017223</c:v>
                </c:pt>
                <c:pt idx="72">
                  <c:v>34.655557330601162</c:v>
                </c:pt>
                <c:pt idx="73">
                  <c:v>33.652788240021003</c:v>
                </c:pt>
                <c:pt idx="74">
                  <c:v>32.530404810132424</c:v>
                </c:pt>
                <c:pt idx="75">
                  <c:v>31.8813756468927</c:v>
                </c:pt>
                <c:pt idx="76">
                  <c:v>31.830713811961353</c:v>
                </c:pt>
                <c:pt idx="77">
                  <c:v>32.735834619310744</c:v>
                </c:pt>
                <c:pt idx="78">
                  <c:v>32.074851206641974</c:v>
                </c:pt>
                <c:pt idx="79">
                  <c:v>31.64645002915293</c:v>
                </c:pt>
                <c:pt idx="80">
                  <c:v>33.975082544237893</c:v>
                </c:pt>
                <c:pt idx="81">
                  <c:v>34.840077442791532</c:v>
                </c:pt>
                <c:pt idx="82">
                  <c:v>36.089267780041403</c:v>
                </c:pt>
                <c:pt idx="83">
                  <c:v>35.604123308008624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599-45B7-97CA-4117E3E9B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7616576"/>
        <c:axId val="622589936"/>
      </c:lineChart>
      <c:dateAx>
        <c:axId val="467616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22589936"/>
        <c:crosses val="autoZero"/>
        <c:auto val="1"/>
        <c:lblOffset val="100"/>
        <c:baseTimeUnit val="months"/>
      </c:dateAx>
      <c:valAx>
        <c:axId val="62258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761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NZ" sz="1200">
                <a:latin typeface="Arial" panose="020B0604020202020204" pitchFamily="34" charset="0"/>
                <a:cs typeface="Arial" panose="020B0604020202020204" pitchFamily="34" charset="0"/>
              </a:rPr>
              <a:t>12 month L2 rolling average for all availability POI areas. </a:t>
            </a:r>
            <a:br>
              <a:rPr lang="en-NZ" sz="1200"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n-NZ" sz="1200">
                <a:latin typeface="Arial" panose="020B0604020202020204" pitchFamily="34" charset="0"/>
                <a:cs typeface="Arial" panose="020B0604020202020204" pitchFamily="34" charset="0"/>
              </a:rPr>
              <a:t>Shows dramatic jumps driven by individual bad months</a:t>
            </a:r>
          </a:p>
        </c:rich>
      </c:tx>
      <c:layout>
        <c:manualLayout>
          <c:xMode val="edge"/>
          <c:yMode val="edge"/>
          <c:x val="0.29046741469994647"/>
          <c:y val="3.5543330596107259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96866037063864E-2"/>
          <c:y val="7.3553786492414897E-2"/>
          <c:w val="0.93000887798449106"/>
          <c:h val="0.56258424872363388"/>
        </c:manualLayout>
      </c:layout>
      <c:lineChart>
        <c:grouping val="standard"/>
        <c:varyColors val="0"/>
        <c:ser>
          <c:idx val="0"/>
          <c:order val="0"/>
          <c:tx>
            <c:strRef>
              <c:f>'Annual rolling av'!$B$38</c:f>
              <c:strCache>
                <c:ptCount val="1"/>
                <c:pt idx="0">
                  <c:v>Ashburton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av'!$C$37:$CH$37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av'!$C$38:$CH$38</c:f>
              <c:numCache>
                <c:formatCode>#,##0.00_);[Red]\(#,##0.00\)</c:formatCode>
                <c:ptCount val="84"/>
                <c:pt idx="11">
                  <c:v>0.85816688852226419</c:v>
                </c:pt>
                <c:pt idx="12">
                  <c:v>0.85816688852226419</c:v>
                </c:pt>
                <c:pt idx="13">
                  <c:v>0.85816688852226419</c:v>
                </c:pt>
                <c:pt idx="14">
                  <c:v>0.41657829621774517</c:v>
                </c:pt>
                <c:pt idx="15">
                  <c:v>0.41657829621774517</c:v>
                </c:pt>
                <c:pt idx="16">
                  <c:v>0.41657829621774517</c:v>
                </c:pt>
                <c:pt idx="17">
                  <c:v>1.5638724138648035</c:v>
                </c:pt>
                <c:pt idx="18">
                  <c:v>1.5638724138648035</c:v>
                </c:pt>
                <c:pt idx="19">
                  <c:v>1.4873636786928732</c:v>
                </c:pt>
                <c:pt idx="20">
                  <c:v>1.4873636786928732</c:v>
                </c:pt>
                <c:pt idx="21">
                  <c:v>1.4873636786928732</c:v>
                </c:pt>
                <c:pt idx="22">
                  <c:v>1.4873636786928732</c:v>
                </c:pt>
                <c:pt idx="23">
                  <c:v>1.4873636786928732</c:v>
                </c:pt>
                <c:pt idx="24">
                  <c:v>1.4873636786928732</c:v>
                </c:pt>
                <c:pt idx="25">
                  <c:v>1.4873636786928732</c:v>
                </c:pt>
                <c:pt idx="26">
                  <c:v>1.4873636786928732</c:v>
                </c:pt>
                <c:pt idx="27">
                  <c:v>1.4873636786928732</c:v>
                </c:pt>
                <c:pt idx="28">
                  <c:v>1.4873636786928732</c:v>
                </c:pt>
                <c:pt idx="29">
                  <c:v>0.34006956104581476</c:v>
                </c:pt>
                <c:pt idx="30">
                  <c:v>0.34006956104581476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5.4699207878398681</c:v>
                </c:pt>
                <c:pt idx="36">
                  <c:v>5.4699207878398681</c:v>
                </c:pt>
                <c:pt idx="37">
                  <c:v>5.4699207878398681</c:v>
                </c:pt>
                <c:pt idx="38">
                  <c:v>5.4699207878398681</c:v>
                </c:pt>
                <c:pt idx="39">
                  <c:v>5.4699207878398681</c:v>
                </c:pt>
                <c:pt idx="40">
                  <c:v>5.4699207878398681</c:v>
                </c:pt>
                <c:pt idx="41">
                  <c:v>5.4699207878398681</c:v>
                </c:pt>
                <c:pt idx="42">
                  <c:v>5.4699207878398681</c:v>
                </c:pt>
                <c:pt idx="43">
                  <c:v>5.4699207878398681</c:v>
                </c:pt>
                <c:pt idx="44">
                  <c:v>5.4699207878398681</c:v>
                </c:pt>
                <c:pt idx="45">
                  <c:v>5.4699207878398681</c:v>
                </c:pt>
                <c:pt idx="46">
                  <c:v>5.4905392569588898</c:v>
                </c:pt>
                <c:pt idx="47">
                  <c:v>2.0618469119021321E-2</c:v>
                </c:pt>
                <c:pt idx="48">
                  <c:v>0.11005471261684224</c:v>
                </c:pt>
                <c:pt idx="49">
                  <c:v>1.1089549526659683</c:v>
                </c:pt>
                <c:pt idx="50">
                  <c:v>1.1089549526659683</c:v>
                </c:pt>
                <c:pt idx="51">
                  <c:v>1.1089549526659683</c:v>
                </c:pt>
                <c:pt idx="52">
                  <c:v>1.1089549526659683</c:v>
                </c:pt>
                <c:pt idx="53">
                  <c:v>1.1089549526659683</c:v>
                </c:pt>
                <c:pt idx="54">
                  <c:v>1.1089549526659683</c:v>
                </c:pt>
                <c:pt idx="55">
                  <c:v>1.1089549526659683</c:v>
                </c:pt>
                <c:pt idx="56">
                  <c:v>1.1089549526659683</c:v>
                </c:pt>
                <c:pt idx="57">
                  <c:v>1.1089549526659683</c:v>
                </c:pt>
                <c:pt idx="58">
                  <c:v>1.0883364835469471</c:v>
                </c:pt>
                <c:pt idx="59">
                  <c:v>1.0883364835469471</c:v>
                </c:pt>
                <c:pt idx="60">
                  <c:v>2.3664020399051378</c:v>
                </c:pt>
                <c:pt idx="61">
                  <c:v>1.7130365427726193</c:v>
                </c:pt>
                <c:pt idx="62">
                  <c:v>3.8520075258013096</c:v>
                </c:pt>
                <c:pt idx="63">
                  <c:v>4.5847125820459684</c:v>
                </c:pt>
                <c:pt idx="64">
                  <c:v>5.6600677395506009</c:v>
                </c:pt>
                <c:pt idx="65">
                  <c:v>5.9952176525626442</c:v>
                </c:pt>
                <c:pt idx="66">
                  <c:v>7.1767620731250652</c:v>
                </c:pt>
                <c:pt idx="67">
                  <c:v>7.8720366836027162</c:v>
                </c:pt>
                <c:pt idx="68">
                  <c:v>8.3717647822829999</c:v>
                </c:pt>
                <c:pt idx="69">
                  <c:v>10.338856793302284</c:v>
                </c:pt>
                <c:pt idx="70">
                  <c:v>15.031903558421835</c:v>
                </c:pt>
                <c:pt idx="71">
                  <c:v>15.82902731157321</c:v>
                </c:pt>
                <c:pt idx="72">
                  <c:v>15.07740331426079</c:v>
                </c:pt>
                <c:pt idx="73">
                  <c:v>15.423140538418073</c:v>
                </c:pt>
                <c:pt idx="74">
                  <c:v>14.020802617720005</c:v>
                </c:pt>
                <c:pt idx="75">
                  <c:v>13.288097561475347</c:v>
                </c:pt>
                <c:pt idx="76">
                  <c:v>13.192152018693797</c:v>
                </c:pt>
                <c:pt idx="77">
                  <c:v>13.58481692999568</c:v>
                </c:pt>
                <c:pt idx="78">
                  <c:v>13.039336305286527</c:v>
                </c:pt>
                <c:pt idx="79">
                  <c:v>13.983979155253317</c:v>
                </c:pt>
                <c:pt idx="80">
                  <c:v>13.540993174301915</c:v>
                </c:pt>
                <c:pt idx="81">
                  <c:v>11.87336458099616</c:v>
                </c:pt>
                <c:pt idx="82">
                  <c:v>8.0657212227705539</c:v>
                </c:pt>
                <c:pt idx="83">
                  <c:v>8.0560938050884587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7-48DC-AEAF-0618D88EB59E}"/>
            </c:ext>
          </c:extLst>
        </c:ser>
        <c:ser>
          <c:idx val="1"/>
          <c:order val="1"/>
          <c:tx>
            <c:strRef>
              <c:f>'Annual rolling av'!$B$39</c:f>
              <c:strCache>
                <c:ptCount val="1"/>
                <c:pt idx="0">
                  <c:v>Auckland (incl. Pukekohe, Waiheke, Waiuku)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av'!$C$37:$CH$37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av'!$C$39:$CH$39</c:f>
              <c:numCache>
                <c:formatCode>#,##0.00_);[Red]\(#,##0.00\)</c:formatCode>
                <c:ptCount val="84"/>
                <c:pt idx="11">
                  <c:v>2.1023409927929362</c:v>
                </c:pt>
                <c:pt idx="12">
                  <c:v>2.0478456681400083</c:v>
                </c:pt>
                <c:pt idx="13">
                  <c:v>2.0548544670619635</c:v>
                </c:pt>
                <c:pt idx="14">
                  <c:v>2.2015033455344439</c:v>
                </c:pt>
                <c:pt idx="15">
                  <c:v>2.1772773577103801</c:v>
                </c:pt>
                <c:pt idx="16">
                  <c:v>2.1151036825900236</c:v>
                </c:pt>
                <c:pt idx="17">
                  <c:v>3.2766631181828276</c:v>
                </c:pt>
                <c:pt idx="18">
                  <c:v>3.2809276797973812</c:v>
                </c:pt>
                <c:pt idx="19">
                  <c:v>3.2828760053329731</c:v>
                </c:pt>
                <c:pt idx="20">
                  <c:v>3.3883393276751264</c:v>
                </c:pt>
                <c:pt idx="21">
                  <c:v>3.1402179616351287</c:v>
                </c:pt>
                <c:pt idx="22">
                  <c:v>3.0862603577130439</c:v>
                </c:pt>
                <c:pt idx="23">
                  <c:v>2.6599169417914692</c:v>
                </c:pt>
                <c:pt idx="24">
                  <c:v>2.694525365831077</c:v>
                </c:pt>
                <c:pt idx="25">
                  <c:v>2.6346353744445947</c:v>
                </c:pt>
                <c:pt idx="26">
                  <c:v>2.4178837115193761</c:v>
                </c:pt>
                <c:pt idx="27">
                  <c:v>2.2450871275946742</c:v>
                </c:pt>
                <c:pt idx="28">
                  <c:v>2.2029206799674363</c:v>
                </c:pt>
                <c:pt idx="29">
                  <c:v>0.99301888568622554</c:v>
                </c:pt>
                <c:pt idx="30">
                  <c:v>0.9192144203313668</c:v>
                </c:pt>
                <c:pt idx="31">
                  <c:v>0.97198354078413696</c:v>
                </c:pt>
                <c:pt idx="32">
                  <c:v>0.92617881967513771</c:v>
                </c:pt>
                <c:pt idx="33">
                  <c:v>0.88922239998991481</c:v>
                </c:pt>
                <c:pt idx="34">
                  <c:v>0.88634920343181156</c:v>
                </c:pt>
                <c:pt idx="35">
                  <c:v>0.904621380730811</c:v>
                </c:pt>
                <c:pt idx="36">
                  <c:v>0.82016153891326615</c:v>
                </c:pt>
                <c:pt idx="37">
                  <c:v>0.77474268146396552</c:v>
                </c:pt>
                <c:pt idx="38">
                  <c:v>0.75414410935930043</c:v>
                </c:pt>
                <c:pt idx="39">
                  <c:v>0.70720019148153046</c:v>
                </c:pt>
                <c:pt idx="40">
                  <c:v>0.6717258123194807</c:v>
                </c:pt>
                <c:pt idx="41">
                  <c:v>0.57097627802829165</c:v>
                </c:pt>
                <c:pt idx="42">
                  <c:v>0.63912879940455503</c:v>
                </c:pt>
                <c:pt idx="43">
                  <c:v>0.61269419607300291</c:v>
                </c:pt>
                <c:pt idx="44">
                  <c:v>0.58725314666872475</c:v>
                </c:pt>
                <c:pt idx="45">
                  <c:v>0.58458813089800377</c:v>
                </c:pt>
                <c:pt idx="46">
                  <c:v>0.54801383088380629</c:v>
                </c:pt>
                <c:pt idx="47">
                  <c:v>0.6551023672059213</c:v>
                </c:pt>
                <c:pt idx="48">
                  <c:v>0.64925779974503139</c:v>
                </c:pt>
                <c:pt idx="49">
                  <c:v>0.63052959461498737</c:v>
                </c:pt>
                <c:pt idx="50">
                  <c:v>0.61010643578426815</c:v>
                </c:pt>
                <c:pt idx="51">
                  <c:v>0.66850923164115594</c:v>
                </c:pt>
                <c:pt idx="52">
                  <c:v>0.67529250027035459</c:v>
                </c:pt>
                <c:pt idx="53">
                  <c:v>0.70112517804484742</c:v>
                </c:pt>
                <c:pt idx="54">
                  <c:v>0.66301468327662583</c:v>
                </c:pt>
                <c:pt idx="55">
                  <c:v>0.60047795574327711</c:v>
                </c:pt>
                <c:pt idx="56">
                  <c:v>0.51634937206582521</c:v>
                </c:pt>
                <c:pt idx="57">
                  <c:v>0.37827349295730373</c:v>
                </c:pt>
                <c:pt idx="58">
                  <c:v>0.36726561133176316</c:v>
                </c:pt>
                <c:pt idx="59">
                  <c:v>0.21418234961602692</c:v>
                </c:pt>
                <c:pt idx="60">
                  <c:v>0.79720732063594646</c:v>
                </c:pt>
                <c:pt idx="61">
                  <c:v>1.397627879668347</c:v>
                </c:pt>
                <c:pt idx="62">
                  <c:v>2.0786387853763935</c:v>
                </c:pt>
                <c:pt idx="63">
                  <c:v>3.1747901973348664</c:v>
                </c:pt>
                <c:pt idx="64">
                  <c:v>4.2893118699403452</c:v>
                </c:pt>
                <c:pt idx="65">
                  <c:v>5.558121251225665</c:v>
                </c:pt>
                <c:pt idx="66">
                  <c:v>7.0145425448725858</c:v>
                </c:pt>
                <c:pt idx="67">
                  <c:v>8.6047066589115815</c:v>
                </c:pt>
                <c:pt idx="68">
                  <c:v>9.8225608397232342</c:v>
                </c:pt>
                <c:pt idx="69">
                  <c:v>11.275475599225645</c:v>
                </c:pt>
                <c:pt idx="70">
                  <c:v>12.402373770851202</c:v>
                </c:pt>
                <c:pt idx="71">
                  <c:v>13.559348542073394</c:v>
                </c:pt>
                <c:pt idx="72">
                  <c:v>13.550448313412684</c:v>
                </c:pt>
                <c:pt idx="73">
                  <c:v>13.12856117046964</c:v>
                </c:pt>
                <c:pt idx="74">
                  <c:v>12.420555369912838</c:v>
                </c:pt>
                <c:pt idx="75">
                  <c:v>11.809382759935369</c:v>
                </c:pt>
                <c:pt idx="76">
                  <c:v>11.593851961486536</c:v>
                </c:pt>
                <c:pt idx="77">
                  <c:v>11.266804482265197</c:v>
                </c:pt>
                <c:pt idx="78">
                  <c:v>10.53414821702545</c:v>
                </c:pt>
                <c:pt idx="79">
                  <c:v>9.8529889550928598</c:v>
                </c:pt>
                <c:pt idx="80">
                  <c:v>9.3538078718100302</c:v>
                </c:pt>
                <c:pt idx="81">
                  <c:v>9.1074940853587094</c:v>
                </c:pt>
                <c:pt idx="82">
                  <c:v>8.6591010450426555</c:v>
                </c:pt>
                <c:pt idx="83">
                  <c:v>8.3690157676934032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17-48DC-AEAF-0618D88EB59E}"/>
            </c:ext>
          </c:extLst>
        </c:ser>
        <c:ser>
          <c:idx val="2"/>
          <c:order val="2"/>
          <c:tx>
            <c:strRef>
              <c:f>'Annual rolling av'!$B$40</c:f>
              <c:strCache>
                <c:ptCount val="1"/>
                <c:pt idx="0">
                  <c:v>Blenheim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av'!$C$37:$CH$37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av'!$C$40:$CH$40</c:f>
              <c:numCache>
                <c:formatCode>#,##0.00_);[Red]\(#,##0.00\)</c:formatCode>
                <c:ptCount val="84"/>
                <c:pt idx="11">
                  <c:v>0.74669983606566914</c:v>
                </c:pt>
                <c:pt idx="12">
                  <c:v>0.74232002658060181</c:v>
                </c:pt>
                <c:pt idx="13">
                  <c:v>0.74232002658060181</c:v>
                </c:pt>
                <c:pt idx="14">
                  <c:v>0.74232002658060181</c:v>
                </c:pt>
                <c:pt idx="15">
                  <c:v>0.74232002658060181</c:v>
                </c:pt>
                <c:pt idx="16">
                  <c:v>0.74232002658060181</c:v>
                </c:pt>
                <c:pt idx="17">
                  <c:v>0.74232002658060181</c:v>
                </c:pt>
                <c:pt idx="18">
                  <c:v>0.74232002658060181</c:v>
                </c:pt>
                <c:pt idx="19">
                  <c:v>0.74232002658060181</c:v>
                </c:pt>
                <c:pt idx="20">
                  <c:v>0.802948775924894</c:v>
                </c:pt>
                <c:pt idx="21">
                  <c:v>1.0128853942033647</c:v>
                </c:pt>
                <c:pt idx="22">
                  <c:v>1.0128853942033647</c:v>
                </c:pt>
                <c:pt idx="23">
                  <c:v>0.79693568847837781</c:v>
                </c:pt>
                <c:pt idx="24">
                  <c:v>0.79693568847837781</c:v>
                </c:pt>
                <c:pt idx="25">
                  <c:v>0.79693568847837781</c:v>
                </c:pt>
                <c:pt idx="26">
                  <c:v>0.81883325770787718</c:v>
                </c:pt>
                <c:pt idx="27">
                  <c:v>0.81883325770787718</c:v>
                </c:pt>
                <c:pt idx="28">
                  <c:v>0.81883325770787718</c:v>
                </c:pt>
                <c:pt idx="29">
                  <c:v>0.81883325770787718</c:v>
                </c:pt>
                <c:pt idx="30">
                  <c:v>0.81883325770787718</c:v>
                </c:pt>
                <c:pt idx="31">
                  <c:v>0.81883325770787718</c:v>
                </c:pt>
                <c:pt idx="32">
                  <c:v>0.23183418750797008</c:v>
                </c:pt>
                <c:pt idx="33">
                  <c:v>2.1897569229499418E-2</c:v>
                </c:pt>
                <c:pt idx="34">
                  <c:v>2.1897569229499418E-2</c:v>
                </c:pt>
                <c:pt idx="35">
                  <c:v>2.1897569229499418E-2</c:v>
                </c:pt>
                <c:pt idx="36">
                  <c:v>2.1897569229499418E-2</c:v>
                </c:pt>
                <c:pt idx="37">
                  <c:v>2.1897569229499418E-2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4.3626182220702879E-3</c:v>
                </c:pt>
                <c:pt idx="45">
                  <c:v>4.3626182220702879E-3</c:v>
                </c:pt>
                <c:pt idx="46">
                  <c:v>4.3626182220702879E-3</c:v>
                </c:pt>
                <c:pt idx="47">
                  <c:v>1.0065573561509453E-2</c:v>
                </c:pt>
                <c:pt idx="48">
                  <c:v>1.0065573561509453E-2</c:v>
                </c:pt>
                <c:pt idx="49">
                  <c:v>1.0065573561509453E-2</c:v>
                </c:pt>
                <c:pt idx="50">
                  <c:v>1.0065573561509453E-2</c:v>
                </c:pt>
                <c:pt idx="51">
                  <c:v>1.0065573561509453E-2</c:v>
                </c:pt>
                <c:pt idx="52">
                  <c:v>1.0065573561509453E-2</c:v>
                </c:pt>
                <c:pt idx="53">
                  <c:v>1.0065573561509453E-2</c:v>
                </c:pt>
                <c:pt idx="54">
                  <c:v>2.2058152433595302</c:v>
                </c:pt>
                <c:pt idx="55">
                  <c:v>2.2058152433595302</c:v>
                </c:pt>
                <c:pt idx="56">
                  <c:v>2.2014526251374598</c:v>
                </c:pt>
                <c:pt idx="57">
                  <c:v>2.2014526251374598</c:v>
                </c:pt>
                <c:pt idx="58">
                  <c:v>2.2014526251374598</c:v>
                </c:pt>
                <c:pt idx="59">
                  <c:v>2.1985606193768832</c:v>
                </c:pt>
                <c:pt idx="60">
                  <c:v>3.2750280075690608</c:v>
                </c:pt>
                <c:pt idx="61">
                  <c:v>3.9750308491643325</c:v>
                </c:pt>
                <c:pt idx="62">
                  <c:v>4.9419007248399316</c:v>
                </c:pt>
                <c:pt idx="63">
                  <c:v>6.2248828260509796</c:v>
                </c:pt>
                <c:pt idx="64">
                  <c:v>7.4773147816961405</c:v>
                </c:pt>
                <c:pt idx="65">
                  <c:v>8.0061162876572372</c:v>
                </c:pt>
                <c:pt idx="66">
                  <c:v>7.7062205980105105</c:v>
                </c:pt>
                <c:pt idx="67">
                  <c:v>8.213789884070362</c:v>
                </c:pt>
                <c:pt idx="68">
                  <c:v>8.6711728041805554</c:v>
                </c:pt>
                <c:pt idx="69">
                  <c:v>9.0550147608036262</c:v>
                </c:pt>
                <c:pt idx="70">
                  <c:v>10.490764580214565</c:v>
                </c:pt>
                <c:pt idx="71">
                  <c:v>12.770612535265785</c:v>
                </c:pt>
                <c:pt idx="72">
                  <c:v>11.717379481233062</c:v>
                </c:pt>
                <c:pt idx="73">
                  <c:v>12.825836046113826</c:v>
                </c:pt>
                <c:pt idx="74">
                  <c:v>12.464030843033216</c:v>
                </c:pt>
                <c:pt idx="75">
                  <c:v>11.787135080092183</c:v>
                </c:pt>
                <c:pt idx="76">
                  <c:v>11.983495626510553</c:v>
                </c:pt>
                <c:pt idx="77">
                  <c:v>12.065480021985911</c:v>
                </c:pt>
                <c:pt idx="78">
                  <c:v>11.70605442725128</c:v>
                </c:pt>
                <c:pt idx="79">
                  <c:v>12.370506787809129</c:v>
                </c:pt>
                <c:pt idx="80">
                  <c:v>12.975513848355988</c:v>
                </c:pt>
                <c:pt idx="81">
                  <c:v>14.068642745646624</c:v>
                </c:pt>
                <c:pt idx="82">
                  <c:v>13.408373512893236</c:v>
                </c:pt>
                <c:pt idx="83">
                  <c:v>11.700123471008249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17-48DC-AEAF-0618D88EB59E}"/>
            </c:ext>
          </c:extLst>
        </c:ser>
        <c:ser>
          <c:idx val="3"/>
          <c:order val="3"/>
          <c:tx>
            <c:strRef>
              <c:f>'Annual rolling av'!$B$41</c:f>
              <c:strCache>
                <c:ptCount val="1"/>
                <c:pt idx="0">
                  <c:v>Christchurch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av'!$C$37:$CH$37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av'!$C$41:$CH$41</c:f>
              <c:numCache>
                <c:formatCode>#,##0.00_);[Red]\(#,##0.00\)</c:formatCode>
                <c:ptCount val="84"/>
                <c:pt idx="11">
                  <c:v>8.3511874397778199E-2</c:v>
                </c:pt>
                <c:pt idx="12">
                  <c:v>8.3511874397778199E-2</c:v>
                </c:pt>
                <c:pt idx="13">
                  <c:v>0.25956084490417719</c:v>
                </c:pt>
                <c:pt idx="14">
                  <c:v>0.25956084490417719</c:v>
                </c:pt>
                <c:pt idx="15">
                  <c:v>0.25956084490417719</c:v>
                </c:pt>
                <c:pt idx="16">
                  <c:v>0.25956084490417719</c:v>
                </c:pt>
                <c:pt idx="17">
                  <c:v>0.34138371492019109</c:v>
                </c:pt>
                <c:pt idx="18">
                  <c:v>0.34138371492019109</c:v>
                </c:pt>
                <c:pt idx="19">
                  <c:v>0.34138371492019109</c:v>
                </c:pt>
                <c:pt idx="20">
                  <c:v>0.34138371492019109</c:v>
                </c:pt>
                <c:pt idx="21">
                  <c:v>0.80961745717055367</c:v>
                </c:pt>
                <c:pt idx="22">
                  <c:v>0.80961745717055367</c:v>
                </c:pt>
                <c:pt idx="23">
                  <c:v>0.7312283678141388</c:v>
                </c:pt>
                <c:pt idx="24">
                  <c:v>0.7312283678141388</c:v>
                </c:pt>
                <c:pt idx="25">
                  <c:v>0.5551793973077398</c:v>
                </c:pt>
                <c:pt idx="26">
                  <c:v>0.62144300379777884</c:v>
                </c:pt>
                <c:pt idx="27">
                  <c:v>0.62144300379777884</c:v>
                </c:pt>
                <c:pt idx="28">
                  <c:v>1.2831933313857233</c:v>
                </c:pt>
                <c:pt idx="29">
                  <c:v>1.2013704613697094</c:v>
                </c:pt>
                <c:pt idx="30">
                  <c:v>1.7535807719876959</c:v>
                </c:pt>
                <c:pt idx="31">
                  <c:v>1.8286809054990443</c:v>
                </c:pt>
                <c:pt idx="32">
                  <c:v>2.3325762785201603</c:v>
                </c:pt>
                <c:pt idx="33">
                  <c:v>1.8643425362697976</c:v>
                </c:pt>
                <c:pt idx="34">
                  <c:v>1.8643425362697976</c:v>
                </c:pt>
                <c:pt idx="35">
                  <c:v>1.8592197512284345</c:v>
                </c:pt>
                <c:pt idx="36">
                  <c:v>1.9215832023314889</c:v>
                </c:pt>
                <c:pt idx="37">
                  <c:v>1.9215832023314889</c:v>
                </c:pt>
                <c:pt idx="38">
                  <c:v>3.050013693112434</c:v>
                </c:pt>
                <c:pt idx="39">
                  <c:v>3.050013693112434</c:v>
                </c:pt>
                <c:pt idx="40">
                  <c:v>2.38826336552449</c:v>
                </c:pt>
                <c:pt idx="41">
                  <c:v>2.4535163164295852</c:v>
                </c:pt>
                <c:pt idx="42">
                  <c:v>2.1297757725294137</c:v>
                </c:pt>
                <c:pt idx="43">
                  <c:v>2.0668712921388463</c:v>
                </c:pt>
                <c:pt idx="44">
                  <c:v>1.5987970061998067</c:v>
                </c:pt>
                <c:pt idx="45">
                  <c:v>3.0558419606166574</c:v>
                </c:pt>
                <c:pt idx="46">
                  <c:v>3.1083259251547952</c:v>
                </c:pt>
                <c:pt idx="47">
                  <c:v>3.1083259251547952</c:v>
                </c:pt>
                <c:pt idx="48">
                  <c:v>3.1035174138200512</c:v>
                </c:pt>
                <c:pt idx="49">
                  <c:v>3.1035174138200512</c:v>
                </c:pt>
                <c:pt idx="50">
                  <c:v>1.9830015415513331</c:v>
                </c:pt>
                <c:pt idx="51">
                  <c:v>2.1855412574534578</c:v>
                </c:pt>
                <c:pt idx="52">
                  <c:v>2.1855412574534578</c:v>
                </c:pt>
                <c:pt idx="53">
                  <c:v>2.1202883065483622</c:v>
                </c:pt>
                <c:pt idx="54">
                  <c:v>1.8918185398305472</c:v>
                </c:pt>
                <c:pt idx="55">
                  <c:v>1.8796228867097664</c:v>
                </c:pt>
                <c:pt idx="56">
                  <c:v>1.8438017996276899</c:v>
                </c:pt>
                <c:pt idx="57">
                  <c:v>0.3867568452108387</c:v>
                </c:pt>
                <c:pt idx="58">
                  <c:v>0.33427288067270089</c:v>
                </c:pt>
                <c:pt idx="59">
                  <c:v>0.33427288067270089</c:v>
                </c:pt>
                <c:pt idx="60">
                  <c:v>1.0586967290517511</c:v>
                </c:pt>
                <c:pt idx="61">
                  <c:v>1.6220490884260701</c:v>
                </c:pt>
                <c:pt idx="62">
                  <c:v>1.7705539741366165</c:v>
                </c:pt>
                <c:pt idx="63">
                  <c:v>1.7744117632918082</c:v>
                </c:pt>
                <c:pt idx="64">
                  <c:v>2.2649450075655553</c:v>
                </c:pt>
                <c:pt idx="65">
                  <c:v>4.7329692270754116</c:v>
                </c:pt>
                <c:pt idx="66">
                  <c:v>4.8685690596865427</c:v>
                </c:pt>
                <c:pt idx="67">
                  <c:v>5.1768953944195966</c:v>
                </c:pt>
                <c:pt idx="68">
                  <c:v>5.1768953944195966</c:v>
                </c:pt>
                <c:pt idx="69">
                  <c:v>6.1364497706634022</c:v>
                </c:pt>
                <c:pt idx="70">
                  <c:v>6.6578574742076473</c:v>
                </c:pt>
                <c:pt idx="71">
                  <c:v>7.1719850413931159</c:v>
                </c:pt>
                <c:pt idx="72">
                  <c:v>6.9860277545989433</c:v>
                </c:pt>
                <c:pt idx="73">
                  <c:v>6.5839200039738532</c:v>
                </c:pt>
                <c:pt idx="74">
                  <c:v>6.7712602795467411</c:v>
                </c:pt>
                <c:pt idx="75">
                  <c:v>6.6123035091658675</c:v>
                </c:pt>
                <c:pt idx="76">
                  <c:v>6.428338919732183</c:v>
                </c:pt>
                <c:pt idx="77">
                  <c:v>4.9189595412874727</c:v>
                </c:pt>
                <c:pt idx="78">
                  <c:v>5.0207922099499012</c:v>
                </c:pt>
                <c:pt idx="79">
                  <c:v>5.8767007507288387</c:v>
                </c:pt>
                <c:pt idx="80">
                  <c:v>6.6863365046883967</c:v>
                </c:pt>
                <c:pt idx="81">
                  <c:v>6.7846197590571702</c:v>
                </c:pt>
                <c:pt idx="82">
                  <c:v>7.8611157351882452</c:v>
                </c:pt>
                <c:pt idx="83">
                  <c:v>8.4257314463625672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17-48DC-AEAF-0618D88EB59E}"/>
            </c:ext>
          </c:extLst>
        </c:ser>
        <c:ser>
          <c:idx val="4"/>
          <c:order val="4"/>
          <c:tx>
            <c:strRef>
              <c:f>'Annual rolling av'!$B$42</c:f>
              <c:strCache>
                <c:ptCount val="1"/>
                <c:pt idx="0">
                  <c:v>Dunedin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av'!$C$37:$CH$37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av'!$C$42:$CH$42</c:f>
              <c:numCache>
                <c:formatCode>#,##0.00_);[Red]\(#,##0.00\)</c:formatCode>
                <c:ptCount val="84"/>
                <c:pt idx="11">
                  <c:v>48.556306524321606</c:v>
                </c:pt>
                <c:pt idx="12">
                  <c:v>49.001316407202097</c:v>
                </c:pt>
                <c:pt idx="13">
                  <c:v>49.001316407202097</c:v>
                </c:pt>
                <c:pt idx="14">
                  <c:v>48.07966788186058</c:v>
                </c:pt>
                <c:pt idx="15">
                  <c:v>48.07966788186058</c:v>
                </c:pt>
                <c:pt idx="16">
                  <c:v>48.27632938563373</c:v>
                </c:pt>
                <c:pt idx="17">
                  <c:v>1.7478324922396573</c:v>
                </c:pt>
                <c:pt idx="18">
                  <c:v>1.7312646394261952</c:v>
                </c:pt>
                <c:pt idx="19">
                  <c:v>1.0508005772078657</c:v>
                </c:pt>
                <c:pt idx="20">
                  <c:v>1.1895225784638841</c:v>
                </c:pt>
                <c:pt idx="21">
                  <c:v>1.4183025712079576</c:v>
                </c:pt>
                <c:pt idx="22">
                  <c:v>1.408016794593647</c:v>
                </c:pt>
                <c:pt idx="23">
                  <c:v>1.3253096781228733</c:v>
                </c:pt>
                <c:pt idx="24">
                  <c:v>0.97467025020770159</c:v>
                </c:pt>
                <c:pt idx="25">
                  <c:v>0.9919335025016307</c:v>
                </c:pt>
                <c:pt idx="26">
                  <c:v>0.99068556103136807</c:v>
                </c:pt>
                <c:pt idx="27">
                  <c:v>1.1908134556964831</c:v>
                </c:pt>
                <c:pt idx="28">
                  <c:v>0.90421602813454305</c:v>
                </c:pt>
                <c:pt idx="29">
                  <c:v>1.1558446646407767</c:v>
                </c:pt>
                <c:pt idx="30">
                  <c:v>1.1064372101338582</c:v>
                </c:pt>
                <c:pt idx="31">
                  <c:v>1.1592931274138509</c:v>
                </c:pt>
                <c:pt idx="32">
                  <c:v>1.0516734159000065</c:v>
                </c:pt>
                <c:pt idx="33">
                  <c:v>0.84824596815265751</c:v>
                </c:pt>
                <c:pt idx="34">
                  <c:v>1.7418654030210976</c:v>
                </c:pt>
                <c:pt idx="35">
                  <c:v>1.7016041509055539</c:v>
                </c:pt>
                <c:pt idx="36">
                  <c:v>1.7177239194107676</c:v>
                </c:pt>
                <c:pt idx="37">
                  <c:v>1.7290512607796735</c:v>
                </c:pt>
                <c:pt idx="38">
                  <c:v>1.7671227060061103</c:v>
                </c:pt>
                <c:pt idx="39">
                  <c:v>1.5669948113409953</c:v>
                </c:pt>
                <c:pt idx="40">
                  <c:v>1.5219552212152383</c:v>
                </c:pt>
                <c:pt idx="41">
                  <c:v>1.1873602085113619</c:v>
                </c:pt>
                <c:pt idx="42">
                  <c:v>1.3778829752049275</c:v>
                </c:pt>
                <c:pt idx="43">
                  <c:v>1.5188348651520758</c:v>
                </c:pt>
                <c:pt idx="44">
                  <c:v>1.5665494296049036</c:v>
                </c:pt>
                <c:pt idx="45">
                  <c:v>1.6053048343956124</c:v>
                </c:pt>
                <c:pt idx="46">
                  <c:v>0.74812392152472384</c:v>
                </c:pt>
                <c:pt idx="47">
                  <c:v>0.86116880875798463</c:v>
                </c:pt>
                <c:pt idx="48">
                  <c:v>0.82491261293252438</c:v>
                </c:pt>
                <c:pt idx="49">
                  <c:v>0.82717322660814874</c:v>
                </c:pt>
                <c:pt idx="50">
                  <c:v>0.84966664145775095</c:v>
                </c:pt>
                <c:pt idx="51">
                  <c:v>0.84966664145775095</c:v>
                </c:pt>
                <c:pt idx="52">
                  <c:v>0.8832309267627706</c:v>
                </c:pt>
                <c:pt idx="53">
                  <c:v>0.8832309267627706</c:v>
                </c:pt>
                <c:pt idx="54">
                  <c:v>0.74266065682242322</c:v>
                </c:pt>
                <c:pt idx="55">
                  <c:v>0.54885284959528247</c:v>
                </c:pt>
                <c:pt idx="56">
                  <c:v>0.47003599540028052</c:v>
                </c:pt>
                <c:pt idx="57">
                  <c:v>0.40430950318111308</c:v>
                </c:pt>
                <c:pt idx="58">
                  <c:v>0.3678709811835616</c:v>
                </c:pt>
                <c:pt idx="59">
                  <c:v>0.24916687711780902</c:v>
                </c:pt>
                <c:pt idx="60">
                  <c:v>1.3677669257225964</c:v>
                </c:pt>
                <c:pt idx="61">
                  <c:v>2.6325929981734837</c:v>
                </c:pt>
                <c:pt idx="62">
                  <c:v>3.7607373974496081</c:v>
                </c:pt>
                <c:pt idx="63">
                  <c:v>5.1785833555016874</c:v>
                </c:pt>
                <c:pt idx="64">
                  <c:v>6.393912564355972</c:v>
                </c:pt>
                <c:pt idx="65">
                  <c:v>7.4717305774694065</c:v>
                </c:pt>
                <c:pt idx="66">
                  <c:v>8.7514179507088876</c:v>
                </c:pt>
                <c:pt idx="67">
                  <c:v>10.451544842943731</c:v>
                </c:pt>
                <c:pt idx="68">
                  <c:v>11.433716594301529</c:v>
                </c:pt>
                <c:pt idx="69">
                  <c:v>12.551960289592277</c:v>
                </c:pt>
                <c:pt idx="70">
                  <c:v>13.615628999139444</c:v>
                </c:pt>
                <c:pt idx="71">
                  <c:v>14.760315877567507</c:v>
                </c:pt>
                <c:pt idx="72">
                  <c:v>15.093437205728968</c:v>
                </c:pt>
                <c:pt idx="73">
                  <c:v>15.396320319895263</c:v>
                </c:pt>
                <c:pt idx="74">
                  <c:v>15.978911655150005</c:v>
                </c:pt>
                <c:pt idx="75">
                  <c:v>15.431419147258801</c:v>
                </c:pt>
                <c:pt idx="76">
                  <c:v>15.727785645338534</c:v>
                </c:pt>
                <c:pt idx="77">
                  <c:v>15.357614432262146</c:v>
                </c:pt>
                <c:pt idx="78">
                  <c:v>14.946510380628805</c:v>
                </c:pt>
                <c:pt idx="79">
                  <c:v>16.056823013146662</c:v>
                </c:pt>
                <c:pt idx="80">
                  <c:v>16.011606307071709</c:v>
                </c:pt>
                <c:pt idx="81">
                  <c:v>15.933552703120691</c:v>
                </c:pt>
                <c:pt idx="82">
                  <c:v>15.658044155832753</c:v>
                </c:pt>
                <c:pt idx="83">
                  <c:v>15.854796197535059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17-48DC-AEAF-0618D88EB59E}"/>
            </c:ext>
          </c:extLst>
        </c:ser>
        <c:ser>
          <c:idx val="5"/>
          <c:order val="5"/>
          <c:tx>
            <c:strRef>
              <c:f>'Annual rolling av'!$B$43</c:f>
              <c:strCache>
                <c:ptCount val="1"/>
                <c:pt idx="0">
                  <c:v>Gisborne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av'!$C$37:$CH$37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av'!$C$43:$CH$43</c:f>
              <c:numCache>
                <c:formatCode>#,##0.00_);[Red]\(#,##0.00\)</c:formatCode>
                <c:ptCount val="84"/>
                <c:pt idx="11">
                  <c:v>7.4560898343883917</c:v>
                </c:pt>
                <c:pt idx="12">
                  <c:v>7.4560898343883917</c:v>
                </c:pt>
                <c:pt idx="13">
                  <c:v>7.4560898343883917</c:v>
                </c:pt>
                <c:pt idx="14">
                  <c:v>4.3489995949777107</c:v>
                </c:pt>
                <c:pt idx="15">
                  <c:v>4.3489995949777107</c:v>
                </c:pt>
                <c:pt idx="16">
                  <c:v>4.3489995949777107</c:v>
                </c:pt>
                <c:pt idx="17">
                  <c:v>7.0870297890826714</c:v>
                </c:pt>
                <c:pt idx="18">
                  <c:v>2.7380301941049607</c:v>
                </c:pt>
                <c:pt idx="19">
                  <c:v>2.7380301941049607</c:v>
                </c:pt>
                <c:pt idx="20">
                  <c:v>2.7380301941049607</c:v>
                </c:pt>
                <c:pt idx="21">
                  <c:v>2.7380301941049607</c:v>
                </c:pt>
                <c:pt idx="22">
                  <c:v>2.761000705144022</c:v>
                </c:pt>
                <c:pt idx="23">
                  <c:v>2.761000705144022</c:v>
                </c:pt>
                <c:pt idx="24">
                  <c:v>3.4368396313185183</c:v>
                </c:pt>
                <c:pt idx="25">
                  <c:v>3.4368396313185183</c:v>
                </c:pt>
                <c:pt idx="26">
                  <c:v>3.4368396313185183</c:v>
                </c:pt>
                <c:pt idx="27">
                  <c:v>3.4368396313185183</c:v>
                </c:pt>
                <c:pt idx="28">
                  <c:v>3.4368396313185183</c:v>
                </c:pt>
                <c:pt idx="29">
                  <c:v>0.77877621886680948</c:v>
                </c:pt>
                <c:pt idx="30">
                  <c:v>0.77877621886680948</c:v>
                </c:pt>
                <c:pt idx="31">
                  <c:v>0.77877621886680948</c:v>
                </c:pt>
                <c:pt idx="32">
                  <c:v>0.77877621886680948</c:v>
                </c:pt>
                <c:pt idx="33">
                  <c:v>0.77877621886680948</c:v>
                </c:pt>
                <c:pt idx="34">
                  <c:v>0.92143795571716247</c:v>
                </c:pt>
                <c:pt idx="35">
                  <c:v>0.92143795571716247</c:v>
                </c:pt>
                <c:pt idx="36">
                  <c:v>0.24559902954266591</c:v>
                </c:pt>
                <c:pt idx="37">
                  <c:v>0.24559902954266591</c:v>
                </c:pt>
                <c:pt idx="38">
                  <c:v>0.24559902954266591</c:v>
                </c:pt>
                <c:pt idx="39">
                  <c:v>0.24559902954266591</c:v>
                </c:pt>
                <c:pt idx="40">
                  <c:v>0.24559902954266591</c:v>
                </c:pt>
                <c:pt idx="41">
                  <c:v>0.16563224788941441</c:v>
                </c:pt>
                <c:pt idx="42">
                  <c:v>0.16563224788941441</c:v>
                </c:pt>
                <c:pt idx="43">
                  <c:v>0.16563224788941441</c:v>
                </c:pt>
                <c:pt idx="44">
                  <c:v>0.19661306803533493</c:v>
                </c:pt>
                <c:pt idx="45">
                  <c:v>0.19661306803533493</c:v>
                </c:pt>
                <c:pt idx="46">
                  <c:v>3.0980820145920528E-2</c:v>
                </c:pt>
                <c:pt idx="47">
                  <c:v>3.0980820145920528E-2</c:v>
                </c:pt>
                <c:pt idx="48">
                  <c:v>3.0980820145920528E-2</c:v>
                </c:pt>
                <c:pt idx="49">
                  <c:v>3.0980820145920528E-2</c:v>
                </c:pt>
                <c:pt idx="50">
                  <c:v>3.0980820145920528E-2</c:v>
                </c:pt>
                <c:pt idx="51">
                  <c:v>0.11819645795977236</c:v>
                </c:pt>
                <c:pt idx="52">
                  <c:v>0.24696805568076052</c:v>
                </c:pt>
                <c:pt idx="53">
                  <c:v>0.24696805568076052</c:v>
                </c:pt>
                <c:pt idx="54">
                  <c:v>0.53131634044921316</c:v>
                </c:pt>
                <c:pt idx="55">
                  <c:v>0.53131634044921316</c:v>
                </c:pt>
                <c:pt idx="56">
                  <c:v>0.50033552030329265</c:v>
                </c:pt>
                <c:pt idx="57">
                  <c:v>0.50033552030329265</c:v>
                </c:pt>
                <c:pt idx="58">
                  <c:v>0.50033552030329265</c:v>
                </c:pt>
                <c:pt idx="59">
                  <c:v>0.50033552030329265</c:v>
                </c:pt>
                <c:pt idx="60">
                  <c:v>1.7811724521313277</c:v>
                </c:pt>
                <c:pt idx="61">
                  <c:v>3.9551343391708533</c:v>
                </c:pt>
                <c:pt idx="62">
                  <c:v>5.3045382152591856</c:v>
                </c:pt>
                <c:pt idx="63">
                  <c:v>6.7854211965732221</c:v>
                </c:pt>
                <c:pt idx="64">
                  <c:v>7.6342203583716808</c:v>
                </c:pt>
                <c:pt idx="65">
                  <c:v>9.5896163812904547</c:v>
                </c:pt>
                <c:pt idx="66">
                  <c:v>15.609199300453206</c:v>
                </c:pt>
                <c:pt idx="67">
                  <c:v>16.89519581699961</c:v>
                </c:pt>
                <c:pt idx="68">
                  <c:v>17.431853920612561</c:v>
                </c:pt>
                <c:pt idx="69">
                  <c:v>18.538944205205297</c:v>
                </c:pt>
                <c:pt idx="70">
                  <c:v>19.95912148081042</c:v>
                </c:pt>
                <c:pt idx="71">
                  <c:v>22.013053195676463</c:v>
                </c:pt>
                <c:pt idx="72">
                  <c:v>21.075658623957452</c:v>
                </c:pt>
                <c:pt idx="73">
                  <c:v>19.626752279154005</c:v>
                </c:pt>
                <c:pt idx="74">
                  <c:v>18.27734840306567</c:v>
                </c:pt>
                <c:pt idx="75">
                  <c:v>16.811167448394205</c:v>
                </c:pt>
                <c:pt idx="76">
                  <c:v>16.644093102256335</c:v>
                </c:pt>
                <c:pt idx="77">
                  <c:v>15.561140512531848</c:v>
                </c:pt>
                <c:pt idx="78">
                  <c:v>9.889111526199585</c:v>
                </c:pt>
                <c:pt idx="79">
                  <c:v>10.480355727563214</c:v>
                </c:pt>
                <c:pt idx="80">
                  <c:v>10.628209012708606</c:v>
                </c:pt>
                <c:pt idx="81">
                  <c:v>9.9884098483856292</c:v>
                </c:pt>
                <c:pt idx="82">
                  <c:v>9.2703832107823736</c:v>
                </c:pt>
                <c:pt idx="83">
                  <c:v>7.868096610159518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17-48DC-AEAF-0618D88EB59E}"/>
            </c:ext>
          </c:extLst>
        </c:ser>
        <c:ser>
          <c:idx val="6"/>
          <c:order val="6"/>
          <c:tx>
            <c:strRef>
              <c:f>'Annual rolling av'!$B$44</c:f>
              <c:strCache>
                <c:ptCount val="1"/>
                <c:pt idx="0">
                  <c:v>Greymouth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av'!$C$37:$CH$37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av'!$C$44:$CH$44</c:f>
              <c:numCache>
                <c:formatCode>#,##0.00_);[Red]\(#,##0.00\)</c:formatCode>
                <c:ptCount val="84"/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0.10704884630210909</c:v>
                </c:pt>
                <c:pt idx="26">
                  <c:v>0.20814586562035176</c:v>
                </c:pt>
                <c:pt idx="27">
                  <c:v>0.20814586562035176</c:v>
                </c:pt>
                <c:pt idx="28">
                  <c:v>0.20814586562035176</c:v>
                </c:pt>
                <c:pt idx="29">
                  <c:v>0.20814586562035176</c:v>
                </c:pt>
                <c:pt idx="30">
                  <c:v>0.21970539286163165</c:v>
                </c:pt>
                <c:pt idx="31">
                  <c:v>0.21970539286163165</c:v>
                </c:pt>
                <c:pt idx="32">
                  <c:v>0.21970539286163165</c:v>
                </c:pt>
                <c:pt idx="33">
                  <c:v>0.21970539286163165</c:v>
                </c:pt>
                <c:pt idx="34">
                  <c:v>1.4447382443728012</c:v>
                </c:pt>
                <c:pt idx="35">
                  <c:v>1.7578056683218568</c:v>
                </c:pt>
                <c:pt idx="36">
                  <c:v>1.7578056683218568</c:v>
                </c:pt>
                <c:pt idx="37">
                  <c:v>1.6507568220197477</c:v>
                </c:pt>
                <c:pt idx="38">
                  <c:v>1.5496598027015049</c:v>
                </c:pt>
                <c:pt idx="39">
                  <c:v>1.5496598027015049</c:v>
                </c:pt>
                <c:pt idx="40">
                  <c:v>1.5496598027015049</c:v>
                </c:pt>
                <c:pt idx="41">
                  <c:v>1.5496598027015049</c:v>
                </c:pt>
                <c:pt idx="42">
                  <c:v>1.5381002754602249</c:v>
                </c:pt>
                <c:pt idx="43">
                  <c:v>1.5647532176458485</c:v>
                </c:pt>
                <c:pt idx="44">
                  <c:v>1.5647532176458485</c:v>
                </c:pt>
                <c:pt idx="45">
                  <c:v>1.6585924191803587</c:v>
                </c:pt>
                <c:pt idx="46">
                  <c:v>0.43355956766918941</c:v>
                </c:pt>
                <c:pt idx="47">
                  <c:v>0.12049214372013388</c:v>
                </c:pt>
                <c:pt idx="48">
                  <c:v>0.44084865646576882</c:v>
                </c:pt>
                <c:pt idx="49">
                  <c:v>0.44084865646576882</c:v>
                </c:pt>
                <c:pt idx="50">
                  <c:v>0.44084865646576882</c:v>
                </c:pt>
                <c:pt idx="51">
                  <c:v>0.44084865646576882</c:v>
                </c:pt>
                <c:pt idx="52">
                  <c:v>0.44084865646576882</c:v>
                </c:pt>
                <c:pt idx="53">
                  <c:v>0.44084865646576882</c:v>
                </c:pt>
                <c:pt idx="54">
                  <c:v>0.44084865646576882</c:v>
                </c:pt>
                <c:pt idx="55">
                  <c:v>0.41419571428014518</c:v>
                </c:pt>
                <c:pt idx="56">
                  <c:v>0.41419571428014518</c:v>
                </c:pt>
                <c:pt idx="57">
                  <c:v>0.32035651274563492</c:v>
                </c:pt>
                <c:pt idx="58">
                  <c:v>0.32035651274563492</c:v>
                </c:pt>
                <c:pt idx="59">
                  <c:v>0.32035651274563492</c:v>
                </c:pt>
                <c:pt idx="60">
                  <c:v>2.8925058248201347</c:v>
                </c:pt>
                <c:pt idx="61">
                  <c:v>3.9015309029510896</c:v>
                </c:pt>
                <c:pt idx="62">
                  <c:v>6.4733350551654372</c:v>
                </c:pt>
                <c:pt idx="63">
                  <c:v>8.2162092798123254</c:v>
                </c:pt>
                <c:pt idx="64">
                  <c:v>10.809776531274313</c:v>
                </c:pt>
                <c:pt idx="65">
                  <c:v>15.754184159578561</c:v>
                </c:pt>
                <c:pt idx="66">
                  <c:v>18.574768392105049</c:v>
                </c:pt>
                <c:pt idx="67">
                  <c:v>21.063947604612288</c:v>
                </c:pt>
                <c:pt idx="68">
                  <c:v>28.085606041120791</c:v>
                </c:pt>
                <c:pt idx="69">
                  <c:v>29.083739921095344</c:v>
                </c:pt>
                <c:pt idx="70">
                  <c:v>32.066988830621163</c:v>
                </c:pt>
                <c:pt idx="71">
                  <c:v>32.62872971183107</c:v>
                </c:pt>
                <c:pt idx="72">
                  <c:v>31.085941796275634</c:v>
                </c:pt>
                <c:pt idx="73">
                  <c:v>30.769229771319118</c:v>
                </c:pt>
                <c:pt idx="74">
                  <c:v>30.15452908336152</c:v>
                </c:pt>
                <c:pt idx="75">
                  <c:v>31.271236056479793</c:v>
                </c:pt>
                <c:pt idx="76">
                  <c:v>30.14823401345129</c:v>
                </c:pt>
                <c:pt idx="77">
                  <c:v>26.837497196680189</c:v>
                </c:pt>
                <c:pt idx="78">
                  <c:v>25.470004878645575</c:v>
                </c:pt>
                <c:pt idx="79">
                  <c:v>26.483033481403677</c:v>
                </c:pt>
                <c:pt idx="80">
                  <c:v>21.343609634837531</c:v>
                </c:pt>
                <c:pt idx="81">
                  <c:v>21.235189339374188</c:v>
                </c:pt>
                <c:pt idx="82">
                  <c:v>19.128091148522948</c:v>
                </c:pt>
                <c:pt idx="83">
                  <c:v>19.423219098038501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17-48DC-AEAF-0618D88EB59E}"/>
            </c:ext>
          </c:extLst>
        </c:ser>
        <c:ser>
          <c:idx val="7"/>
          <c:order val="7"/>
          <c:tx>
            <c:strRef>
              <c:f>'Annual rolling av'!$B$45</c:f>
              <c:strCache>
                <c:ptCount val="1"/>
                <c:pt idx="0">
                  <c:v>Hamilton and New Plymouth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av'!$C$37:$CH$37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av'!$C$45:$CH$45</c:f>
              <c:numCache>
                <c:formatCode>#,##0.00_);[Red]\(#,##0.00\)</c:formatCode>
                <c:ptCount val="84"/>
                <c:pt idx="11">
                  <c:v>1.0681003584229394</c:v>
                </c:pt>
                <c:pt idx="12">
                  <c:v>1.0681003584229394</c:v>
                </c:pt>
                <c:pt idx="13">
                  <c:v>1.0681003584229394</c:v>
                </c:pt>
                <c:pt idx="14">
                  <c:v>1.8298385672199715</c:v>
                </c:pt>
                <c:pt idx="15">
                  <c:v>1.8298385672199715</c:v>
                </c:pt>
                <c:pt idx="16">
                  <c:v>1.8298385672199715</c:v>
                </c:pt>
                <c:pt idx="17">
                  <c:v>1.8298385672199715</c:v>
                </c:pt>
                <c:pt idx="18">
                  <c:v>1.8298385672199715</c:v>
                </c:pt>
                <c:pt idx="19">
                  <c:v>1.8298385672199715</c:v>
                </c:pt>
                <c:pt idx="20">
                  <c:v>1.8298385672199715</c:v>
                </c:pt>
                <c:pt idx="21">
                  <c:v>2.3977115959300397</c:v>
                </c:pt>
                <c:pt idx="22">
                  <c:v>2.4550880359151752</c:v>
                </c:pt>
                <c:pt idx="23">
                  <c:v>1.3869876774922356</c:v>
                </c:pt>
                <c:pt idx="24">
                  <c:v>2.6382646150580213</c:v>
                </c:pt>
                <c:pt idx="25">
                  <c:v>2.6382646150580213</c:v>
                </c:pt>
                <c:pt idx="26">
                  <c:v>2.5166621573509618</c:v>
                </c:pt>
                <c:pt idx="27">
                  <c:v>2.5166621573509618</c:v>
                </c:pt>
                <c:pt idx="28">
                  <c:v>2.5166621573509618</c:v>
                </c:pt>
                <c:pt idx="29">
                  <c:v>2.5166621573509618</c:v>
                </c:pt>
                <c:pt idx="30">
                  <c:v>10.863026343678847</c:v>
                </c:pt>
                <c:pt idx="31">
                  <c:v>12.661979524398971</c:v>
                </c:pt>
                <c:pt idx="32">
                  <c:v>12.661979524398971</c:v>
                </c:pt>
                <c:pt idx="33">
                  <c:v>12.094106495688903</c:v>
                </c:pt>
                <c:pt idx="34">
                  <c:v>12.586578510602626</c:v>
                </c:pt>
                <c:pt idx="35">
                  <c:v>12.586578510602626</c:v>
                </c:pt>
                <c:pt idx="36">
                  <c:v>11.33530157303684</c:v>
                </c:pt>
                <c:pt idx="37">
                  <c:v>11.347897516019296</c:v>
                </c:pt>
                <c:pt idx="38">
                  <c:v>10.707761764929323</c:v>
                </c:pt>
                <c:pt idx="39">
                  <c:v>10.707761764929323</c:v>
                </c:pt>
                <c:pt idx="40">
                  <c:v>10.707761764929323</c:v>
                </c:pt>
                <c:pt idx="41">
                  <c:v>10.707761764929323</c:v>
                </c:pt>
                <c:pt idx="42">
                  <c:v>2.3613975786014403</c:v>
                </c:pt>
                <c:pt idx="43">
                  <c:v>0.56244439788131584</c:v>
                </c:pt>
                <c:pt idx="44">
                  <c:v>0.86490551534295279</c:v>
                </c:pt>
                <c:pt idx="45">
                  <c:v>0.91036753759742783</c:v>
                </c:pt>
                <c:pt idx="46">
                  <c:v>0.4472768881488477</c:v>
                </c:pt>
                <c:pt idx="47">
                  <c:v>0.4472768881488477</c:v>
                </c:pt>
                <c:pt idx="48">
                  <c:v>0.4472768881488477</c:v>
                </c:pt>
                <c:pt idx="49">
                  <c:v>0.60517068982943034</c:v>
                </c:pt>
                <c:pt idx="50">
                  <c:v>0.6073177295171337</c:v>
                </c:pt>
                <c:pt idx="51">
                  <c:v>0.61788605427413767</c:v>
                </c:pt>
                <c:pt idx="52">
                  <c:v>0.61788605427413767</c:v>
                </c:pt>
                <c:pt idx="53">
                  <c:v>0.61788605427413767</c:v>
                </c:pt>
                <c:pt idx="54">
                  <c:v>0.67436538263460033</c:v>
                </c:pt>
                <c:pt idx="55">
                  <c:v>0.67436538263460033</c:v>
                </c:pt>
                <c:pt idx="56">
                  <c:v>0.37190426517296332</c:v>
                </c:pt>
                <c:pt idx="57">
                  <c:v>0.32644224291848828</c:v>
                </c:pt>
                <c:pt idx="58">
                  <c:v>0.23968443746820875</c:v>
                </c:pt>
                <c:pt idx="59">
                  <c:v>0.23968443746820875</c:v>
                </c:pt>
                <c:pt idx="60">
                  <c:v>0.71846073649750553</c:v>
                </c:pt>
                <c:pt idx="61">
                  <c:v>1.0582184793042773</c:v>
                </c:pt>
                <c:pt idx="62">
                  <c:v>1.9662909638390569</c:v>
                </c:pt>
                <c:pt idx="63">
                  <c:v>3.6351342808855711</c:v>
                </c:pt>
                <c:pt idx="64">
                  <c:v>5.4438008486940506</c:v>
                </c:pt>
                <c:pt idx="65">
                  <c:v>7.4771040963237851</c:v>
                </c:pt>
                <c:pt idx="66">
                  <c:v>13.461166003626685</c:v>
                </c:pt>
                <c:pt idx="67">
                  <c:v>13.760851935772127</c:v>
                </c:pt>
                <c:pt idx="68">
                  <c:v>14.79883604816399</c:v>
                </c:pt>
                <c:pt idx="69">
                  <c:v>15.535726405572776</c:v>
                </c:pt>
                <c:pt idx="70">
                  <c:v>16.686015325585942</c:v>
                </c:pt>
                <c:pt idx="71">
                  <c:v>17.086719023404477</c:v>
                </c:pt>
                <c:pt idx="72">
                  <c:v>17.159964599539506</c:v>
                </c:pt>
                <c:pt idx="73">
                  <c:v>17.073379193293277</c:v>
                </c:pt>
                <c:pt idx="74">
                  <c:v>16.564079025224924</c:v>
                </c:pt>
                <c:pt idx="75">
                  <c:v>15.246350905922837</c:v>
                </c:pt>
                <c:pt idx="76">
                  <c:v>13.95169322778176</c:v>
                </c:pt>
                <c:pt idx="77">
                  <c:v>13.743905427306498</c:v>
                </c:pt>
                <c:pt idx="78">
                  <c:v>7.8211696325329418</c:v>
                </c:pt>
                <c:pt idx="79">
                  <c:v>8.2914799726423656</c:v>
                </c:pt>
                <c:pt idx="80">
                  <c:v>8.2583367250586672</c:v>
                </c:pt>
                <c:pt idx="81">
                  <c:v>7.845221859595835</c:v>
                </c:pt>
                <c:pt idx="82">
                  <c:v>7.0651700392537915</c:v>
                </c:pt>
                <c:pt idx="83">
                  <c:v>7.0339033123776815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17-48DC-AEAF-0618D88EB59E}"/>
            </c:ext>
          </c:extLst>
        </c:ser>
        <c:ser>
          <c:idx val="8"/>
          <c:order val="8"/>
          <c:tx>
            <c:strRef>
              <c:f>'Annual rolling av'!$B$46</c:f>
              <c:strCache>
                <c:ptCount val="1"/>
                <c:pt idx="0">
                  <c:v>Invercargill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av'!$C$37:$CH$37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av'!$C$46:$CH$46</c:f>
              <c:numCache>
                <c:formatCode>#,##0.00_);[Red]\(#,##0.00\)</c:formatCode>
                <c:ptCount val="84"/>
                <c:pt idx="11">
                  <c:v>0.26228133455468872</c:v>
                </c:pt>
                <c:pt idx="12">
                  <c:v>6.2342328760239173E-2</c:v>
                </c:pt>
                <c:pt idx="13">
                  <c:v>6.2342328760239173E-2</c:v>
                </c:pt>
                <c:pt idx="14">
                  <c:v>6.2342328760239173E-2</c:v>
                </c:pt>
                <c:pt idx="15">
                  <c:v>6.2342328760239173E-2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1.2085171954892488E-2</c:v>
                </c:pt>
                <c:pt idx="24">
                  <c:v>1.2085171954892488E-2</c:v>
                </c:pt>
                <c:pt idx="25">
                  <c:v>1.2085171954892488E-2</c:v>
                </c:pt>
                <c:pt idx="26">
                  <c:v>1.2085171954892488E-2</c:v>
                </c:pt>
                <c:pt idx="27">
                  <c:v>0.11363871294358006</c:v>
                </c:pt>
                <c:pt idx="28">
                  <c:v>0.11363871294358006</c:v>
                </c:pt>
                <c:pt idx="29">
                  <c:v>0.11363871294358006</c:v>
                </c:pt>
                <c:pt idx="30">
                  <c:v>0.11363871294358006</c:v>
                </c:pt>
                <c:pt idx="31">
                  <c:v>1.8914122608469071</c:v>
                </c:pt>
                <c:pt idx="32">
                  <c:v>1.8914122608469071</c:v>
                </c:pt>
                <c:pt idx="33">
                  <c:v>1.8914122608469071</c:v>
                </c:pt>
                <c:pt idx="34">
                  <c:v>1.8914122608469071</c:v>
                </c:pt>
                <c:pt idx="35">
                  <c:v>1.8793270888920146</c:v>
                </c:pt>
                <c:pt idx="36">
                  <c:v>1.8837230052317249</c:v>
                </c:pt>
                <c:pt idx="37">
                  <c:v>1.8837230052317249</c:v>
                </c:pt>
                <c:pt idx="38">
                  <c:v>1.8876870690534442</c:v>
                </c:pt>
                <c:pt idx="39">
                  <c:v>1.7861335280647566</c:v>
                </c:pt>
                <c:pt idx="40">
                  <c:v>1.7861335280647566</c:v>
                </c:pt>
                <c:pt idx="41">
                  <c:v>1.7861335280647566</c:v>
                </c:pt>
                <c:pt idx="42">
                  <c:v>1.8168149831745288</c:v>
                </c:pt>
                <c:pt idx="43">
                  <c:v>3.9041435271201713E-2</c:v>
                </c:pt>
                <c:pt idx="44">
                  <c:v>0.13868955978371697</c:v>
                </c:pt>
                <c:pt idx="45">
                  <c:v>0.42914739826871628</c:v>
                </c:pt>
                <c:pt idx="46">
                  <c:v>0.42914739826871628</c:v>
                </c:pt>
                <c:pt idx="47">
                  <c:v>0.49427898839393503</c:v>
                </c:pt>
                <c:pt idx="48">
                  <c:v>0.5562331022900644</c:v>
                </c:pt>
                <c:pt idx="49">
                  <c:v>0.5562331022900644</c:v>
                </c:pt>
                <c:pt idx="50">
                  <c:v>0.58124960472050158</c:v>
                </c:pt>
                <c:pt idx="51">
                  <c:v>0.74772589199977035</c:v>
                </c:pt>
                <c:pt idx="52">
                  <c:v>0.80344113264148165</c:v>
                </c:pt>
                <c:pt idx="53">
                  <c:v>0.80344113264148165</c:v>
                </c:pt>
                <c:pt idx="54">
                  <c:v>0.83824261887223184</c:v>
                </c:pt>
                <c:pt idx="55">
                  <c:v>0.83824261887223184</c:v>
                </c:pt>
                <c:pt idx="56">
                  <c:v>0.73859449435971647</c:v>
                </c:pt>
                <c:pt idx="57">
                  <c:v>0.44813665587471713</c:v>
                </c:pt>
                <c:pt idx="58">
                  <c:v>0.44813665587471713</c:v>
                </c:pt>
                <c:pt idx="59">
                  <c:v>0.38300506574949844</c:v>
                </c:pt>
                <c:pt idx="60">
                  <c:v>1.270605416234337</c:v>
                </c:pt>
                <c:pt idx="61">
                  <c:v>3.3276250708413517</c:v>
                </c:pt>
                <c:pt idx="62">
                  <c:v>4.853788147663872</c:v>
                </c:pt>
                <c:pt idx="63">
                  <c:v>7.123573403553273</c:v>
                </c:pt>
                <c:pt idx="64">
                  <c:v>8.1968948231683694</c:v>
                </c:pt>
                <c:pt idx="65">
                  <c:v>9.7015880723986765</c:v>
                </c:pt>
                <c:pt idx="66">
                  <c:v>10.642986088267644</c:v>
                </c:pt>
                <c:pt idx="67">
                  <c:v>12.223981284885207</c:v>
                </c:pt>
                <c:pt idx="68">
                  <c:v>13.820319197482153</c:v>
                </c:pt>
                <c:pt idx="69">
                  <c:v>14.971193494015759</c:v>
                </c:pt>
                <c:pt idx="70">
                  <c:v>16.487253355094353</c:v>
                </c:pt>
                <c:pt idx="71">
                  <c:v>17.666411851984986</c:v>
                </c:pt>
                <c:pt idx="72">
                  <c:v>18.043562356767573</c:v>
                </c:pt>
                <c:pt idx="73">
                  <c:v>16.750953768339386</c:v>
                </c:pt>
                <c:pt idx="74">
                  <c:v>16.312447099013617</c:v>
                </c:pt>
                <c:pt idx="75">
                  <c:v>15.051461830519131</c:v>
                </c:pt>
                <c:pt idx="76">
                  <c:v>15.095421438424253</c:v>
                </c:pt>
                <c:pt idx="77">
                  <c:v>14.467520064437023</c:v>
                </c:pt>
                <c:pt idx="78">
                  <c:v>14.817012645949836</c:v>
                </c:pt>
                <c:pt idx="79">
                  <c:v>14.096397927493788</c:v>
                </c:pt>
                <c:pt idx="80">
                  <c:v>13.076769661366715</c:v>
                </c:pt>
                <c:pt idx="81">
                  <c:v>12.865963828577838</c:v>
                </c:pt>
                <c:pt idx="82">
                  <c:v>12.146478819844333</c:v>
                </c:pt>
                <c:pt idx="83">
                  <c:v>12.55917463994261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17-48DC-AEAF-0618D88EB59E}"/>
            </c:ext>
          </c:extLst>
        </c:ser>
        <c:ser>
          <c:idx val="9"/>
          <c:order val="9"/>
          <c:tx>
            <c:strRef>
              <c:f>'Annual rolling av'!$B$47</c:f>
              <c:strCache>
                <c:ptCount val="1"/>
                <c:pt idx="0">
                  <c:v>Kapiti (incl. Paraparaumu)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av'!$C$37:$CH$37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av'!$C$47:$CH$47</c:f>
              <c:numCache>
                <c:formatCode>#,##0.00_);[Red]\(#,##0.00\)</c:formatCode>
                <c:ptCount val="84"/>
                <c:pt idx="11">
                  <c:v>1.666285711650898</c:v>
                </c:pt>
                <c:pt idx="12">
                  <c:v>1.666285711650898</c:v>
                </c:pt>
                <c:pt idx="13">
                  <c:v>2.1301371389379282</c:v>
                </c:pt>
                <c:pt idx="14">
                  <c:v>2.1301371389379282</c:v>
                </c:pt>
                <c:pt idx="15">
                  <c:v>2.1301371389379282</c:v>
                </c:pt>
                <c:pt idx="16">
                  <c:v>1.4167008896526216</c:v>
                </c:pt>
                <c:pt idx="17">
                  <c:v>1.4167008896526216</c:v>
                </c:pt>
                <c:pt idx="18">
                  <c:v>1.6742925596853855</c:v>
                </c:pt>
                <c:pt idx="19">
                  <c:v>2.5775968714598463</c:v>
                </c:pt>
                <c:pt idx="20">
                  <c:v>4.4112084590336975</c:v>
                </c:pt>
                <c:pt idx="21">
                  <c:v>4.7027808934266995</c:v>
                </c:pt>
                <c:pt idx="22">
                  <c:v>4.7187735158277722</c:v>
                </c:pt>
                <c:pt idx="23">
                  <c:v>3.7659240534621814</c:v>
                </c:pt>
                <c:pt idx="24">
                  <c:v>3.7659240534621814</c:v>
                </c:pt>
                <c:pt idx="25">
                  <c:v>3.3020726261751512</c:v>
                </c:pt>
                <c:pt idx="26">
                  <c:v>3.3020726261751512</c:v>
                </c:pt>
                <c:pt idx="27">
                  <c:v>3.3020726261751512</c:v>
                </c:pt>
                <c:pt idx="28">
                  <c:v>3.3020726261751512</c:v>
                </c:pt>
                <c:pt idx="29">
                  <c:v>3.3020726261751512</c:v>
                </c:pt>
                <c:pt idx="30">
                  <c:v>3.0444809561423876</c:v>
                </c:pt>
                <c:pt idx="31">
                  <c:v>2.1411766443679268</c:v>
                </c:pt>
                <c:pt idx="32">
                  <c:v>2.1773616581752067</c:v>
                </c:pt>
                <c:pt idx="33">
                  <c:v>3.0475820871416475</c:v>
                </c:pt>
                <c:pt idx="34">
                  <c:v>3.0315894647405743</c:v>
                </c:pt>
                <c:pt idx="35">
                  <c:v>3.0315894647405743</c:v>
                </c:pt>
                <c:pt idx="36">
                  <c:v>3.5355486286124127</c:v>
                </c:pt>
                <c:pt idx="37">
                  <c:v>3.5355486286124127</c:v>
                </c:pt>
                <c:pt idx="38">
                  <c:v>4.8373428989758747</c:v>
                </c:pt>
                <c:pt idx="39">
                  <c:v>4.8373428989758747</c:v>
                </c:pt>
                <c:pt idx="40">
                  <c:v>4.8373428989758747</c:v>
                </c:pt>
                <c:pt idx="41">
                  <c:v>4.8373428989758747</c:v>
                </c:pt>
                <c:pt idx="42">
                  <c:v>4.8373428989758747</c:v>
                </c:pt>
                <c:pt idx="43">
                  <c:v>5.155370489335187</c:v>
                </c:pt>
                <c:pt idx="44">
                  <c:v>3.8712027860829537</c:v>
                </c:pt>
                <c:pt idx="45">
                  <c:v>3.1274842299004475</c:v>
                </c:pt>
                <c:pt idx="46">
                  <c:v>3.1507265789492482</c:v>
                </c:pt>
                <c:pt idx="47">
                  <c:v>3.1507265789492482</c:v>
                </c:pt>
                <c:pt idx="48">
                  <c:v>2.6467674150774094</c:v>
                </c:pt>
                <c:pt idx="49">
                  <c:v>2.6737587520008468</c:v>
                </c:pt>
                <c:pt idx="50">
                  <c:v>1.5616554389382902</c:v>
                </c:pt>
                <c:pt idx="51">
                  <c:v>1.6540948091345442</c:v>
                </c:pt>
                <c:pt idx="52">
                  <c:v>1.6540948091345442</c:v>
                </c:pt>
                <c:pt idx="53">
                  <c:v>1.7331687881443549</c:v>
                </c:pt>
                <c:pt idx="54">
                  <c:v>2.1075286231209303</c:v>
                </c:pt>
                <c:pt idx="55">
                  <c:v>1.7895010327616179</c:v>
                </c:pt>
                <c:pt idx="56">
                  <c:v>1.2038721346327197</c:v>
                </c:pt>
                <c:pt idx="57">
                  <c:v>0.78579782745578308</c:v>
                </c:pt>
                <c:pt idx="58">
                  <c:v>0.76255547840698235</c:v>
                </c:pt>
                <c:pt idx="59">
                  <c:v>0.76255547840698235</c:v>
                </c:pt>
                <c:pt idx="60">
                  <c:v>1.4530832943585272</c:v>
                </c:pt>
                <c:pt idx="61">
                  <c:v>2.1270882999751324</c:v>
                </c:pt>
                <c:pt idx="62">
                  <c:v>2.5450924365990879</c:v>
                </c:pt>
                <c:pt idx="63">
                  <c:v>3.7831146276969854</c:v>
                </c:pt>
                <c:pt idx="64">
                  <c:v>4.6421756467631479</c:v>
                </c:pt>
                <c:pt idx="65">
                  <c:v>5.3864385094765614</c:v>
                </c:pt>
                <c:pt idx="66">
                  <c:v>7.3152543009699063</c:v>
                </c:pt>
                <c:pt idx="67">
                  <c:v>8.0219440887511055</c:v>
                </c:pt>
                <c:pt idx="68">
                  <c:v>8.4647208176511821</c:v>
                </c:pt>
                <c:pt idx="69">
                  <c:v>8.9748359511275666</c:v>
                </c:pt>
                <c:pt idx="70">
                  <c:v>9.811455927324582</c:v>
                </c:pt>
                <c:pt idx="71">
                  <c:v>10.714958309897762</c:v>
                </c:pt>
                <c:pt idx="72">
                  <c:v>10.238294511695765</c:v>
                </c:pt>
                <c:pt idx="73">
                  <c:v>9.9703137758011309</c:v>
                </c:pt>
                <c:pt idx="74">
                  <c:v>9.5339177553949011</c:v>
                </c:pt>
                <c:pt idx="75">
                  <c:v>8.5570484528494219</c:v>
                </c:pt>
                <c:pt idx="76">
                  <c:v>7.9897771827832171</c:v>
                </c:pt>
                <c:pt idx="77">
                  <c:v>7.3381922709304632</c:v>
                </c:pt>
                <c:pt idx="78">
                  <c:v>5.3311105972246224</c:v>
                </c:pt>
                <c:pt idx="79">
                  <c:v>5.1147729128936277</c:v>
                </c:pt>
                <c:pt idx="80">
                  <c:v>4.7038107456427127</c:v>
                </c:pt>
                <c:pt idx="81">
                  <c:v>4.5314358373706582</c:v>
                </c:pt>
                <c:pt idx="82">
                  <c:v>5.2343564441869237</c:v>
                </c:pt>
                <c:pt idx="83">
                  <c:v>5.5267345374623051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B17-48DC-AEAF-0618D88EB59E}"/>
            </c:ext>
          </c:extLst>
        </c:ser>
        <c:ser>
          <c:idx val="10"/>
          <c:order val="10"/>
          <c:tx>
            <c:strRef>
              <c:f>'Annual rolling av'!$B$48</c:f>
              <c:strCache>
                <c:ptCount val="1"/>
                <c:pt idx="0">
                  <c:v>Levin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av'!$C$37:$CH$37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av'!$C$48:$CH$48</c:f>
              <c:numCache>
                <c:formatCode>#,##0.00_);[Red]\(#,##0.00\)</c:formatCode>
                <c:ptCount val="84"/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14.704118091537127</c:v>
                </c:pt>
                <c:pt idx="15">
                  <c:v>14.704118091537127</c:v>
                </c:pt>
                <c:pt idx="16">
                  <c:v>15.823623963124742</c:v>
                </c:pt>
                <c:pt idx="17">
                  <c:v>15.823623963124742</c:v>
                </c:pt>
                <c:pt idx="18">
                  <c:v>15.823623963124742</c:v>
                </c:pt>
                <c:pt idx="19">
                  <c:v>15.823623963124742</c:v>
                </c:pt>
                <c:pt idx="20">
                  <c:v>15.823623963124742</c:v>
                </c:pt>
                <c:pt idx="21">
                  <c:v>17.318447471130565</c:v>
                </c:pt>
                <c:pt idx="22">
                  <c:v>17.318447471130565</c:v>
                </c:pt>
                <c:pt idx="23">
                  <c:v>17.318447471130565</c:v>
                </c:pt>
                <c:pt idx="24">
                  <c:v>17.318447471130565</c:v>
                </c:pt>
                <c:pt idx="25">
                  <c:v>19.231450645733737</c:v>
                </c:pt>
                <c:pt idx="26">
                  <c:v>4.5273325541966098</c:v>
                </c:pt>
                <c:pt idx="27">
                  <c:v>4.5273325541966098</c:v>
                </c:pt>
                <c:pt idx="28">
                  <c:v>3.4078266826089951</c:v>
                </c:pt>
                <c:pt idx="29">
                  <c:v>3.4078266826089951</c:v>
                </c:pt>
                <c:pt idx="30">
                  <c:v>3.4078266826089951</c:v>
                </c:pt>
                <c:pt idx="31">
                  <c:v>3.4078266826089951</c:v>
                </c:pt>
                <c:pt idx="32">
                  <c:v>3.4078266826089951</c:v>
                </c:pt>
                <c:pt idx="33">
                  <c:v>1.9130031746031724</c:v>
                </c:pt>
                <c:pt idx="34">
                  <c:v>1.9130031746031724</c:v>
                </c:pt>
                <c:pt idx="35">
                  <c:v>1.9130031746031724</c:v>
                </c:pt>
                <c:pt idx="36">
                  <c:v>1.9130031746031724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0.75543036571850752</c:v>
                </c:pt>
                <c:pt idx="43">
                  <c:v>0.77060462845309197</c:v>
                </c:pt>
                <c:pt idx="44">
                  <c:v>0.77060462845309197</c:v>
                </c:pt>
                <c:pt idx="45">
                  <c:v>0.77060462845309197</c:v>
                </c:pt>
                <c:pt idx="46">
                  <c:v>0.77060462845309197</c:v>
                </c:pt>
                <c:pt idx="47">
                  <c:v>0.77060462845309197</c:v>
                </c:pt>
                <c:pt idx="48">
                  <c:v>0.77060462845309197</c:v>
                </c:pt>
                <c:pt idx="49">
                  <c:v>0.77060462845309197</c:v>
                </c:pt>
                <c:pt idx="50">
                  <c:v>0.77060462845309197</c:v>
                </c:pt>
                <c:pt idx="51">
                  <c:v>0.77060462845309197</c:v>
                </c:pt>
                <c:pt idx="52">
                  <c:v>0.77060462845309197</c:v>
                </c:pt>
                <c:pt idx="53">
                  <c:v>0.77060462845309197</c:v>
                </c:pt>
                <c:pt idx="54">
                  <c:v>2.8156971668302062E-2</c:v>
                </c:pt>
                <c:pt idx="55">
                  <c:v>1.2982708933717609E-2</c:v>
                </c:pt>
                <c:pt idx="56">
                  <c:v>1.2982708933717609E-2</c:v>
                </c:pt>
                <c:pt idx="57">
                  <c:v>1.2982708933717609E-2</c:v>
                </c:pt>
                <c:pt idx="58">
                  <c:v>1.2982708933717609E-2</c:v>
                </c:pt>
                <c:pt idx="59">
                  <c:v>0.60252541464819731</c:v>
                </c:pt>
                <c:pt idx="60">
                  <c:v>1.2383466447001967</c:v>
                </c:pt>
                <c:pt idx="61">
                  <c:v>2.84077367798014</c:v>
                </c:pt>
                <c:pt idx="62">
                  <c:v>2.9764216730421951</c:v>
                </c:pt>
                <c:pt idx="63">
                  <c:v>4.1440488101433601</c:v>
                </c:pt>
                <c:pt idx="64">
                  <c:v>5.7321734351540741</c:v>
                </c:pt>
                <c:pt idx="65">
                  <c:v>7.9444724383363052</c:v>
                </c:pt>
                <c:pt idx="66">
                  <c:v>10.926225475085149</c:v>
                </c:pt>
                <c:pt idx="67">
                  <c:v>11.681522552772872</c:v>
                </c:pt>
                <c:pt idx="68">
                  <c:v>12.373469558084551</c:v>
                </c:pt>
                <c:pt idx="69">
                  <c:v>12.567091801767152</c:v>
                </c:pt>
                <c:pt idx="70">
                  <c:v>13.039259137056456</c:v>
                </c:pt>
                <c:pt idx="71">
                  <c:v>13.125487504707776</c:v>
                </c:pt>
                <c:pt idx="72">
                  <c:v>17.379912190796603</c:v>
                </c:pt>
                <c:pt idx="73">
                  <c:v>17.537774332975825</c:v>
                </c:pt>
                <c:pt idx="74">
                  <c:v>18.661934309982435</c:v>
                </c:pt>
                <c:pt idx="75">
                  <c:v>18.276270313443984</c:v>
                </c:pt>
                <c:pt idx="76">
                  <c:v>18.81113234898443</c:v>
                </c:pt>
                <c:pt idx="77">
                  <c:v>17.264533828893985</c:v>
                </c:pt>
                <c:pt idx="78">
                  <c:v>14.590267995314196</c:v>
                </c:pt>
                <c:pt idx="79">
                  <c:v>14.497429803812247</c:v>
                </c:pt>
                <c:pt idx="80">
                  <c:v>14.163416896510014</c:v>
                </c:pt>
                <c:pt idx="81">
                  <c:v>14.345267617297401</c:v>
                </c:pt>
                <c:pt idx="82">
                  <c:v>14.070636350541843</c:v>
                </c:pt>
                <c:pt idx="83">
                  <c:v>14.381172181866784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17-48DC-AEAF-0618D88EB59E}"/>
            </c:ext>
          </c:extLst>
        </c:ser>
        <c:ser>
          <c:idx val="11"/>
          <c:order val="11"/>
          <c:tx>
            <c:strRef>
              <c:f>'Annual rolling av'!$B$49</c:f>
              <c:strCache>
                <c:ptCount val="1"/>
                <c:pt idx="0">
                  <c:v>Masterton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av'!$C$37:$CH$37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av'!$C$49:$CH$49</c:f>
              <c:numCache>
                <c:formatCode>#,##0.00_);[Red]\(#,##0.00\)</c:formatCode>
                <c:ptCount val="84"/>
                <c:pt idx="11">
                  <c:v>0.64950908914163452</c:v>
                </c:pt>
                <c:pt idx="12">
                  <c:v>0.89715575244639156</c:v>
                </c:pt>
                <c:pt idx="13">
                  <c:v>0.89715575244639156</c:v>
                </c:pt>
                <c:pt idx="14">
                  <c:v>0.89715575244639156</c:v>
                </c:pt>
                <c:pt idx="15">
                  <c:v>2.1711981031482717</c:v>
                </c:pt>
                <c:pt idx="16">
                  <c:v>2.1711981031482717</c:v>
                </c:pt>
                <c:pt idx="17">
                  <c:v>2.1711981031482717</c:v>
                </c:pt>
                <c:pt idx="18">
                  <c:v>2.1711981031482717</c:v>
                </c:pt>
                <c:pt idx="19">
                  <c:v>1.521689014006637</c:v>
                </c:pt>
                <c:pt idx="20">
                  <c:v>1.521689014006637</c:v>
                </c:pt>
                <c:pt idx="21">
                  <c:v>1.521689014006637</c:v>
                </c:pt>
                <c:pt idx="22">
                  <c:v>1.521689014006637</c:v>
                </c:pt>
                <c:pt idx="23">
                  <c:v>1.521689014006637</c:v>
                </c:pt>
                <c:pt idx="24">
                  <c:v>1.5320006057221587</c:v>
                </c:pt>
                <c:pt idx="25">
                  <c:v>1.5320006057221587</c:v>
                </c:pt>
                <c:pt idx="26">
                  <c:v>1.5320006057221587</c:v>
                </c:pt>
                <c:pt idx="27">
                  <c:v>0.25795825502027858</c:v>
                </c:pt>
                <c:pt idx="28">
                  <c:v>0.25795825502027858</c:v>
                </c:pt>
                <c:pt idx="29">
                  <c:v>0.25795825502027858</c:v>
                </c:pt>
                <c:pt idx="30">
                  <c:v>0.25795825502027858</c:v>
                </c:pt>
                <c:pt idx="31">
                  <c:v>0.25795825502027858</c:v>
                </c:pt>
                <c:pt idx="32">
                  <c:v>0.25795825502027858</c:v>
                </c:pt>
                <c:pt idx="33">
                  <c:v>0.25795825502027858</c:v>
                </c:pt>
                <c:pt idx="34">
                  <c:v>0.25795825502027858</c:v>
                </c:pt>
                <c:pt idx="35">
                  <c:v>0.25795825502027858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0.16434923555438719</c:v>
                </c:pt>
                <c:pt idx="43">
                  <c:v>0.16434923555438719</c:v>
                </c:pt>
                <c:pt idx="44">
                  <c:v>0.16434923555438719</c:v>
                </c:pt>
                <c:pt idx="45">
                  <c:v>0.17434529519892566</c:v>
                </c:pt>
                <c:pt idx="46">
                  <c:v>0.17434529519892566</c:v>
                </c:pt>
                <c:pt idx="47">
                  <c:v>0.17434529519892566</c:v>
                </c:pt>
                <c:pt idx="48">
                  <c:v>0.17434529519892566</c:v>
                </c:pt>
                <c:pt idx="49">
                  <c:v>0.17434529519892566</c:v>
                </c:pt>
                <c:pt idx="50">
                  <c:v>0.17734889407063076</c:v>
                </c:pt>
                <c:pt idx="51">
                  <c:v>0.17734889407063076</c:v>
                </c:pt>
                <c:pt idx="52">
                  <c:v>0.17734889407063076</c:v>
                </c:pt>
                <c:pt idx="53">
                  <c:v>0.17734889407063076</c:v>
                </c:pt>
                <c:pt idx="54">
                  <c:v>1.2999658516243556E-2</c:v>
                </c:pt>
                <c:pt idx="55">
                  <c:v>1.2999658516243556E-2</c:v>
                </c:pt>
                <c:pt idx="56">
                  <c:v>1.2999658516243556E-2</c:v>
                </c:pt>
                <c:pt idx="57">
                  <c:v>3.0035988717050876E-3</c:v>
                </c:pt>
                <c:pt idx="58">
                  <c:v>3.0035988717050876E-3</c:v>
                </c:pt>
                <c:pt idx="59">
                  <c:v>3.0035988717050876E-3</c:v>
                </c:pt>
                <c:pt idx="60">
                  <c:v>0.32964078035635108</c:v>
                </c:pt>
                <c:pt idx="61">
                  <c:v>0.60567318109182788</c:v>
                </c:pt>
                <c:pt idx="62">
                  <c:v>1.1009330112120288</c:v>
                </c:pt>
                <c:pt idx="63">
                  <c:v>1.9527798274368191</c:v>
                </c:pt>
                <c:pt idx="64">
                  <c:v>2.7589141869045122</c:v>
                </c:pt>
                <c:pt idx="65">
                  <c:v>3.1356631384866698</c:v>
                </c:pt>
                <c:pt idx="66">
                  <c:v>3.6307564970307493</c:v>
                </c:pt>
                <c:pt idx="67">
                  <c:v>3.8791471775295836</c:v>
                </c:pt>
                <c:pt idx="68">
                  <c:v>4.0485635138939262</c:v>
                </c:pt>
                <c:pt idx="69">
                  <c:v>5.0600920113032526</c:v>
                </c:pt>
                <c:pt idx="70">
                  <c:v>5.5139988706746683</c:v>
                </c:pt>
                <c:pt idx="71">
                  <c:v>5.8029372927887266</c:v>
                </c:pt>
                <c:pt idx="72">
                  <c:v>6.2218429219977223</c:v>
                </c:pt>
                <c:pt idx="73">
                  <c:v>6.1266119719058931</c:v>
                </c:pt>
                <c:pt idx="74">
                  <c:v>5.6421796286214674</c:v>
                </c:pt>
                <c:pt idx="75">
                  <c:v>5.0542066942494817</c:v>
                </c:pt>
                <c:pt idx="76">
                  <c:v>4.8313120433747843</c:v>
                </c:pt>
                <c:pt idx="77">
                  <c:v>4.8268935469494805</c:v>
                </c:pt>
                <c:pt idx="78">
                  <c:v>4.9749658311715068</c:v>
                </c:pt>
                <c:pt idx="79">
                  <c:v>5.7263287565546293</c:v>
                </c:pt>
                <c:pt idx="80">
                  <c:v>6.5630788983191755</c:v>
                </c:pt>
                <c:pt idx="81">
                  <c:v>6.5205632176289576</c:v>
                </c:pt>
                <c:pt idx="82">
                  <c:v>6.5898736329542498</c:v>
                </c:pt>
                <c:pt idx="83">
                  <c:v>7.3954547693831127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B17-48DC-AEAF-0618D88EB59E}"/>
            </c:ext>
          </c:extLst>
        </c:ser>
        <c:ser>
          <c:idx val="12"/>
          <c:order val="12"/>
          <c:tx>
            <c:strRef>
              <c:f>'Annual rolling av'!$B$50</c:f>
              <c:strCache>
                <c:ptCount val="1"/>
                <c:pt idx="0">
                  <c:v>Napier &amp; Hastings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av'!$C$37:$CH$37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av'!$C$50:$CH$50</c:f>
              <c:numCache>
                <c:formatCode>#,##0.00_);[Red]\(#,##0.00\)</c:formatCode>
                <c:ptCount val="84"/>
                <c:pt idx="11">
                  <c:v>1.5302478056157489</c:v>
                </c:pt>
                <c:pt idx="12">
                  <c:v>1.5302478056157489</c:v>
                </c:pt>
                <c:pt idx="13">
                  <c:v>2.3863204891524943E-2</c:v>
                </c:pt>
                <c:pt idx="14">
                  <c:v>8.8866371874890077E-2</c:v>
                </c:pt>
                <c:pt idx="15">
                  <c:v>8.8866371874890077E-2</c:v>
                </c:pt>
                <c:pt idx="16">
                  <c:v>8.8866371874890077E-2</c:v>
                </c:pt>
                <c:pt idx="17">
                  <c:v>2.7981971312056486</c:v>
                </c:pt>
                <c:pt idx="18">
                  <c:v>3.0939157583945933</c:v>
                </c:pt>
                <c:pt idx="19">
                  <c:v>3.1776319694367863</c:v>
                </c:pt>
                <c:pt idx="20">
                  <c:v>3.7739395819768298</c:v>
                </c:pt>
                <c:pt idx="21">
                  <c:v>3.8228902205741804</c:v>
                </c:pt>
                <c:pt idx="22">
                  <c:v>3.8228902205741804</c:v>
                </c:pt>
                <c:pt idx="23">
                  <c:v>3.8395716930311803</c:v>
                </c:pt>
                <c:pt idx="24">
                  <c:v>4.0558208343939102</c:v>
                </c:pt>
                <c:pt idx="25">
                  <c:v>4.1395865376320327</c:v>
                </c:pt>
                <c:pt idx="26">
                  <c:v>4.085074391245934</c:v>
                </c:pt>
                <c:pt idx="27">
                  <c:v>4.085074391245934</c:v>
                </c:pt>
                <c:pt idx="28">
                  <c:v>4.3235186299018409</c:v>
                </c:pt>
                <c:pt idx="29">
                  <c:v>1.7425893729265296</c:v>
                </c:pt>
                <c:pt idx="30">
                  <c:v>1.4672446899987233</c:v>
                </c:pt>
                <c:pt idx="31">
                  <c:v>1.3835284789565301</c:v>
                </c:pt>
                <c:pt idx="32">
                  <c:v>0.84386045914149821</c:v>
                </c:pt>
                <c:pt idx="33">
                  <c:v>0.79691806399123211</c:v>
                </c:pt>
                <c:pt idx="34">
                  <c:v>0.82203459897645659</c:v>
                </c:pt>
                <c:pt idx="35">
                  <c:v>0.81718825066199319</c:v>
                </c:pt>
                <c:pt idx="36">
                  <c:v>0.65853498479867723</c:v>
                </c:pt>
                <c:pt idx="37">
                  <c:v>0.57476928156055429</c:v>
                </c:pt>
                <c:pt idx="38">
                  <c:v>0.62892102765067781</c:v>
                </c:pt>
                <c:pt idx="39">
                  <c:v>0.62892102765067781</c:v>
                </c:pt>
                <c:pt idx="40">
                  <c:v>0.39047678899477084</c:v>
                </c:pt>
                <c:pt idx="41">
                  <c:v>0.26207528663932284</c:v>
                </c:pt>
                <c:pt idx="42">
                  <c:v>0.30974671310591706</c:v>
                </c:pt>
                <c:pt idx="43">
                  <c:v>0.30974671310591706</c:v>
                </c:pt>
                <c:pt idx="44">
                  <c:v>0.30837105754095112</c:v>
                </c:pt>
                <c:pt idx="45">
                  <c:v>0.30949262480186196</c:v>
                </c:pt>
                <c:pt idx="46">
                  <c:v>0.33843954379048435</c:v>
                </c:pt>
                <c:pt idx="47">
                  <c:v>0.48957603534667304</c:v>
                </c:pt>
                <c:pt idx="48">
                  <c:v>0.43198015984725924</c:v>
                </c:pt>
                <c:pt idx="49">
                  <c:v>0.43198015984725924</c:v>
                </c:pt>
                <c:pt idx="50">
                  <c:v>47.707059032871449</c:v>
                </c:pt>
                <c:pt idx="51">
                  <c:v>47.873661137499653</c:v>
                </c:pt>
                <c:pt idx="52">
                  <c:v>47.981980645262887</c:v>
                </c:pt>
                <c:pt idx="53">
                  <c:v>47.981980645262887</c:v>
                </c:pt>
                <c:pt idx="54">
                  <c:v>47.913935274535149</c:v>
                </c:pt>
                <c:pt idx="55">
                  <c:v>47.995554366720455</c:v>
                </c:pt>
                <c:pt idx="56">
                  <c:v>47.940290429560413</c:v>
                </c:pt>
                <c:pt idx="57">
                  <c:v>47.91329741396089</c:v>
                </c:pt>
                <c:pt idx="58">
                  <c:v>47.859233959987044</c:v>
                </c:pt>
                <c:pt idx="59">
                  <c:v>47.696262344288321</c:v>
                </c:pt>
                <c:pt idx="60">
                  <c:v>49.467678469043669</c:v>
                </c:pt>
                <c:pt idx="61">
                  <c:v>50.658504746952261</c:v>
                </c:pt>
                <c:pt idx="62">
                  <c:v>4.5332854196115537</c:v>
                </c:pt>
                <c:pt idx="63">
                  <c:v>6.532650537260368</c:v>
                </c:pt>
                <c:pt idx="64">
                  <c:v>8.0512388074788994</c:v>
                </c:pt>
                <c:pt idx="65">
                  <c:v>9.1697852312617467</c:v>
                </c:pt>
                <c:pt idx="66">
                  <c:v>10.536053549264693</c:v>
                </c:pt>
                <c:pt idx="67">
                  <c:v>11.774983814125514</c:v>
                </c:pt>
                <c:pt idx="68">
                  <c:v>12.903008606890852</c:v>
                </c:pt>
                <c:pt idx="69">
                  <c:v>13.950146247761193</c:v>
                </c:pt>
                <c:pt idx="70">
                  <c:v>15.019939751841722</c:v>
                </c:pt>
                <c:pt idx="71">
                  <c:v>16.300590283878982</c:v>
                </c:pt>
                <c:pt idx="72">
                  <c:v>15.742411061862942</c:v>
                </c:pt>
                <c:pt idx="73">
                  <c:v>15.491398224864426</c:v>
                </c:pt>
                <c:pt idx="74">
                  <c:v>14.278092621831194</c:v>
                </c:pt>
                <c:pt idx="75">
                  <c:v>12.112125399554175</c:v>
                </c:pt>
                <c:pt idx="76">
                  <c:v>11.701053056281433</c:v>
                </c:pt>
                <c:pt idx="77">
                  <c:v>16.449992189290871</c:v>
                </c:pt>
                <c:pt idx="78">
                  <c:v>16.381993444107554</c:v>
                </c:pt>
                <c:pt idx="79">
                  <c:v>15.924087324359673</c:v>
                </c:pt>
                <c:pt idx="80">
                  <c:v>15.469789455997091</c:v>
                </c:pt>
                <c:pt idx="81">
                  <c:v>15.238766088696087</c:v>
                </c:pt>
                <c:pt idx="82">
                  <c:v>14.549639564357978</c:v>
                </c:pt>
                <c:pt idx="83">
                  <c:v>14.022651892043474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B17-48DC-AEAF-0618D88EB59E}"/>
            </c:ext>
          </c:extLst>
        </c:ser>
        <c:ser>
          <c:idx val="13"/>
          <c:order val="13"/>
          <c:tx>
            <c:strRef>
              <c:f>'Annual rolling av'!$B$51</c:f>
              <c:strCache>
                <c:ptCount val="1"/>
                <c:pt idx="0">
                  <c:v>Nelson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av'!$C$37:$CH$37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av'!$C$51:$CH$51</c:f>
              <c:numCache>
                <c:formatCode>#,##0.00_);[Red]\(#,##0.00\)</c:formatCode>
                <c:ptCount val="84"/>
                <c:pt idx="11">
                  <c:v>0.17977310774131669</c:v>
                </c:pt>
                <c:pt idx="12">
                  <c:v>0.17977310774131669</c:v>
                </c:pt>
                <c:pt idx="13">
                  <c:v>0.49468758091166731</c:v>
                </c:pt>
                <c:pt idx="14">
                  <c:v>0.49903496355783372</c:v>
                </c:pt>
                <c:pt idx="15">
                  <c:v>0.49903496355783372</c:v>
                </c:pt>
                <c:pt idx="16">
                  <c:v>0.49903496355783372</c:v>
                </c:pt>
                <c:pt idx="17">
                  <c:v>0.42513311511267771</c:v>
                </c:pt>
                <c:pt idx="18">
                  <c:v>0.42513311511267771</c:v>
                </c:pt>
                <c:pt idx="19">
                  <c:v>0.42513311511267771</c:v>
                </c:pt>
                <c:pt idx="20">
                  <c:v>0.42513311511267771</c:v>
                </c:pt>
                <c:pt idx="21">
                  <c:v>1.628402810087441</c:v>
                </c:pt>
                <c:pt idx="22">
                  <c:v>1.8073973933404865</c:v>
                </c:pt>
                <c:pt idx="23">
                  <c:v>1.8073973933404865</c:v>
                </c:pt>
                <c:pt idx="24">
                  <c:v>1.8905256671862656</c:v>
                </c:pt>
                <c:pt idx="25">
                  <c:v>1.6591068891927256</c:v>
                </c:pt>
                <c:pt idx="26">
                  <c:v>1.7264793518099313</c:v>
                </c:pt>
                <c:pt idx="27">
                  <c:v>1.7264793518099313</c:v>
                </c:pt>
                <c:pt idx="28">
                  <c:v>1.7264793518099313</c:v>
                </c:pt>
                <c:pt idx="29">
                  <c:v>1.6400372553222025</c:v>
                </c:pt>
                <c:pt idx="30">
                  <c:v>1.7726868735072494</c:v>
                </c:pt>
                <c:pt idx="31">
                  <c:v>2.447937938962204</c:v>
                </c:pt>
                <c:pt idx="32">
                  <c:v>2.447937938962204</c:v>
                </c:pt>
                <c:pt idx="33">
                  <c:v>1.2446682439874408</c:v>
                </c:pt>
                <c:pt idx="34">
                  <c:v>1.0656736607343953</c:v>
                </c:pt>
                <c:pt idx="35">
                  <c:v>1.0986536514956216</c:v>
                </c:pt>
                <c:pt idx="36">
                  <c:v>1.0155253776498423</c:v>
                </c:pt>
                <c:pt idx="37">
                  <c:v>1.0018638777999935</c:v>
                </c:pt>
                <c:pt idx="38">
                  <c:v>0.93859837264633428</c:v>
                </c:pt>
                <c:pt idx="39">
                  <c:v>0.93859837264633428</c:v>
                </c:pt>
                <c:pt idx="40">
                  <c:v>0.93859837264633428</c:v>
                </c:pt>
                <c:pt idx="41">
                  <c:v>0.91916920983790251</c:v>
                </c:pt>
                <c:pt idx="42">
                  <c:v>0.85122047166318182</c:v>
                </c:pt>
                <c:pt idx="43">
                  <c:v>0.93692854239833823</c:v>
                </c:pt>
                <c:pt idx="44">
                  <c:v>1.4820780552217228</c:v>
                </c:pt>
                <c:pt idx="45">
                  <c:v>1.8626669948642784</c:v>
                </c:pt>
                <c:pt idx="46">
                  <c:v>2.0727540314547239</c:v>
                </c:pt>
                <c:pt idx="47">
                  <c:v>2.0928414123536272</c:v>
                </c:pt>
                <c:pt idx="48">
                  <c:v>2.0978073199825991</c:v>
                </c:pt>
                <c:pt idx="49">
                  <c:v>2.1395266813096461</c:v>
                </c:pt>
                <c:pt idx="50">
                  <c:v>2.1375114651324529</c:v>
                </c:pt>
                <c:pt idx="51">
                  <c:v>2.38518957360492</c:v>
                </c:pt>
                <c:pt idx="52">
                  <c:v>2.4176770847251552</c:v>
                </c:pt>
                <c:pt idx="53">
                  <c:v>2.8552383941037971</c:v>
                </c:pt>
                <c:pt idx="54">
                  <c:v>2.9092594713981526</c:v>
                </c:pt>
                <c:pt idx="55">
                  <c:v>2.1483003352080416</c:v>
                </c:pt>
                <c:pt idx="56">
                  <c:v>1.6031508223846573</c:v>
                </c:pt>
                <c:pt idx="57">
                  <c:v>1.2225618827421016</c:v>
                </c:pt>
                <c:pt idx="58">
                  <c:v>1.0124748461516559</c:v>
                </c:pt>
                <c:pt idx="59">
                  <c:v>0.96127958636959876</c:v>
                </c:pt>
                <c:pt idx="60">
                  <c:v>2.0380814904454612</c:v>
                </c:pt>
                <c:pt idx="61">
                  <c:v>2.8737418358451654</c:v>
                </c:pt>
                <c:pt idx="62">
                  <c:v>4.1338365764544776</c:v>
                </c:pt>
                <c:pt idx="63">
                  <c:v>4.6266051412356788</c:v>
                </c:pt>
                <c:pt idx="64">
                  <c:v>5.138791563946004</c:v>
                </c:pt>
                <c:pt idx="65">
                  <c:v>7.8460641543254823</c:v>
                </c:pt>
                <c:pt idx="66">
                  <c:v>8.7930427682825059</c:v>
                </c:pt>
                <c:pt idx="67">
                  <c:v>9.0976713061966095</c:v>
                </c:pt>
                <c:pt idx="68">
                  <c:v>9.5613859078601511</c:v>
                </c:pt>
                <c:pt idx="69">
                  <c:v>10.553981752168024</c:v>
                </c:pt>
                <c:pt idx="70">
                  <c:v>10.946754650239454</c:v>
                </c:pt>
                <c:pt idx="71">
                  <c:v>11.826930329987535</c:v>
                </c:pt>
                <c:pt idx="72">
                  <c:v>11.702015924994992</c:v>
                </c:pt>
                <c:pt idx="73">
                  <c:v>11.695445920344692</c:v>
                </c:pt>
                <c:pt idx="74">
                  <c:v>11.066574833921736</c:v>
                </c:pt>
                <c:pt idx="75">
                  <c:v>11.389862566637523</c:v>
                </c:pt>
                <c:pt idx="76">
                  <c:v>11.628991555989261</c:v>
                </c:pt>
                <c:pt idx="77">
                  <c:v>9.3506248153240143</c:v>
                </c:pt>
                <c:pt idx="78">
                  <c:v>8.9004384360708269</c:v>
                </c:pt>
                <c:pt idx="79">
                  <c:v>9.1826965709962298</c:v>
                </c:pt>
                <c:pt idx="80">
                  <c:v>8.7189819693326882</c:v>
                </c:pt>
                <c:pt idx="81">
                  <c:v>10.822000966791144</c:v>
                </c:pt>
                <c:pt idx="82">
                  <c:v>10.429228068719716</c:v>
                </c:pt>
                <c:pt idx="83">
                  <c:v>10.118341745794483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B17-48DC-AEAF-0618D88EB59E}"/>
            </c:ext>
          </c:extLst>
        </c:ser>
        <c:ser>
          <c:idx val="14"/>
          <c:order val="14"/>
          <c:tx>
            <c:strRef>
              <c:f>'Annual rolling av'!$B$52</c:f>
              <c:strCache>
                <c:ptCount val="1"/>
                <c:pt idx="0">
                  <c:v>Palmerston North (incl. Feilding) and Whanganui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av'!$C$37:$CH$37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av'!$C$52:$CH$52</c:f>
              <c:numCache>
                <c:formatCode>#,##0.00_);[Red]\(#,##0.00\)</c:formatCode>
                <c:ptCount val="84"/>
                <c:pt idx="11">
                  <c:v>3.953777047611819</c:v>
                </c:pt>
                <c:pt idx="12">
                  <c:v>3.953777047611819</c:v>
                </c:pt>
                <c:pt idx="13">
                  <c:v>3.361202225933754</c:v>
                </c:pt>
                <c:pt idx="14">
                  <c:v>2.9152297689036049</c:v>
                </c:pt>
                <c:pt idx="15">
                  <c:v>2.9152297689036049</c:v>
                </c:pt>
                <c:pt idx="16">
                  <c:v>6.0378696002306809</c:v>
                </c:pt>
                <c:pt idx="17">
                  <c:v>12.284636992055518</c:v>
                </c:pt>
                <c:pt idx="18">
                  <c:v>10.154266419103239</c:v>
                </c:pt>
                <c:pt idx="19">
                  <c:v>10.222348674724817</c:v>
                </c:pt>
                <c:pt idx="20">
                  <c:v>9.8737843072917393</c:v>
                </c:pt>
                <c:pt idx="21">
                  <c:v>10.071248715668798</c:v>
                </c:pt>
                <c:pt idx="22">
                  <c:v>10.065887419147762</c:v>
                </c:pt>
                <c:pt idx="23">
                  <c:v>10.008747188248432</c:v>
                </c:pt>
                <c:pt idx="24">
                  <c:v>10.008747188248432</c:v>
                </c:pt>
                <c:pt idx="25">
                  <c:v>10.008747188248432</c:v>
                </c:pt>
                <c:pt idx="26">
                  <c:v>10.133430058006667</c:v>
                </c:pt>
                <c:pt idx="27">
                  <c:v>10.342066912417529</c:v>
                </c:pt>
                <c:pt idx="28">
                  <c:v>7.0853340837812713</c:v>
                </c:pt>
                <c:pt idx="29">
                  <c:v>0.60894970670203774</c:v>
                </c:pt>
                <c:pt idx="30">
                  <c:v>0.75023053215846192</c:v>
                </c:pt>
                <c:pt idx="31">
                  <c:v>0.74743982099821771</c:v>
                </c:pt>
                <c:pt idx="32">
                  <c:v>0.74743982099821771</c:v>
                </c:pt>
                <c:pt idx="33">
                  <c:v>0.56466337731631966</c:v>
                </c:pt>
                <c:pt idx="34">
                  <c:v>0.76595184635942104</c:v>
                </c:pt>
                <c:pt idx="35">
                  <c:v>0.79053503047465723</c:v>
                </c:pt>
                <c:pt idx="36">
                  <c:v>0.79053503047465723</c:v>
                </c:pt>
                <c:pt idx="37">
                  <c:v>0.92137729970865812</c:v>
                </c:pt>
                <c:pt idx="38">
                  <c:v>0.8448140130133065</c:v>
                </c:pt>
                <c:pt idx="39">
                  <c:v>0.63617715860244417</c:v>
                </c:pt>
                <c:pt idx="40">
                  <c:v>0.63617715860244417</c:v>
                </c:pt>
                <c:pt idx="41">
                  <c:v>0.62609384006813995</c:v>
                </c:pt>
                <c:pt idx="42">
                  <c:v>0.48481301461171589</c:v>
                </c:pt>
                <c:pt idx="43">
                  <c:v>0.4746674544634063</c:v>
                </c:pt>
                <c:pt idx="44">
                  <c:v>0.4909731689009052</c:v>
                </c:pt>
                <c:pt idx="45">
                  <c:v>0.75609159325042641</c:v>
                </c:pt>
                <c:pt idx="46">
                  <c:v>0.89148165327019568</c:v>
                </c:pt>
                <c:pt idx="47">
                  <c:v>0.87936310553372488</c:v>
                </c:pt>
                <c:pt idx="48">
                  <c:v>0.87936310553372488</c:v>
                </c:pt>
                <c:pt idx="49">
                  <c:v>1.0096745673818195</c:v>
                </c:pt>
                <c:pt idx="50">
                  <c:v>1.1294981515170111</c:v>
                </c:pt>
                <c:pt idx="51">
                  <c:v>1.154484132851366</c:v>
                </c:pt>
                <c:pt idx="52">
                  <c:v>1.1616283269893501</c:v>
                </c:pt>
                <c:pt idx="53">
                  <c:v>1.1616283269893501</c:v>
                </c:pt>
                <c:pt idx="54">
                  <c:v>1.1616283269893501</c:v>
                </c:pt>
                <c:pt idx="55">
                  <c:v>1.1064823426763264</c:v>
                </c:pt>
                <c:pt idx="56">
                  <c:v>1.0901766282388277</c:v>
                </c:pt>
                <c:pt idx="57">
                  <c:v>0.8103702391941463</c:v>
                </c:pt>
                <c:pt idx="58">
                  <c:v>0.47369171013127559</c:v>
                </c:pt>
                <c:pt idx="59">
                  <c:v>0.46122707375251043</c:v>
                </c:pt>
                <c:pt idx="60">
                  <c:v>1.2614340938024022</c:v>
                </c:pt>
                <c:pt idx="61">
                  <c:v>2.0875239603690097</c:v>
                </c:pt>
                <c:pt idx="62">
                  <c:v>3.4755277865324055</c:v>
                </c:pt>
                <c:pt idx="63">
                  <c:v>4.6067849651325865</c:v>
                </c:pt>
                <c:pt idx="64">
                  <c:v>5.2477009605280234</c:v>
                </c:pt>
                <c:pt idx="65">
                  <c:v>7.8441111260650214</c:v>
                </c:pt>
                <c:pt idx="66">
                  <c:v>9.2459926615463104</c:v>
                </c:pt>
                <c:pt idx="67">
                  <c:v>11.469527785243756</c:v>
                </c:pt>
                <c:pt idx="68">
                  <c:v>12.412380081482711</c:v>
                </c:pt>
                <c:pt idx="69">
                  <c:v>13.613690919030462</c:v>
                </c:pt>
                <c:pt idx="70">
                  <c:v>14.838489204456584</c:v>
                </c:pt>
                <c:pt idx="71">
                  <c:v>16.242710472458235</c:v>
                </c:pt>
                <c:pt idx="72">
                  <c:v>19.858410848048862</c:v>
                </c:pt>
                <c:pt idx="73">
                  <c:v>20.037701306233895</c:v>
                </c:pt>
                <c:pt idx="74">
                  <c:v>19.905475403530666</c:v>
                </c:pt>
                <c:pt idx="75">
                  <c:v>19.853410139345108</c:v>
                </c:pt>
                <c:pt idx="76">
                  <c:v>20.738265706259632</c:v>
                </c:pt>
                <c:pt idx="77">
                  <c:v>21.431489569887681</c:v>
                </c:pt>
                <c:pt idx="78">
                  <c:v>21.067511589417656</c:v>
                </c:pt>
                <c:pt idx="79">
                  <c:v>19.120825568760687</c:v>
                </c:pt>
                <c:pt idx="80">
                  <c:v>19.63822634469965</c:v>
                </c:pt>
                <c:pt idx="81">
                  <c:v>18.813636269292775</c:v>
                </c:pt>
                <c:pt idx="82">
                  <c:v>18.500465804675542</c:v>
                </c:pt>
                <c:pt idx="83">
                  <c:v>17.994453661010343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B17-48DC-AEAF-0618D88EB59E}"/>
            </c:ext>
          </c:extLst>
        </c:ser>
        <c:ser>
          <c:idx val="15"/>
          <c:order val="15"/>
          <c:tx>
            <c:strRef>
              <c:f>'Annual rolling av'!$B$53</c:f>
              <c:strCache>
                <c:ptCount val="1"/>
                <c:pt idx="0">
                  <c:v>Queenstown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av'!$C$37:$CH$37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av'!$C$53:$CH$53</c:f>
              <c:numCache>
                <c:formatCode>#,##0.00_);[Red]\(#,##0.00\)</c:formatCode>
                <c:ptCount val="84"/>
                <c:pt idx="11">
                  <c:v>5.3080088879535561</c:v>
                </c:pt>
                <c:pt idx="12">
                  <c:v>5.3080088879535561</c:v>
                </c:pt>
                <c:pt idx="13">
                  <c:v>6.4983740094967111</c:v>
                </c:pt>
                <c:pt idx="14">
                  <c:v>6.4983740094967111</c:v>
                </c:pt>
                <c:pt idx="15">
                  <c:v>6.4983740094967111</c:v>
                </c:pt>
                <c:pt idx="16">
                  <c:v>6.2422506654542413</c:v>
                </c:pt>
                <c:pt idx="17">
                  <c:v>6.2422506654542413</c:v>
                </c:pt>
                <c:pt idx="18">
                  <c:v>6.2422506654542413</c:v>
                </c:pt>
                <c:pt idx="19">
                  <c:v>6.2393817332264394</c:v>
                </c:pt>
                <c:pt idx="20">
                  <c:v>1.4884838910655833</c:v>
                </c:pt>
                <c:pt idx="21">
                  <c:v>1.4884838910655833</c:v>
                </c:pt>
                <c:pt idx="22">
                  <c:v>1.4884838910655833</c:v>
                </c:pt>
                <c:pt idx="23">
                  <c:v>1.2653050831185635</c:v>
                </c:pt>
                <c:pt idx="24">
                  <c:v>1.2653050831185635</c:v>
                </c:pt>
                <c:pt idx="25">
                  <c:v>7.493996157540822E-2</c:v>
                </c:pt>
                <c:pt idx="26">
                  <c:v>7.493996157540822E-2</c:v>
                </c:pt>
                <c:pt idx="27">
                  <c:v>7.493996157540822E-2</c:v>
                </c:pt>
                <c:pt idx="28">
                  <c:v>0</c:v>
                </c:pt>
                <c:pt idx="29">
                  <c:v>0.35153823953823932</c:v>
                </c:pt>
                <c:pt idx="30">
                  <c:v>0.87204176308744774</c:v>
                </c:pt>
                <c:pt idx="31">
                  <c:v>0.87204176308744774</c:v>
                </c:pt>
                <c:pt idx="32">
                  <c:v>0.87204176308744774</c:v>
                </c:pt>
                <c:pt idx="33">
                  <c:v>0.87204176308744774</c:v>
                </c:pt>
                <c:pt idx="34">
                  <c:v>0.87204176308744774</c:v>
                </c:pt>
                <c:pt idx="35">
                  <c:v>0.87204176308744774</c:v>
                </c:pt>
                <c:pt idx="36">
                  <c:v>0.88300694966239046</c:v>
                </c:pt>
                <c:pt idx="37">
                  <c:v>0.88353275325586589</c:v>
                </c:pt>
                <c:pt idx="38">
                  <c:v>0.88353275325586589</c:v>
                </c:pt>
                <c:pt idx="39">
                  <c:v>0.88353275325586589</c:v>
                </c:pt>
                <c:pt idx="40">
                  <c:v>0.88353275325586589</c:v>
                </c:pt>
                <c:pt idx="41">
                  <c:v>0.53904360634755955</c:v>
                </c:pt>
                <c:pt idx="42">
                  <c:v>0.2160452330244256</c:v>
                </c:pt>
                <c:pt idx="43">
                  <c:v>0.30207602389657318</c:v>
                </c:pt>
                <c:pt idx="44">
                  <c:v>0.78241229515199406</c:v>
                </c:pt>
                <c:pt idx="45">
                  <c:v>0.79225116688198327</c:v>
                </c:pt>
                <c:pt idx="46">
                  <c:v>0.79225116688198327</c:v>
                </c:pt>
                <c:pt idx="47">
                  <c:v>1.2304514925194949</c:v>
                </c:pt>
                <c:pt idx="48">
                  <c:v>1.2729187362170689</c:v>
                </c:pt>
                <c:pt idx="49">
                  <c:v>1.2723929326235934</c:v>
                </c:pt>
                <c:pt idx="50">
                  <c:v>1.2753336269815254</c:v>
                </c:pt>
                <c:pt idx="51">
                  <c:v>1.7859799128490501</c:v>
                </c:pt>
                <c:pt idx="52">
                  <c:v>1.7859799128490501</c:v>
                </c:pt>
                <c:pt idx="53">
                  <c:v>1.7789308202191172</c:v>
                </c:pt>
                <c:pt idx="54">
                  <c:v>1.8767868203796134</c:v>
                </c:pt>
                <c:pt idx="55">
                  <c:v>1.7907560295074658</c:v>
                </c:pt>
                <c:pt idx="56">
                  <c:v>1.3104197582520447</c:v>
                </c:pt>
                <c:pt idx="57">
                  <c:v>1.3005808865220556</c:v>
                </c:pt>
                <c:pt idx="58">
                  <c:v>1.3005808865220556</c:v>
                </c:pt>
                <c:pt idx="59">
                  <c:v>0.86238056088454385</c:v>
                </c:pt>
                <c:pt idx="60">
                  <c:v>1.6885443704024419</c:v>
                </c:pt>
                <c:pt idx="61">
                  <c:v>2.1880466316350144</c:v>
                </c:pt>
                <c:pt idx="62">
                  <c:v>2.9815587006690398</c:v>
                </c:pt>
                <c:pt idx="63">
                  <c:v>2.9317834435164629</c:v>
                </c:pt>
                <c:pt idx="64">
                  <c:v>3.8992366069528748</c:v>
                </c:pt>
                <c:pt idx="65">
                  <c:v>4.5413876577776255</c:v>
                </c:pt>
                <c:pt idx="66">
                  <c:v>4.65593617248489</c:v>
                </c:pt>
                <c:pt idx="67">
                  <c:v>5.0877930153412221</c:v>
                </c:pt>
                <c:pt idx="68">
                  <c:v>5.306069696320904</c:v>
                </c:pt>
                <c:pt idx="69">
                  <c:v>5.4618450940113767</c:v>
                </c:pt>
                <c:pt idx="70">
                  <c:v>6.1112224022652635</c:v>
                </c:pt>
                <c:pt idx="71">
                  <c:v>6.4574702126841972</c:v>
                </c:pt>
                <c:pt idx="72">
                  <c:v>6.0955587079819837</c:v>
                </c:pt>
                <c:pt idx="73">
                  <c:v>6.4047463299087353</c:v>
                </c:pt>
                <c:pt idx="74">
                  <c:v>6.3949222759715738</c:v>
                </c:pt>
                <c:pt idx="75">
                  <c:v>6.6997758672137859</c:v>
                </c:pt>
                <c:pt idx="76">
                  <c:v>7.3130912310350693</c:v>
                </c:pt>
                <c:pt idx="77">
                  <c:v>7.0989908865075027</c:v>
                </c:pt>
                <c:pt idx="78">
                  <c:v>7.0662850957949628</c:v>
                </c:pt>
                <c:pt idx="79">
                  <c:v>7.28227656033933</c:v>
                </c:pt>
                <c:pt idx="80">
                  <c:v>7.2801010035290394</c:v>
                </c:pt>
                <c:pt idx="81">
                  <c:v>7.3125781725870667</c:v>
                </c:pt>
                <c:pt idx="82">
                  <c:v>7.3167866043474667</c:v>
                </c:pt>
                <c:pt idx="83">
                  <c:v>7.9761178143597942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B17-48DC-AEAF-0618D88EB59E}"/>
            </c:ext>
          </c:extLst>
        </c:ser>
        <c:ser>
          <c:idx val="16"/>
          <c:order val="16"/>
          <c:tx>
            <c:strRef>
              <c:f>'Annual rolling av'!$B$54</c:f>
              <c:strCache>
                <c:ptCount val="1"/>
                <c:pt idx="0">
                  <c:v>Rotorua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av'!$C$37:$CH$37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av'!$C$54:$CH$54</c:f>
              <c:numCache>
                <c:formatCode>#,##0.00_);[Red]\(#,##0.00\)</c:formatCode>
                <c:ptCount val="84"/>
                <c:pt idx="11">
                  <c:v>0.12434858392367913</c:v>
                </c:pt>
                <c:pt idx="12">
                  <c:v>0.3365952437968675</c:v>
                </c:pt>
                <c:pt idx="13">
                  <c:v>0.36989649634240823</c:v>
                </c:pt>
                <c:pt idx="14">
                  <c:v>0.38859773070644243</c:v>
                </c:pt>
                <c:pt idx="15">
                  <c:v>0.38859773070644243</c:v>
                </c:pt>
                <c:pt idx="16">
                  <c:v>0.32115841620903612</c:v>
                </c:pt>
                <c:pt idx="17">
                  <c:v>0.32115841620903612</c:v>
                </c:pt>
                <c:pt idx="18">
                  <c:v>0.33853948012742047</c:v>
                </c:pt>
                <c:pt idx="19">
                  <c:v>0.33853948012742047</c:v>
                </c:pt>
                <c:pt idx="20">
                  <c:v>0.42027601837126027</c:v>
                </c:pt>
                <c:pt idx="21">
                  <c:v>0.42885951848244552</c:v>
                </c:pt>
                <c:pt idx="22">
                  <c:v>0.42885951848244552</c:v>
                </c:pt>
                <c:pt idx="23">
                  <c:v>0.41974975184458896</c:v>
                </c:pt>
                <c:pt idx="24">
                  <c:v>0.20750309197140063</c:v>
                </c:pt>
                <c:pt idx="25">
                  <c:v>0.25476114740073824</c:v>
                </c:pt>
                <c:pt idx="26">
                  <c:v>0.23605991303670404</c:v>
                </c:pt>
                <c:pt idx="27">
                  <c:v>1.9912794003588197</c:v>
                </c:pt>
                <c:pt idx="28">
                  <c:v>1.9434798975704033</c:v>
                </c:pt>
                <c:pt idx="29">
                  <c:v>1.9434798975704033</c:v>
                </c:pt>
                <c:pt idx="30">
                  <c:v>1.9260988336520191</c:v>
                </c:pt>
                <c:pt idx="31">
                  <c:v>1.9260988336520191</c:v>
                </c:pt>
                <c:pt idx="32">
                  <c:v>1.8443622954081793</c:v>
                </c:pt>
                <c:pt idx="33">
                  <c:v>1.8357787952969939</c:v>
                </c:pt>
                <c:pt idx="34">
                  <c:v>1.8357787952969939</c:v>
                </c:pt>
                <c:pt idx="35">
                  <c:v>1.8357787952969939</c:v>
                </c:pt>
                <c:pt idx="36">
                  <c:v>1.8571704616939997</c:v>
                </c:pt>
                <c:pt idx="37">
                  <c:v>1.7766111537191214</c:v>
                </c:pt>
                <c:pt idx="38">
                  <c:v>1.8144911532926049</c:v>
                </c:pt>
                <c:pt idx="39">
                  <c:v>5.9271665970489176E-2</c:v>
                </c:pt>
                <c:pt idx="40">
                  <c:v>5.9271665970489176E-2</c:v>
                </c:pt>
                <c:pt idx="41">
                  <c:v>5.9271665970489176E-2</c:v>
                </c:pt>
                <c:pt idx="42">
                  <c:v>5.9271665970489176E-2</c:v>
                </c:pt>
                <c:pt idx="43">
                  <c:v>0.11965419639904588</c:v>
                </c:pt>
                <c:pt idx="44">
                  <c:v>0.32105743777485246</c:v>
                </c:pt>
                <c:pt idx="45">
                  <c:v>0.32105743777485246</c:v>
                </c:pt>
                <c:pt idx="46">
                  <c:v>0.32105743777485246</c:v>
                </c:pt>
                <c:pt idx="47">
                  <c:v>0.3532427828162773</c:v>
                </c:pt>
                <c:pt idx="48">
                  <c:v>0.33185111641927162</c:v>
                </c:pt>
                <c:pt idx="49">
                  <c:v>0.33185111641927162</c:v>
                </c:pt>
                <c:pt idx="50">
                  <c:v>0.33321358113744609</c:v>
                </c:pt>
                <c:pt idx="51">
                  <c:v>0.33321358113744609</c:v>
                </c:pt>
                <c:pt idx="52">
                  <c:v>0.33321358113744609</c:v>
                </c:pt>
                <c:pt idx="53">
                  <c:v>0.33321358113744609</c:v>
                </c:pt>
                <c:pt idx="54">
                  <c:v>0.33321358113744609</c:v>
                </c:pt>
                <c:pt idx="55">
                  <c:v>0.28497641554426278</c:v>
                </c:pt>
                <c:pt idx="56">
                  <c:v>8.3573174168456235E-2</c:v>
                </c:pt>
                <c:pt idx="57">
                  <c:v>8.3573174168456235E-2</c:v>
                </c:pt>
                <c:pt idx="58">
                  <c:v>8.3573174168456235E-2</c:v>
                </c:pt>
                <c:pt idx="59">
                  <c:v>5.1387829127031409E-2</c:v>
                </c:pt>
                <c:pt idx="60">
                  <c:v>1.4154056359671483</c:v>
                </c:pt>
                <c:pt idx="61">
                  <c:v>2.635746973716711</c:v>
                </c:pt>
                <c:pt idx="62">
                  <c:v>3.474225569856471</c:v>
                </c:pt>
                <c:pt idx="63">
                  <c:v>4.7298767616663646</c:v>
                </c:pt>
                <c:pt idx="64">
                  <c:v>5.5576454528305419</c:v>
                </c:pt>
                <c:pt idx="65">
                  <c:v>8.9202444028046983</c:v>
                </c:pt>
                <c:pt idx="66">
                  <c:v>10.415533195127711</c:v>
                </c:pt>
                <c:pt idx="67">
                  <c:v>13.404854558298185</c:v>
                </c:pt>
                <c:pt idx="68">
                  <c:v>14.806609180448607</c:v>
                </c:pt>
                <c:pt idx="69">
                  <c:v>15.103743026616199</c:v>
                </c:pt>
                <c:pt idx="70">
                  <c:v>16.406951539978337</c:v>
                </c:pt>
                <c:pt idx="71">
                  <c:v>17.779308659457502</c:v>
                </c:pt>
                <c:pt idx="72">
                  <c:v>17.228089008029237</c:v>
                </c:pt>
                <c:pt idx="73">
                  <c:v>17.637974940996337</c:v>
                </c:pt>
                <c:pt idx="74">
                  <c:v>18.681305581064677</c:v>
                </c:pt>
                <c:pt idx="75">
                  <c:v>18.572983741168077</c:v>
                </c:pt>
                <c:pt idx="76">
                  <c:v>18.862854413972116</c:v>
                </c:pt>
                <c:pt idx="77">
                  <c:v>16.929428395006674</c:v>
                </c:pt>
                <c:pt idx="78">
                  <c:v>16.872339504880735</c:v>
                </c:pt>
                <c:pt idx="79">
                  <c:v>17.973721824159718</c:v>
                </c:pt>
                <c:pt idx="80">
                  <c:v>17.938926062813177</c:v>
                </c:pt>
                <c:pt idx="81">
                  <c:v>18.713080031389126</c:v>
                </c:pt>
                <c:pt idx="82">
                  <c:v>19.826103120614359</c:v>
                </c:pt>
                <c:pt idx="83">
                  <c:v>19.820112222242759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B17-48DC-AEAF-0618D88EB59E}"/>
            </c:ext>
          </c:extLst>
        </c:ser>
        <c:ser>
          <c:idx val="17"/>
          <c:order val="17"/>
          <c:tx>
            <c:strRef>
              <c:f>'Annual rolling av'!$B$55</c:f>
              <c:strCache>
                <c:ptCount val="1"/>
                <c:pt idx="0">
                  <c:v>Taupo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av'!$C$37:$CH$37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av'!$C$55:$CH$55</c:f>
              <c:numCache>
                <c:formatCode>#,##0.00_);[Red]\(#,##0.00\)</c:formatCode>
                <c:ptCount val="84"/>
                <c:pt idx="11">
                  <c:v>9.6208551483420612E-2</c:v>
                </c:pt>
                <c:pt idx="12">
                  <c:v>9.6208551483420612E-2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4.2969358148750969E-2</c:v>
                </c:pt>
                <c:pt idx="33">
                  <c:v>4.2969358148750969E-2</c:v>
                </c:pt>
                <c:pt idx="34">
                  <c:v>4.2969358148750969E-2</c:v>
                </c:pt>
                <c:pt idx="35">
                  <c:v>0.16188968644875534</c:v>
                </c:pt>
                <c:pt idx="36">
                  <c:v>0.16188968644875534</c:v>
                </c:pt>
                <c:pt idx="37">
                  <c:v>0.33975373405200282</c:v>
                </c:pt>
                <c:pt idx="38">
                  <c:v>0.33975373405200282</c:v>
                </c:pt>
                <c:pt idx="39">
                  <c:v>0.33975373405200282</c:v>
                </c:pt>
                <c:pt idx="40">
                  <c:v>0.33975373405200282</c:v>
                </c:pt>
                <c:pt idx="41">
                  <c:v>0.33975373405200282</c:v>
                </c:pt>
                <c:pt idx="42">
                  <c:v>0.41360037337039984</c:v>
                </c:pt>
                <c:pt idx="43">
                  <c:v>0.41360037337039984</c:v>
                </c:pt>
                <c:pt idx="44">
                  <c:v>0.37063101522164887</c:v>
                </c:pt>
                <c:pt idx="45">
                  <c:v>0.37063101522164887</c:v>
                </c:pt>
                <c:pt idx="46">
                  <c:v>0.37063101522164887</c:v>
                </c:pt>
                <c:pt idx="47">
                  <c:v>0.2517106869216445</c:v>
                </c:pt>
                <c:pt idx="48">
                  <c:v>0.2517106869216445</c:v>
                </c:pt>
                <c:pt idx="49">
                  <c:v>7.3846639318397023E-2</c:v>
                </c:pt>
                <c:pt idx="50">
                  <c:v>7.3846639318397023E-2</c:v>
                </c:pt>
                <c:pt idx="51">
                  <c:v>7.3846639318397023E-2</c:v>
                </c:pt>
                <c:pt idx="52">
                  <c:v>7.3846639318397023E-2</c:v>
                </c:pt>
                <c:pt idx="53">
                  <c:v>7.3846639318397023E-2</c:v>
                </c:pt>
                <c:pt idx="54">
                  <c:v>0</c:v>
                </c:pt>
                <c:pt idx="55">
                  <c:v>0.2710527270089928</c:v>
                </c:pt>
                <c:pt idx="56">
                  <c:v>0.2710527270089928</c:v>
                </c:pt>
                <c:pt idx="57">
                  <c:v>0.2710527270089928</c:v>
                </c:pt>
                <c:pt idx="58">
                  <c:v>0.2710527270089928</c:v>
                </c:pt>
                <c:pt idx="59">
                  <c:v>0.2710527270089928</c:v>
                </c:pt>
                <c:pt idx="60">
                  <c:v>0.93796112725072645</c:v>
                </c:pt>
                <c:pt idx="61">
                  <c:v>1.510132412401574</c:v>
                </c:pt>
                <c:pt idx="62">
                  <c:v>2.5420000438340491</c:v>
                </c:pt>
                <c:pt idx="63">
                  <c:v>3.277873314337358</c:v>
                </c:pt>
                <c:pt idx="64">
                  <c:v>6.6154930247128103</c:v>
                </c:pt>
                <c:pt idx="65">
                  <c:v>8.4212770631964489</c:v>
                </c:pt>
                <c:pt idx="66">
                  <c:v>9.3739952320090385</c:v>
                </c:pt>
                <c:pt idx="67">
                  <c:v>9.7789344631825958</c:v>
                </c:pt>
                <c:pt idx="68">
                  <c:v>10.392448493489972</c:v>
                </c:pt>
                <c:pt idx="69">
                  <c:v>10.713392139480895</c:v>
                </c:pt>
                <c:pt idx="70">
                  <c:v>13.341556406445777</c:v>
                </c:pt>
                <c:pt idx="71">
                  <c:v>16.317871632481136</c:v>
                </c:pt>
                <c:pt idx="72">
                  <c:v>16.550227893711888</c:v>
                </c:pt>
                <c:pt idx="73">
                  <c:v>16.503396333197422</c:v>
                </c:pt>
                <c:pt idx="74">
                  <c:v>17.370872964060027</c:v>
                </c:pt>
                <c:pt idx="75">
                  <c:v>17.984082255657395</c:v>
                </c:pt>
                <c:pt idx="76">
                  <c:v>15.755861694365908</c:v>
                </c:pt>
                <c:pt idx="77">
                  <c:v>14.81610739810678</c:v>
                </c:pt>
                <c:pt idx="78">
                  <c:v>14.089633739848091</c:v>
                </c:pt>
                <c:pt idx="79">
                  <c:v>13.784432246583744</c:v>
                </c:pt>
                <c:pt idx="80">
                  <c:v>14.062648032730211</c:v>
                </c:pt>
                <c:pt idx="81">
                  <c:v>14.69282906312316</c:v>
                </c:pt>
                <c:pt idx="82">
                  <c:v>12.747531045169158</c:v>
                </c:pt>
                <c:pt idx="83">
                  <c:v>11.36635314490843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B17-48DC-AEAF-0618D88EB59E}"/>
            </c:ext>
          </c:extLst>
        </c:ser>
        <c:ser>
          <c:idx val="18"/>
          <c:order val="18"/>
          <c:tx>
            <c:strRef>
              <c:f>'Annual rolling av'!$B$56</c:f>
              <c:strCache>
                <c:ptCount val="1"/>
                <c:pt idx="0">
                  <c:v>Tauranga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av'!$C$37:$CH$37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av'!$C$56:$CH$56</c:f>
              <c:numCache>
                <c:formatCode>#,##0.00_);[Red]\(#,##0.00\)</c:formatCode>
                <c:ptCount val="84"/>
                <c:pt idx="11">
                  <c:v>5.4307731305449884</c:v>
                </c:pt>
                <c:pt idx="12">
                  <c:v>5.4307731305449884</c:v>
                </c:pt>
                <c:pt idx="13">
                  <c:v>5.4307731305449884</c:v>
                </c:pt>
                <c:pt idx="14">
                  <c:v>5.4307731305449884</c:v>
                </c:pt>
                <c:pt idx="15">
                  <c:v>5.4307731305449884</c:v>
                </c:pt>
                <c:pt idx="16">
                  <c:v>5.4307731305449884</c:v>
                </c:pt>
                <c:pt idx="17">
                  <c:v>5.4307731305449884</c:v>
                </c:pt>
                <c:pt idx="18">
                  <c:v>5.4307731305449884</c:v>
                </c:pt>
                <c:pt idx="19">
                  <c:v>6.5626129977924457</c:v>
                </c:pt>
                <c:pt idx="20">
                  <c:v>6.5626129977924457</c:v>
                </c:pt>
                <c:pt idx="21">
                  <c:v>6.6059082255188111</c:v>
                </c:pt>
                <c:pt idx="22">
                  <c:v>6.6059082255188111</c:v>
                </c:pt>
                <c:pt idx="23">
                  <c:v>1.1751350949738228</c:v>
                </c:pt>
                <c:pt idx="24">
                  <c:v>1.1751350949738228</c:v>
                </c:pt>
                <c:pt idx="25">
                  <c:v>1.1751350949738228</c:v>
                </c:pt>
                <c:pt idx="26">
                  <c:v>1.1751350949738228</c:v>
                </c:pt>
                <c:pt idx="27">
                  <c:v>1.1751350949738228</c:v>
                </c:pt>
                <c:pt idx="28">
                  <c:v>1.1751350949738228</c:v>
                </c:pt>
                <c:pt idx="29">
                  <c:v>1.1751350949738228</c:v>
                </c:pt>
                <c:pt idx="30">
                  <c:v>1.1751350949738228</c:v>
                </c:pt>
                <c:pt idx="31">
                  <c:v>4.3295227726365466E-2</c:v>
                </c:pt>
                <c:pt idx="32">
                  <c:v>4.3295227726365466E-2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0.15615976681696034</c:v>
                </c:pt>
                <c:pt idx="39">
                  <c:v>0.15615976681696034</c:v>
                </c:pt>
                <c:pt idx="40">
                  <c:v>0.15615976681696034</c:v>
                </c:pt>
                <c:pt idx="41">
                  <c:v>0.47867701106195359</c:v>
                </c:pt>
                <c:pt idx="42">
                  <c:v>0.47867701106195359</c:v>
                </c:pt>
                <c:pt idx="43">
                  <c:v>0.47867701106195359</c:v>
                </c:pt>
                <c:pt idx="44">
                  <c:v>1.4562950212289838</c:v>
                </c:pt>
                <c:pt idx="45">
                  <c:v>1.4562950212289838</c:v>
                </c:pt>
                <c:pt idx="46">
                  <c:v>1.4562950212289838</c:v>
                </c:pt>
                <c:pt idx="47">
                  <c:v>1.8874083934116375</c:v>
                </c:pt>
                <c:pt idx="48">
                  <c:v>1.9561309116842562</c:v>
                </c:pt>
                <c:pt idx="49">
                  <c:v>1.9561309116842562</c:v>
                </c:pt>
                <c:pt idx="50">
                  <c:v>1.8774168543338781</c:v>
                </c:pt>
                <c:pt idx="51">
                  <c:v>1.9122935618023897</c:v>
                </c:pt>
                <c:pt idx="52">
                  <c:v>2.0819395536104643</c:v>
                </c:pt>
                <c:pt idx="53">
                  <c:v>1.7594223093654713</c:v>
                </c:pt>
                <c:pt idx="54">
                  <c:v>1.7594223093654713</c:v>
                </c:pt>
                <c:pt idx="55">
                  <c:v>1.7594223093654713</c:v>
                </c:pt>
                <c:pt idx="56">
                  <c:v>0.78180429919844108</c:v>
                </c:pt>
                <c:pt idx="57">
                  <c:v>0.78180429919844108</c:v>
                </c:pt>
                <c:pt idx="58">
                  <c:v>0.78180429919844108</c:v>
                </c:pt>
                <c:pt idx="59">
                  <c:v>0.3506909270157873</c:v>
                </c:pt>
                <c:pt idx="60">
                  <c:v>1.1895155093956133</c:v>
                </c:pt>
                <c:pt idx="61">
                  <c:v>1.5133592770211068</c:v>
                </c:pt>
                <c:pt idx="62">
                  <c:v>1.4931799183298171</c:v>
                </c:pt>
                <c:pt idx="63">
                  <c:v>1.8099330897751595</c:v>
                </c:pt>
                <c:pt idx="64">
                  <c:v>2.2637528890925736</c:v>
                </c:pt>
                <c:pt idx="65">
                  <c:v>2.6052893904374841</c:v>
                </c:pt>
                <c:pt idx="66">
                  <c:v>3.8225626642662776</c:v>
                </c:pt>
                <c:pt idx="67">
                  <c:v>4.062964463457245</c:v>
                </c:pt>
                <c:pt idx="68">
                  <c:v>4.8363949931627017</c:v>
                </c:pt>
                <c:pt idx="69">
                  <c:v>5.1040344421602875</c:v>
                </c:pt>
                <c:pt idx="70">
                  <c:v>5.8911687713630263</c:v>
                </c:pt>
                <c:pt idx="71">
                  <c:v>6.5251300177843365</c:v>
                </c:pt>
                <c:pt idx="72">
                  <c:v>6.3780989357183433</c:v>
                </c:pt>
                <c:pt idx="73">
                  <c:v>6.0542551680928502</c:v>
                </c:pt>
                <c:pt idx="74">
                  <c:v>5.9969888173175576</c:v>
                </c:pt>
                <c:pt idx="75">
                  <c:v>5.9289608215679506</c:v>
                </c:pt>
                <c:pt idx="76">
                  <c:v>5.3980240826708918</c:v>
                </c:pt>
                <c:pt idx="77">
                  <c:v>5.4133443019233676</c:v>
                </c:pt>
                <c:pt idx="78">
                  <c:v>4.4159872431681748</c:v>
                </c:pt>
                <c:pt idx="79">
                  <c:v>4.7286981908846961</c:v>
                </c:pt>
                <c:pt idx="80">
                  <c:v>3.972368577232702</c:v>
                </c:pt>
                <c:pt idx="81">
                  <c:v>4.197986636412339</c:v>
                </c:pt>
                <c:pt idx="82">
                  <c:v>3.7238626769161414</c:v>
                </c:pt>
                <c:pt idx="83">
                  <c:v>3.9575805328820604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B17-48DC-AEAF-0618D88EB59E}"/>
            </c:ext>
          </c:extLst>
        </c:ser>
        <c:ser>
          <c:idx val="19"/>
          <c:order val="19"/>
          <c:tx>
            <c:strRef>
              <c:f>'Annual rolling av'!$B$57</c:f>
              <c:strCache>
                <c:ptCount val="1"/>
                <c:pt idx="0">
                  <c:v>Timaru and Oamaru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av'!$C$37:$CH$37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av'!$C$57:$CH$57</c:f>
              <c:numCache>
                <c:formatCode>#,##0.00_);[Red]\(#,##0.00\)</c:formatCode>
                <c:ptCount val="84"/>
                <c:pt idx="11">
                  <c:v>4.8353494062250251</c:v>
                </c:pt>
                <c:pt idx="12">
                  <c:v>4.9820682547734343</c:v>
                </c:pt>
                <c:pt idx="13">
                  <c:v>4.9995201664765876</c:v>
                </c:pt>
                <c:pt idx="14">
                  <c:v>2.4420509009644262</c:v>
                </c:pt>
                <c:pt idx="15">
                  <c:v>2.4420509009644262</c:v>
                </c:pt>
                <c:pt idx="16">
                  <c:v>1.4558305175316177</c:v>
                </c:pt>
                <c:pt idx="17">
                  <c:v>1.0718878136268497</c:v>
                </c:pt>
                <c:pt idx="18">
                  <c:v>1.0718878136268497</c:v>
                </c:pt>
                <c:pt idx="19">
                  <c:v>1.0718878136268497</c:v>
                </c:pt>
                <c:pt idx="20">
                  <c:v>1.0718878136268497</c:v>
                </c:pt>
                <c:pt idx="21">
                  <c:v>0.90769853202944439</c:v>
                </c:pt>
                <c:pt idx="22">
                  <c:v>0.90769853202944439</c:v>
                </c:pt>
                <c:pt idx="23">
                  <c:v>0.40641800397663902</c:v>
                </c:pt>
                <c:pt idx="24">
                  <c:v>1.7451911703153727E-2</c:v>
                </c:pt>
                <c:pt idx="25">
                  <c:v>0.26674674402441612</c:v>
                </c:pt>
                <c:pt idx="26">
                  <c:v>0.26674674402441612</c:v>
                </c:pt>
                <c:pt idx="27">
                  <c:v>0.26674674402441612</c:v>
                </c:pt>
                <c:pt idx="28">
                  <c:v>0.31400142371282441</c:v>
                </c:pt>
                <c:pt idx="29">
                  <c:v>0.31400142371282441</c:v>
                </c:pt>
                <c:pt idx="30">
                  <c:v>0.31400142371282441</c:v>
                </c:pt>
                <c:pt idx="31">
                  <c:v>0.41315159703273918</c:v>
                </c:pt>
                <c:pt idx="32">
                  <c:v>0.4930816079598867</c:v>
                </c:pt>
                <c:pt idx="33">
                  <c:v>0.4930816079598867</c:v>
                </c:pt>
                <c:pt idx="34">
                  <c:v>0.4930816079598867</c:v>
                </c:pt>
                <c:pt idx="35">
                  <c:v>0.92793417644614895</c:v>
                </c:pt>
                <c:pt idx="36">
                  <c:v>0.92793417644614895</c:v>
                </c:pt>
                <c:pt idx="37">
                  <c:v>0.73264796675064425</c:v>
                </c:pt>
                <c:pt idx="38">
                  <c:v>0.73363525250047079</c:v>
                </c:pt>
                <c:pt idx="39">
                  <c:v>0.73363525250047079</c:v>
                </c:pt>
                <c:pt idx="40">
                  <c:v>0.68638057281206244</c:v>
                </c:pt>
                <c:pt idx="41">
                  <c:v>0.68638057281206244</c:v>
                </c:pt>
                <c:pt idx="42">
                  <c:v>0.73444574592815204</c:v>
                </c:pt>
                <c:pt idx="43">
                  <c:v>0.63529557260823732</c:v>
                </c:pt>
                <c:pt idx="44">
                  <c:v>0.64869815638015793</c:v>
                </c:pt>
                <c:pt idx="45">
                  <c:v>0.64869815638015793</c:v>
                </c:pt>
                <c:pt idx="46">
                  <c:v>0.82213450663770016</c:v>
                </c:pt>
                <c:pt idx="47">
                  <c:v>0.3872819381514378</c:v>
                </c:pt>
                <c:pt idx="48">
                  <c:v>0.3872819381514378</c:v>
                </c:pt>
                <c:pt idx="49">
                  <c:v>0.38769068762722581</c:v>
                </c:pt>
                <c:pt idx="50">
                  <c:v>0.48968835529913279</c:v>
                </c:pt>
                <c:pt idx="51">
                  <c:v>0.48968835529913279</c:v>
                </c:pt>
                <c:pt idx="52">
                  <c:v>0.55673773296788909</c:v>
                </c:pt>
                <c:pt idx="53">
                  <c:v>2.1109345776144544</c:v>
                </c:pt>
                <c:pt idx="54">
                  <c:v>2.0628694044983651</c:v>
                </c:pt>
                <c:pt idx="55">
                  <c:v>2.065964109942064</c:v>
                </c:pt>
                <c:pt idx="56">
                  <c:v>1.9726315152429956</c:v>
                </c:pt>
                <c:pt idx="57">
                  <c:v>1.9726315152429956</c:v>
                </c:pt>
                <c:pt idx="58">
                  <c:v>1.7991951649854534</c:v>
                </c:pt>
                <c:pt idx="59">
                  <c:v>1.7991951649854534</c:v>
                </c:pt>
                <c:pt idx="60">
                  <c:v>3.9724505865982875</c:v>
                </c:pt>
                <c:pt idx="61">
                  <c:v>6.8552599836515142</c:v>
                </c:pt>
                <c:pt idx="62">
                  <c:v>7.6000654041359059</c:v>
                </c:pt>
                <c:pt idx="63">
                  <c:v>9.3255056557082323</c:v>
                </c:pt>
                <c:pt idx="64">
                  <c:v>10.660197890341435</c:v>
                </c:pt>
                <c:pt idx="65">
                  <c:v>10.701659164372321</c:v>
                </c:pt>
                <c:pt idx="66">
                  <c:v>11.319743488084828</c:v>
                </c:pt>
                <c:pt idx="67">
                  <c:v>12.705267236785208</c:v>
                </c:pt>
                <c:pt idx="68">
                  <c:v>13.228766901180798</c:v>
                </c:pt>
                <c:pt idx="69">
                  <c:v>13.943805812923335</c:v>
                </c:pt>
                <c:pt idx="70">
                  <c:v>15.379225786201431</c:v>
                </c:pt>
                <c:pt idx="71">
                  <c:v>15.750456484355206</c:v>
                </c:pt>
                <c:pt idx="72">
                  <c:v>14.445222821805711</c:v>
                </c:pt>
                <c:pt idx="73">
                  <c:v>12.206419895908958</c:v>
                </c:pt>
                <c:pt idx="74">
                  <c:v>12.317226711557142</c:v>
                </c:pt>
                <c:pt idx="75">
                  <c:v>11.360711581994304</c:v>
                </c:pt>
                <c:pt idx="76">
                  <c:v>10.93349491231419</c:v>
                </c:pt>
                <c:pt idx="77">
                  <c:v>10.756525733652076</c:v>
                </c:pt>
                <c:pt idx="78">
                  <c:v>11.08108359179375</c:v>
                </c:pt>
                <c:pt idx="79">
                  <c:v>10.323425973618242</c:v>
                </c:pt>
                <c:pt idx="80">
                  <c:v>11.598188644866012</c:v>
                </c:pt>
                <c:pt idx="81">
                  <c:v>12.280216216439225</c:v>
                </c:pt>
                <c:pt idx="82">
                  <c:v>12.141976435040185</c:v>
                </c:pt>
                <c:pt idx="83">
                  <c:v>12.578322164826554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B17-48DC-AEAF-0618D88EB59E}"/>
            </c:ext>
          </c:extLst>
        </c:ser>
        <c:ser>
          <c:idx val="20"/>
          <c:order val="20"/>
          <c:tx>
            <c:strRef>
              <c:f>'Annual rolling av'!$B$58</c:f>
              <c:strCache>
                <c:ptCount val="1"/>
                <c:pt idx="0">
                  <c:v>Wellington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av'!$C$37:$CH$37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av'!$C$58:$CH$58</c:f>
              <c:numCache>
                <c:formatCode>#,##0.00_);[Red]\(#,##0.00\)</c:formatCode>
                <c:ptCount val="84"/>
                <c:pt idx="11">
                  <c:v>4.0276745478497435</c:v>
                </c:pt>
                <c:pt idx="12">
                  <c:v>4.5153128049580102</c:v>
                </c:pt>
                <c:pt idx="13">
                  <c:v>4.7703647060877916</c:v>
                </c:pt>
                <c:pt idx="14">
                  <c:v>4.6773715255052082</c:v>
                </c:pt>
                <c:pt idx="15">
                  <c:v>4.6469622924676619</c:v>
                </c:pt>
                <c:pt idx="16">
                  <c:v>4.4439510980361643</c:v>
                </c:pt>
                <c:pt idx="17">
                  <c:v>4.618108238065294</c:v>
                </c:pt>
                <c:pt idx="18">
                  <c:v>4.3889120095192737</c:v>
                </c:pt>
                <c:pt idx="19">
                  <c:v>2.4772118476696523</c:v>
                </c:pt>
                <c:pt idx="20">
                  <c:v>2.5352391951003428</c:v>
                </c:pt>
                <c:pt idx="21">
                  <c:v>2.1833384033052847</c:v>
                </c:pt>
                <c:pt idx="22">
                  <c:v>2.1843702203300066</c:v>
                </c:pt>
                <c:pt idx="23">
                  <c:v>2.6205006224915515</c:v>
                </c:pt>
                <c:pt idx="24">
                  <c:v>2.2407954326936617</c:v>
                </c:pt>
                <c:pt idx="25">
                  <c:v>2.0236293749196399</c:v>
                </c:pt>
                <c:pt idx="26">
                  <c:v>1.8095928561078627</c:v>
                </c:pt>
                <c:pt idx="27">
                  <c:v>1.674505050274631</c:v>
                </c:pt>
                <c:pt idx="28">
                  <c:v>1.611127360286067</c:v>
                </c:pt>
                <c:pt idx="29">
                  <c:v>1.4234367962353973</c:v>
                </c:pt>
                <c:pt idx="30">
                  <c:v>1.0888096242933194</c:v>
                </c:pt>
                <c:pt idx="31">
                  <c:v>1.2821724238423258</c:v>
                </c:pt>
                <c:pt idx="32">
                  <c:v>1.3335284335526818</c:v>
                </c:pt>
                <c:pt idx="33">
                  <c:v>1.358438677190275</c:v>
                </c:pt>
                <c:pt idx="34">
                  <c:v>1.3928291114069775</c:v>
                </c:pt>
                <c:pt idx="35">
                  <c:v>0.96171305778735783</c:v>
                </c:pt>
                <c:pt idx="36">
                  <c:v>0.87373324696834975</c:v>
                </c:pt>
                <c:pt idx="37">
                  <c:v>0.87767954315956631</c:v>
                </c:pt>
                <c:pt idx="38">
                  <c:v>0.86394422331792653</c:v>
                </c:pt>
                <c:pt idx="39">
                  <c:v>0.84367417043340787</c:v>
                </c:pt>
                <c:pt idx="40">
                  <c:v>0.84367417043340787</c:v>
                </c:pt>
                <c:pt idx="41">
                  <c:v>0.80441690863002058</c:v>
                </c:pt>
                <c:pt idx="42">
                  <c:v>0.83116128787512145</c:v>
                </c:pt>
                <c:pt idx="43">
                  <c:v>0.63767514370549427</c:v>
                </c:pt>
                <c:pt idx="44">
                  <c:v>0.68273899037968566</c:v>
                </c:pt>
                <c:pt idx="45">
                  <c:v>0.59199333597218395</c:v>
                </c:pt>
                <c:pt idx="46">
                  <c:v>0.5235064971385317</c:v>
                </c:pt>
                <c:pt idx="47">
                  <c:v>0.5574396969686598</c:v>
                </c:pt>
                <c:pt idx="48">
                  <c:v>0.54938949218371302</c:v>
                </c:pt>
                <c:pt idx="49">
                  <c:v>0.53346967804580625</c:v>
                </c:pt>
                <c:pt idx="50">
                  <c:v>0.53494400853808366</c:v>
                </c:pt>
                <c:pt idx="51">
                  <c:v>0.58837157217780889</c:v>
                </c:pt>
                <c:pt idx="52">
                  <c:v>0.6354501033816421</c:v>
                </c:pt>
                <c:pt idx="53">
                  <c:v>0.64365595322513236</c:v>
                </c:pt>
                <c:pt idx="54">
                  <c:v>0.68381180684896437</c:v>
                </c:pt>
                <c:pt idx="55">
                  <c:v>0.58107679888679487</c:v>
                </c:pt>
                <c:pt idx="56">
                  <c:v>0.40573149489884591</c:v>
                </c:pt>
                <c:pt idx="57">
                  <c:v>0.36816215577421252</c:v>
                </c:pt>
                <c:pt idx="58">
                  <c:v>0.34713334290514314</c:v>
                </c:pt>
                <c:pt idx="59">
                  <c:v>0.30113904526256696</c:v>
                </c:pt>
                <c:pt idx="60">
                  <c:v>1.1950573773355613</c:v>
                </c:pt>
                <c:pt idx="61">
                  <c:v>2.0629454123555404</c:v>
                </c:pt>
                <c:pt idx="62">
                  <c:v>2.7563753289368695</c:v>
                </c:pt>
                <c:pt idx="63">
                  <c:v>3.4460621060107348</c:v>
                </c:pt>
                <c:pt idx="64">
                  <c:v>4.4540361096501444</c:v>
                </c:pt>
                <c:pt idx="65">
                  <c:v>5.3883284344341877</c:v>
                </c:pt>
                <c:pt idx="66">
                  <c:v>6.3199381664939178</c:v>
                </c:pt>
                <c:pt idx="67">
                  <c:v>7.0396319818813975</c:v>
                </c:pt>
                <c:pt idx="68">
                  <c:v>7.4512775042130839</c:v>
                </c:pt>
                <c:pt idx="69">
                  <c:v>8.3124157235825713</c:v>
                </c:pt>
                <c:pt idx="70">
                  <c:v>9.0643999022223785</c:v>
                </c:pt>
                <c:pt idx="71">
                  <c:v>9.7289857821707315</c:v>
                </c:pt>
                <c:pt idx="72">
                  <c:v>9.5442575646884524</c:v>
                </c:pt>
                <c:pt idx="73">
                  <c:v>9.6382244170446061</c:v>
                </c:pt>
                <c:pt idx="74">
                  <c:v>10.039525107037681</c:v>
                </c:pt>
                <c:pt idx="75">
                  <c:v>10.030293394814942</c:v>
                </c:pt>
                <c:pt idx="76">
                  <c:v>9.6431368204483068</c:v>
                </c:pt>
                <c:pt idx="77">
                  <c:v>11.417003609401089</c:v>
                </c:pt>
                <c:pt idx="78">
                  <c:v>10.938915259193282</c:v>
                </c:pt>
                <c:pt idx="79">
                  <c:v>10.340245508991192</c:v>
                </c:pt>
                <c:pt idx="80">
                  <c:v>10.56690486452643</c:v>
                </c:pt>
                <c:pt idx="81">
                  <c:v>10.205272343550874</c:v>
                </c:pt>
                <c:pt idx="82">
                  <c:v>9.9586380387530191</c:v>
                </c:pt>
                <c:pt idx="83">
                  <c:v>9.6546476199555258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B17-48DC-AEAF-0618D88EB59E}"/>
            </c:ext>
          </c:extLst>
        </c:ser>
        <c:ser>
          <c:idx val="21"/>
          <c:order val="21"/>
          <c:tx>
            <c:strRef>
              <c:f>'Annual rolling av'!$B$59</c:f>
              <c:strCache>
                <c:ptCount val="1"/>
                <c:pt idx="0">
                  <c:v>Whakatane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av'!$C$37:$CH$37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av'!$C$59:$CH$59</c:f>
              <c:numCache>
                <c:formatCode>#,##0.00_);[Red]\(#,##0.00\)</c:formatCode>
                <c:ptCount val="84"/>
                <c:pt idx="11">
                  <c:v>51.835475799515208</c:v>
                </c:pt>
                <c:pt idx="12">
                  <c:v>51.835475799515208</c:v>
                </c:pt>
                <c:pt idx="13">
                  <c:v>51.835475799515208</c:v>
                </c:pt>
                <c:pt idx="14">
                  <c:v>51.835475799515208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0.40588799386267665</c:v>
                </c:pt>
                <c:pt idx="27">
                  <c:v>0.40588799386267665</c:v>
                </c:pt>
                <c:pt idx="28">
                  <c:v>0.40588799386267665</c:v>
                </c:pt>
                <c:pt idx="29">
                  <c:v>0.40588799386267665</c:v>
                </c:pt>
                <c:pt idx="30">
                  <c:v>0.40588799386267665</c:v>
                </c:pt>
                <c:pt idx="31">
                  <c:v>0.40588799386267665</c:v>
                </c:pt>
                <c:pt idx="32">
                  <c:v>0.79832638902324993</c:v>
                </c:pt>
                <c:pt idx="33">
                  <c:v>0.79832638902324993</c:v>
                </c:pt>
                <c:pt idx="34">
                  <c:v>0.79832638902324993</c:v>
                </c:pt>
                <c:pt idx="35">
                  <c:v>1.1174960354276999</c:v>
                </c:pt>
                <c:pt idx="36">
                  <c:v>1.1174960354276999</c:v>
                </c:pt>
                <c:pt idx="37">
                  <c:v>1.1174960354276999</c:v>
                </c:pt>
                <c:pt idx="38">
                  <c:v>0.71160804156502333</c:v>
                </c:pt>
                <c:pt idx="39">
                  <c:v>0.71160804156502333</c:v>
                </c:pt>
                <c:pt idx="40">
                  <c:v>0.71160804156502333</c:v>
                </c:pt>
                <c:pt idx="41">
                  <c:v>0.71160804156502333</c:v>
                </c:pt>
                <c:pt idx="42">
                  <c:v>0.71160804156502333</c:v>
                </c:pt>
                <c:pt idx="43">
                  <c:v>0.71160804156502333</c:v>
                </c:pt>
                <c:pt idx="44">
                  <c:v>0.36760390911681617</c:v>
                </c:pt>
                <c:pt idx="45">
                  <c:v>0.40517155448238901</c:v>
                </c:pt>
                <c:pt idx="46">
                  <c:v>0.40517155448238901</c:v>
                </c:pt>
                <c:pt idx="47">
                  <c:v>9.3205447420554907E-2</c:v>
                </c:pt>
                <c:pt idx="48">
                  <c:v>9.3205447420554907E-2</c:v>
                </c:pt>
                <c:pt idx="49">
                  <c:v>9.3205447420554907E-2</c:v>
                </c:pt>
                <c:pt idx="50">
                  <c:v>0.12953154924797602</c:v>
                </c:pt>
                <c:pt idx="51">
                  <c:v>0.16712976143334415</c:v>
                </c:pt>
                <c:pt idx="52">
                  <c:v>0.19518364819831771</c:v>
                </c:pt>
                <c:pt idx="53">
                  <c:v>0.19518364819831771</c:v>
                </c:pt>
                <c:pt idx="54">
                  <c:v>0.19518364819831771</c:v>
                </c:pt>
                <c:pt idx="55">
                  <c:v>0.19518364819831771</c:v>
                </c:pt>
                <c:pt idx="56">
                  <c:v>0.14674938548595162</c:v>
                </c:pt>
                <c:pt idx="57">
                  <c:v>0.10918174012037878</c:v>
                </c:pt>
                <c:pt idx="58">
                  <c:v>0.10918174012037878</c:v>
                </c:pt>
                <c:pt idx="59">
                  <c:v>0.34676016849967461</c:v>
                </c:pt>
                <c:pt idx="60">
                  <c:v>1.3211032757038077</c:v>
                </c:pt>
                <c:pt idx="61">
                  <c:v>2.2738424244606557</c:v>
                </c:pt>
                <c:pt idx="62">
                  <c:v>2.8306734194685577</c:v>
                </c:pt>
                <c:pt idx="63">
                  <c:v>3.88286084802081</c:v>
                </c:pt>
                <c:pt idx="64">
                  <c:v>4.5402041401719462</c:v>
                </c:pt>
                <c:pt idx="65">
                  <c:v>5.4451164014710685</c:v>
                </c:pt>
                <c:pt idx="66">
                  <c:v>6.5629723699025053</c:v>
                </c:pt>
                <c:pt idx="67">
                  <c:v>7.7593761451248966</c:v>
                </c:pt>
                <c:pt idx="68">
                  <c:v>7.7601190738753445</c:v>
                </c:pt>
                <c:pt idx="69">
                  <c:v>8.7020676554356289</c:v>
                </c:pt>
                <c:pt idx="70">
                  <c:v>9.2036311985296866</c:v>
                </c:pt>
                <c:pt idx="71">
                  <c:v>16.107922188431193</c:v>
                </c:pt>
                <c:pt idx="72">
                  <c:v>15.247393539394668</c:v>
                </c:pt>
                <c:pt idx="73">
                  <c:v>16.724732168995601</c:v>
                </c:pt>
                <c:pt idx="74">
                  <c:v>16.131575072160278</c:v>
                </c:pt>
                <c:pt idx="75">
                  <c:v>15.379759271620722</c:v>
                </c:pt>
                <c:pt idx="76">
                  <c:v>14.829104460434962</c:v>
                </c:pt>
                <c:pt idx="77">
                  <c:v>14.184265345996192</c:v>
                </c:pt>
                <c:pt idx="78">
                  <c:v>13.302094412653368</c:v>
                </c:pt>
                <c:pt idx="79">
                  <c:v>13.707757082898917</c:v>
                </c:pt>
                <c:pt idx="80">
                  <c:v>13.748754808580292</c:v>
                </c:pt>
                <c:pt idx="81">
                  <c:v>12.821716634015379</c:v>
                </c:pt>
                <c:pt idx="82">
                  <c:v>13.114567690159454</c:v>
                </c:pt>
                <c:pt idx="83">
                  <c:v>6.351876301952883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B17-48DC-AEAF-0618D88EB59E}"/>
            </c:ext>
          </c:extLst>
        </c:ser>
        <c:ser>
          <c:idx val="22"/>
          <c:order val="22"/>
          <c:tx>
            <c:strRef>
              <c:f>'Annual rolling av'!$B$60</c:f>
              <c:strCache>
                <c:ptCount val="1"/>
                <c:pt idx="0">
                  <c:v>Whangarei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av'!$C$37:$CH$37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av'!$C$60:$CH$60</c:f>
              <c:numCache>
                <c:formatCode>#,##0.00_);[Red]\(#,##0.00\)</c:formatCode>
                <c:ptCount val="84"/>
                <c:pt idx="11">
                  <c:v>17.547732181425484</c:v>
                </c:pt>
                <c:pt idx="12">
                  <c:v>17.547732181425484</c:v>
                </c:pt>
                <c:pt idx="13">
                  <c:v>18.358747918192293</c:v>
                </c:pt>
                <c:pt idx="14">
                  <c:v>18.358747918192293</c:v>
                </c:pt>
                <c:pt idx="15">
                  <c:v>18.358747918192293</c:v>
                </c:pt>
                <c:pt idx="16">
                  <c:v>18.358747918192293</c:v>
                </c:pt>
                <c:pt idx="17">
                  <c:v>18.358747918192293</c:v>
                </c:pt>
                <c:pt idx="18">
                  <c:v>18.358747918192293</c:v>
                </c:pt>
                <c:pt idx="19">
                  <c:v>18.358747918192293</c:v>
                </c:pt>
                <c:pt idx="20">
                  <c:v>18.358747918192293</c:v>
                </c:pt>
                <c:pt idx="21">
                  <c:v>18.422686891840005</c:v>
                </c:pt>
                <c:pt idx="22">
                  <c:v>20.325030952229358</c:v>
                </c:pt>
                <c:pt idx="23">
                  <c:v>2.7772987708038732</c:v>
                </c:pt>
                <c:pt idx="24">
                  <c:v>2.7772987708038732</c:v>
                </c:pt>
                <c:pt idx="25">
                  <c:v>2.3805203221726576</c:v>
                </c:pt>
                <c:pt idx="26">
                  <c:v>2.3805203221726576</c:v>
                </c:pt>
                <c:pt idx="27">
                  <c:v>3.6483852459199322</c:v>
                </c:pt>
                <c:pt idx="28">
                  <c:v>3.8215103402310833</c:v>
                </c:pt>
                <c:pt idx="29">
                  <c:v>3.8215103402310833</c:v>
                </c:pt>
                <c:pt idx="30">
                  <c:v>3.8215103402310833</c:v>
                </c:pt>
                <c:pt idx="31">
                  <c:v>3.8215103402310833</c:v>
                </c:pt>
                <c:pt idx="32">
                  <c:v>4.3486426872276072</c:v>
                </c:pt>
                <c:pt idx="33">
                  <c:v>4.473350221859234</c:v>
                </c:pt>
                <c:pt idx="34">
                  <c:v>2.5710061614698807</c:v>
                </c:pt>
                <c:pt idx="35">
                  <c:v>2.5710061614698807</c:v>
                </c:pt>
                <c:pt idx="36">
                  <c:v>2.6539335605704006</c:v>
                </c:pt>
                <c:pt idx="37">
                  <c:v>2.3779077905259043</c:v>
                </c:pt>
                <c:pt idx="38">
                  <c:v>2.59154176508703</c:v>
                </c:pt>
                <c:pt idx="39">
                  <c:v>1.3236768413397551</c:v>
                </c:pt>
                <c:pt idx="40">
                  <c:v>1.150551747028604</c:v>
                </c:pt>
                <c:pt idx="41">
                  <c:v>1.150551747028604</c:v>
                </c:pt>
                <c:pt idx="42">
                  <c:v>1.150551747028604</c:v>
                </c:pt>
                <c:pt idx="43">
                  <c:v>1.150551747028604</c:v>
                </c:pt>
                <c:pt idx="44">
                  <c:v>0.92323392984542541</c:v>
                </c:pt>
                <c:pt idx="45">
                  <c:v>0.73458742156608769</c:v>
                </c:pt>
                <c:pt idx="46">
                  <c:v>0.73458742156608769</c:v>
                </c:pt>
                <c:pt idx="47">
                  <c:v>0.73458742156608769</c:v>
                </c:pt>
                <c:pt idx="48">
                  <c:v>0.65166002246556776</c:v>
                </c:pt>
                <c:pt idx="49">
                  <c:v>0.5134485043744712</c:v>
                </c:pt>
                <c:pt idx="50">
                  <c:v>0.30438872204595901</c:v>
                </c:pt>
                <c:pt idx="51">
                  <c:v>0.79011589736880272</c:v>
                </c:pt>
                <c:pt idx="52">
                  <c:v>0.8154715801161454</c:v>
                </c:pt>
                <c:pt idx="53">
                  <c:v>0.8154715801161454</c:v>
                </c:pt>
                <c:pt idx="54">
                  <c:v>0.8154715801161454</c:v>
                </c:pt>
                <c:pt idx="55">
                  <c:v>0.8154715801161454</c:v>
                </c:pt>
                <c:pt idx="56">
                  <c:v>0.51565705030279996</c:v>
                </c:pt>
                <c:pt idx="57">
                  <c:v>0.51565705030279996</c:v>
                </c:pt>
                <c:pt idx="58">
                  <c:v>0.51565705030279996</c:v>
                </c:pt>
                <c:pt idx="59">
                  <c:v>0.51565705030279996</c:v>
                </c:pt>
                <c:pt idx="60">
                  <c:v>0.95329878837949</c:v>
                </c:pt>
                <c:pt idx="61">
                  <c:v>1.4305742171449851</c:v>
                </c:pt>
                <c:pt idx="62">
                  <c:v>1.99898178361374</c:v>
                </c:pt>
                <c:pt idx="63">
                  <c:v>2.4664876207599269</c:v>
                </c:pt>
                <c:pt idx="64">
                  <c:v>8.0790774180687066</c:v>
                </c:pt>
                <c:pt idx="65">
                  <c:v>10.994265097772516</c:v>
                </c:pt>
                <c:pt idx="66">
                  <c:v>12.130282373725006</c:v>
                </c:pt>
                <c:pt idx="67">
                  <c:v>12.302943508202668</c:v>
                </c:pt>
                <c:pt idx="68">
                  <c:v>12.940984149515122</c:v>
                </c:pt>
                <c:pt idx="69">
                  <c:v>12.940984149515122</c:v>
                </c:pt>
                <c:pt idx="70">
                  <c:v>13.804629914810137</c:v>
                </c:pt>
                <c:pt idx="71">
                  <c:v>14.986797193295706</c:v>
                </c:pt>
                <c:pt idx="72">
                  <c:v>17.18332524298431</c:v>
                </c:pt>
                <c:pt idx="73">
                  <c:v>16.706049814218815</c:v>
                </c:pt>
                <c:pt idx="74">
                  <c:v>16.133068055517445</c:v>
                </c:pt>
                <c:pt idx="75">
                  <c:v>19.429814445726066</c:v>
                </c:pt>
                <c:pt idx="76">
                  <c:v>16.459472520871746</c:v>
                </c:pt>
                <c:pt idx="77">
                  <c:v>13.824661508958506</c:v>
                </c:pt>
                <c:pt idx="78">
                  <c:v>14.165543304640691</c:v>
                </c:pt>
                <c:pt idx="79">
                  <c:v>13.992882170163028</c:v>
                </c:pt>
                <c:pt idx="80">
                  <c:v>13.672033195231016</c:v>
                </c:pt>
                <c:pt idx="81">
                  <c:v>13.672033195231016</c:v>
                </c:pt>
                <c:pt idx="82">
                  <c:v>12.999125492685224</c:v>
                </c:pt>
                <c:pt idx="83">
                  <c:v>11.816958214199655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B17-48DC-AEAF-0618D88EB59E}"/>
            </c:ext>
          </c:extLst>
        </c:ser>
        <c:ser>
          <c:idx val="23"/>
          <c:order val="23"/>
          <c:tx>
            <c:strRef>
              <c:f>'Annual rolling av'!$B$61</c:f>
              <c:strCache>
                <c:ptCount val="1"/>
                <c:pt idx="0">
                  <c:v>National Layer 2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rolling av'!$C$37:$CH$37</c:f>
              <c:numCache>
                <c:formatCode>mmm\-yy</c:formatCode>
                <c:ptCount val="8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</c:numCache>
            </c:numRef>
          </c:cat>
          <c:val>
            <c:numRef>
              <c:f>'Annual rolling av'!$C$61:$CH$61</c:f>
              <c:numCache>
                <c:formatCode>#,##0.00_);[Red]\(#,##0.00\)</c:formatCode>
                <c:ptCount val="84"/>
                <c:pt idx="11">
                  <c:v>5.3865111106806127</c:v>
                </c:pt>
                <c:pt idx="13">
                  <c:v>5.5181526109760268</c:v>
                </c:pt>
                <c:pt idx="14">
                  <c:v>5.5048356346325988</c:v>
                </c:pt>
                <c:pt idx="15">
                  <c:v>5.5314042849671425</c:v>
                </c:pt>
                <c:pt idx="16">
                  <c:v>5.1220598633828764</c:v>
                </c:pt>
                <c:pt idx="17">
                  <c:v>5.1702199579239165</c:v>
                </c:pt>
                <c:pt idx="18">
                  <c:v>3.2939516883256088</c:v>
                </c:pt>
                <c:pt idx="19">
                  <c:v>3.1788254418041038</c:v>
                </c:pt>
                <c:pt idx="20">
                  <c:v>2.9271845362430859</c:v>
                </c:pt>
                <c:pt idx="21">
                  <c:v>2.9627192549389534</c:v>
                </c:pt>
                <c:pt idx="22">
                  <c:v>2.8828513274534853</c:v>
                </c:pt>
                <c:pt idx="23">
                  <c:v>2.8635143426573868</c:v>
                </c:pt>
                <c:pt idx="24">
                  <c:v>2.6369856514560439</c:v>
                </c:pt>
                <c:pt idx="25">
                  <c:v>2.5049974263592456</c:v>
                </c:pt>
                <c:pt idx="26">
                  <c:v>2.4456270920992984</c:v>
                </c:pt>
                <c:pt idx="27">
                  <c:v>2.2048065451004093</c:v>
                </c:pt>
                <c:pt idx="28">
                  <c:v>2.1560854664471223</c:v>
                </c:pt>
                <c:pt idx="29">
                  <c:v>1.9932526039304435</c:v>
                </c:pt>
                <c:pt idx="30">
                  <c:v>0.98377956913957743</c:v>
                </c:pt>
                <c:pt idx="31">
                  <c:v>0.97076453183158451</c:v>
                </c:pt>
                <c:pt idx="32">
                  <c:v>1.0861692716661155</c:v>
                </c:pt>
                <c:pt idx="33">
                  <c:v>1.0461171024370559</c:v>
                </c:pt>
                <c:pt idx="34">
                  <c:v>0.9596762644443011</c:v>
                </c:pt>
                <c:pt idx="35">
                  <c:v>1.0216199306043905</c:v>
                </c:pt>
                <c:pt idx="36">
                  <c:v>1.0377224174975932</c:v>
                </c:pt>
                <c:pt idx="37">
                  <c:v>1.0603009183875554</c:v>
                </c:pt>
                <c:pt idx="38">
                  <c:v>1.0196529386758171</c:v>
                </c:pt>
                <c:pt idx="39">
                  <c:v>1.0281047425167034</c:v>
                </c:pt>
                <c:pt idx="40">
                  <c:v>0.9328381355189771</c:v>
                </c:pt>
                <c:pt idx="41">
                  <c:v>0.89344068224247963</c:v>
                </c:pt>
                <c:pt idx="42">
                  <c:v>0.80748543349218993</c:v>
                </c:pt>
                <c:pt idx="43">
                  <c:v>0.79474823566675834</c:v>
                </c:pt>
                <c:pt idx="44">
                  <c:v>0.71571479330817933</c:v>
                </c:pt>
                <c:pt idx="45">
                  <c:v>0.73002670350724685</c:v>
                </c:pt>
                <c:pt idx="46">
                  <c:v>0.75417750048740273</c:v>
                </c:pt>
                <c:pt idx="47">
                  <c:v>0.68705754668316854</c:v>
                </c:pt>
                <c:pt idx="48">
                  <c:v>0.71412806335053147</c:v>
                </c:pt>
                <c:pt idx="49">
                  <c:v>0.70472418681295945</c:v>
                </c:pt>
                <c:pt idx="50">
                  <c:v>0.70613243480486454</c:v>
                </c:pt>
                <c:pt idx="51">
                  <c:v>2.6586809939076455</c:v>
                </c:pt>
                <c:pt idx="52">
                  <c:v>2.7323917344432673</c:v>
                </c:pt>
                <c:pt idx="53">
                  <c:v>2.7546566750443318</c:v>
                </c:pt>
                <c:pt idx="54">
                  <c:v>2.8065635615971232</c:v>
                </c:pt>
                <c:pt idx="55">
                  <c:v>2.8121372345584765</c:v>
                </c:pt>
                <c:pt idx="56">
                  <c:v>2.7330252585704198</c:v>
                </c:pt>
                <c:pt idx="57">
                  <c:v>2.60906345317844</c:v>
                </c:pt>
                <c:pt idx="58">
                  <c:v>2.478180842786093</c:v>
                </c:pt>
                <c:pt idx="59">
                  <c:v>2.4424967060966973</c:v>
                </c:pt>
                <c:pt idx="60">
                  <c:v>2.3373278720787307</c:v>
                </c:pt>
                <c:pt idx="61">
                  <c:v>3.1496738387725571</c:v>
                </c:pt>
                <c:pt idx="62">
                  <c:v>3.9512433559036753</c:v>
                </c:pt>
                <c:pt idx="63">
                  <c:v>2.7795168139554551</c:v>
                </c:pt>
                <c:pt idx="64">
                  <c:v>3.8727737033218976</c:v>
                </c:pt>
                <c:pt idx="65">
                  <c:v>5.0214175193252588</c:v>
                </c:pt>
                <c:pt idx="66">
                  <c:v>6.3801734032704305</c:v>
                </c:pt>
                <c:pt idx="67">
                  <c:v>7.7948904033006698</c:v>
                </c:pt>
                <c:pt idx="68">
                  <c:v>9.1080604040450588</c:v>
                </c:pt>
                <c:pt idx="69">
                  <c:v>10.102272750217725</c:v>
                </c:pt>
                <c:pt idx="70">
                  <c:v>11.242767985720178</c:v>
                </c:pt>
                <c:pt idx="71">
                  <c:v>12.336016511658228</c:v>
                </c:pt>
                <c:pt idx="72">
                  <c:v>13.4473887855636</c:v>
                </c:pt>
                <c:pt idx="73">
                  <c:v>13.51378922893635</c:v>
                </c:pt>
                <c:pt idx="74">
                  <c:v>13.261381327371918</c:v>
                </c:pt>
                <c:pt idx="75">
                  <c:v>12.87854297412585</c:v>
                </c:pt>
                <c:pt idx="76">
                  <c:v>12.374663277060082</c:v>
                </c:pt>
                <c:pt idx="77">
                  <c:v>12.160245289412609</c:v>
                </c:pt>
                <c:pt idx="78">
                  <c:v>12.189817650148353</c:v>
                </c:pt>
                <c:pt idx="79">
                  <c:v>11.454096066376252</c:v>
                </c:pt>
                <c:pt idx="80">
                  <c:v>12.351319092338597</c:v>
                </c:pt>
                <c:pt idx="81">
                  <c:v>12.736271568774862</c:v>
                </c:pt>
                <c:pt idx="82">
                  <c:v>13.119775722083279</c:v>
                </c:pt>
                <c:pt idx="83">
                  <c:v>13.516238170421119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B17-48DC-AEAF-0618D88EB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1896224"/>
        <c:axId val="1169755232"/>
      </c:lineChart>
      <c:dateAx>
        <c:axId val="631896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69755232"/>
        <c:crosses val="autoZero"/>
        <c:auto val="1"/>
        <c:lblOffset val="100"/>
        <c:baseTimeUnit val="months"/>
      </c:dateAx>
      <c:valAx>
        <c:axId val="116975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189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75551376973403"/>
          <c:y val="6.4590542099192613E-2"/>
          <c:w val="0.81620558624201822"/>
          <c:h val="0.7834013210949322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'Annual rolling av'!$O$8:$CH$8</c:f>
              <c:numCache>
                <c:formatCode>mmm\-yy</c:formatCode>
                <c:ptCount val="7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</c:numCache>
            </c:numRef>
          </c:xVal>
          <c:yVal>
            <c:numRef>
              <c:f>'Annual rolling av'!$O$32:$CH$32</c:f>
              <c:numCache>
                <c:formatCode>#,##0.00_);[Red]\(#,##0.00\)</c:formatCode>
                <c:ptCount val="72"/>
                <c:pt idx="0">
                  <c:v>70.771953218533909</c:v>
                </c:pt>
                <c:pt idx="1">
                  <c:v>69.099149446947379</c:v>
                </c:pt>
                <c:pt idx="2">
                  <c:v>68.591690966631532</c:v>
                </c:pt>
                <c:pt idx="3">
                  <c:v>66.787761082030613</c:v>
                </c:pt>
                <c:pt idx="4">
                  <c:v>65.935873693729746</c:v>
                </c:pt>
                <c:pt idx="5">
                  <c:v>64.756009110876661</c:v>
                </c:pt>
                <c:pt idx="6">
                  <c:v>64.088041404887647</c:v>
                </c:pt>
                <c:pt idx="7">
                  <c:v>64.367975308043341</c:v>
                </c:pt>
                <c:pt idx="8">
                  <c:v>63.750617798588571</c:v>
                </c:pt>
                <c:pt idx="9">
                  <c:v>62.044860875848435</c:v>
                </c:pt>
                <c:pt idx="10">
                  <c:v>63.944816151739396</c:v>
                </c:pt>
                <c:pt idx="11">
                  <c:v>62.886893315829042</c:v>
                </c:pt>
                <c:pt idx="12">
                  <c:v>61.908883177509246</c:v>
                </c:pt>
                <c:pt idx="13">
                  <c:v>60.47229600587788</c:v>
                </c:pt>
                <c:pt idx="14">
                  <c:v>59.44217891555811</c:v>
                </c:pt>
                <c:pt idx="15">
                  <c:v>57.887729889970203</c:v>
                </c:pt>
                <c:pt idx="16">
                  <c:v>55.57581638361814</c:v>
                </c:pt>
                <c:pt idx="17">
                  <c:v>54.383131131617802</c:v>
                </c:pt>
                <c:pt idx="18">
                  <c:v>54.001207307632249</c:v>
                </c:pt>
                <c:pt idx="19">
                  <c:v>53.85309335395543</c:v>
                </c:pt>
                <c:pt idx="20">
                  <c:v>52.87558128981135</c:v>
                </c:pt>
                <c:pt idx="21">
                  <c:v>53.005420083216094</c:v>
                </c:pt>
                <c:pt idx="22">
                  <c:v>50.03462582626473</c:v>
                </c:pt>
                <c:pt idx="23">
                  <c:v>48.619074409248192</c:v>
                </c:pt>
                <c:pt idx="24">
                  <c:v>47.768368738042312</c:v>
                </c:pt>
                <c:pt idx="25">
                  <c:v>46.164007322418328</c:v>
                </c:pt>
                <c:pt idx="26">
                  <c:v>42.976804897194768</c:v>
                </c:pt>
                <c:pt idx="27">
                  <c:v>39.571510796545653</c:v>
                </c:pt>
                <c:pt idx="28">
                  <c:v>35.6030773863516</c:v>
                </c:pt>
                <c:pt idx="29">
                  <c:v>32.578744836053389</c:v>
                </c:pt>
                <c:pt idx="30">
                  <c:v>30.036199956746284</c:v>
                </c:pt>
                <c:pt idx="31">
                  <c:v>26.888991605938287</c:v>
                </c:pt>
                <c:pt idx="32">
                  <c:v>25.954991717512037</c:v>
                </c:pt>
                <c:pt idx="33">
                  <c:v>24.312276396665641</c:v>
                </c:pt>
                <c:pt idx="34">
                  <c:v>23.348446784983881</c:v>
                </c:pt>
                <c:pt idx="35">
                  <c:v>22.380803655239589</c:v>
                </c:pt>
                <c:pt idx="36">
                  <c:v>26.058323715985626</c:v>
                </c:pt>
                <c:pt idx="37">
                  <c:v>25.043607652265575</c:v>
                </c:pt>
                <c:pt idx="38">
                  <c:v>24.798551325936685</c:v>
                </c:pt>
                <c:pt idx="39">
                  <c:v>26.791802076492264</c:v>
                </c:pt>
                <c:pt idx="40">
                  <c:v>32.151056510730164</c:v>
                </c:pt>
                <c:pt idx="41">
                  <c:v>34.432065727073606</c:v>
                </c:pt>
                <c:pt idx="42">
                  <c:v>34.243657347261276</c:v>
                </c:pt>
                <c:pt idx="43">
                  <c:v>33.333887867244833</c:v>
                </c:pt>
                <c:pt idx="44">
                  <c:v>30.701532178833844</c:v>
                </c:pt>
                <c:pt idx="45">
                  <c:v>28.307194262667274</c:v>
                </c:pt>
                <c:pt idx="46">
                  <c:v>25.665040664039331</c:v>
                </c:pt>
                <c:pt idx="47">
                  <c:v>23.986654754326466</c:v>
                </c:pt>
                <c:pt idx="48">
                  <c:v>19.862531060869639</c:v>
                </c:pt>
                <c:pt idx="49">
                  <c:v>20.270585160654857</c:v>
                </c:pt>
                <c:pt idx="50">
                  <c:v>20.494104473880789</c:v>
                </c:pt>
                <c:pt idx="51">
                  <c:v>21.105976169634495</c:v>
                </c:pt>
                <c:pt idx="52">
                  <c:v>18.943796139896566</c:v>
                </c:pt>
                <c:pt idx="53">
                  <c:v>19.54620146036752</c:v>
                </c:pt>
                <c:pt idx="54">
                  <c:v>21.278689027208497</c:v>
                </c:pt>
                <c:pt idx="55">
                  <c:v>23.170318042173825</c:v>
                </c:pt>
                <c:pt idx="56">
                  <c:v>25.632309714451761</c:v>
                </c:pt>
                <c:pt idx="57">
                  <c:v>28.127858546307859</c:v>
                </c:pt>
                <c:pt idx="58">
                  <c:v>30.895043616292309</c:v>
                </c:pt>
                <c:pt idx="59">
                  <c:v>33.745643664017223</c:v>
                </c:pt>
                <c:pt idx="60">
                  <c:v>34.655557330601162</c:v>
                </c:pt>
                <c:pt idx="61">
                  <c:v>33.652788240021003</c:v>
                </c:pt>
                <c:pt idx="62">
                  <c:v>32.530404810132424</c:v>
                </c:pt>
                <c:pt idx="63">
                  <c:v>31.8813756468927</c:v>
                </c:pt>
                <c:pt idx="64">
                  <c:v>31.830713811961353</c:v>
                </c:pt>
                <c:pt idx="65">
                  <c:v>32.735834619310744</c:v>
                </c:pt>
                <c:pt idx="66">
                  <c:v>32.074851206641974</c:v>
                </c:pt>
                <c:pt idx="67">
                  <c:v>31.64645002915293</c:v>
                </c:pt>
                <c:pt idx="68">
                  <c:v>33.975082544237893</c:v>
                </c:pt>
                <c:pt idx="69">
                  <c:v>34.840077442791532</c:v>
                </c:pt>
                <c:pt idx="70">
                  <c:v>36.089267780041403</c:v>
                </c:pt>
                <c:pt idx="71">
                  <c:v>35.604123308008624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5F-4CA4-8F3E-AA1BF6602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213855"/>
        <c:axId val="431352415"/>
      </c:scatterChart>
      <c:valAx>
        <c:axId val="468213855"/>
        <c:scaling>
          <c:orientation val="minMax"/>
          <c:min val="43101"/>
        </c:scaling>
        <c:delete val="0"/>
        <c:axPos val="b"/>
        <c:majorGridlines>
          <c:spPr>
            <a:ln w="3175" cap="flat" cmpd="sng" algn="ctr">
              <a:solidFill>
                <a:srgbClr val="ABADAD"/>
              </a:solidFill>
              <a:prstDash val="solid"/>
              <a:round/>
            </a:ln>
            <a:effectLst/>
          </c:spPr>
        </c:majorGridlines>
        <c:numFmt formatCode="mmm\ yyyy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352415"/>
        <c:crosses val="autoZero"/>
        <c:crossBetween val="midCat"/>
        <c:majorUnit val="366"/>
      </c:valAx>
      <c:valAx>
        <c:axId val="431352415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ABADAD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L1 Downtime in minutes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8213855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900" b="0" i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Cumulative %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'L1 threshold calc (Jun)'!$D$10:$D$101</c:f>
              <c:numCache>
                <c:formatCode>#,##0.000000;[Red]\-#,##0.000000</c:formatCode>
                <c:ptCount val="92"/>
                <c:pt idx="0">
                  <c:v>9.5156596580150463</c:v>
                </c:pt>
                <c:pt idx="1">
                  <c:v>9.7814636990427726</c:v>
                </c:pt>
                <c:pt idx="2">
                  <c:v>10.15495715599535</c:v>
                </c:pt>
                <c:pt idx="3">
                  <c:v>10.35077841002639</c:v>
                </c:pt>
                <c:pt idx="4">
                  <c:v>11.544405225626742</c:v>
                </c:pt>
                <c:pt idx="5">
                  <c:v>13.199597005281355</c:v>
                </c:pt>
                <c:pt idx="6">
                  <c:v>13.445789568555135</c:v>
                </c:pt>
                <c:pt idx="7">
                  <c:v>13.45182156206941</c:v>
                </c:pt>
                <c:pt idx="8">
                  <c:v>13.566627227473308</c:v>
                </c:pt>
                <c:pt idx="9">
                  <c:v>14.39349763377775</c:v>
                </c:pt>
                <c:pt idx="10">
                  <c:v>14.422899049420121</c:v>
                </c:pt>
                <c:pt idx="11">
                  <c:v>14.485089949274714</c:v>
                </c:pt>
                <c:pt idx="12">
                  <c:v>14.824648529557175</c:v>
                </c:pt>
                <c:pt idx="13">
                  <c:v>14.970191410953369</c:v>
                </c:pt>
                <c:pt idx="14">
                  <c:v>14.995231491288852</c:v>
                </c:pt>
                <c:pt idx="15">
                  <c:v>15.019584674047888</c:v>
                </c:pt>
                <c:pt idx="16">
                  <c:v>15.266677532811864</c:v>
                </c:pt>
                <c:pt idx="17">
                  <c:v>15.554289621397725</c:v>
                </c:pt>
                <c:pt idx="18">
                  <c:v>15.647872876463857</c:v>
                </c:pt>
                <c:pt idx="19">
                  <c:v>15.783706965565962</c:v>
                </c:pt>
                <c:pt idx="20">
                  <c:v>16.649445887391323</c:v>
                </c:pt>
                <c:pt idx="21">
                  <c:v>18.269603509949096</c:v>
                </c:pt>
                <c:pt idx="22">
                  <c:v>19.475940661256928</c:v>
                </c:pt>
                <c:pt idx="23">
                  <c:v>19.740891468327021</c:v>
                </c:pt>
                <c:pt idx="24">
                  <c:v>19.777374682053235</c:v>
                </c:pt>
                <c:pt idx="25">
                  <c:v>20.354122058716882</c:v>
                </c:pt>
                <c:pt idx="26">
                  <c:v>20.723441697254856</c:v>
                </c:pt>
                <c:pt idx="27">
                  <c:v>21.210143291960833</c:v>
                </c:pt>
                <c:pt idx="28">
                  <c:v>21.245639979024446</c:v>
                </c:pt>
                <c:pt idx="29">
                  <c:v>21.826612953775548</c:v>
                </c:pt>
                <c:pt idx="30">
                  <c:v>24.128841157654293</c:v>
                </c:pt>
                <c:pt idx="31">
                  <c:v>24.711284780414271</c:v>
                </c:pt>
                <c:pt idx="32">
                  <c:v>25.6630000702961</c:v>
                </c:pt>
                <c:pt idx="33">
                  <c:v>25.704905829058603</c:v>
                </c:pt>
                <c:pt idx="34">
                  <c:v>25.707355722012089</c:v>
                </c:pt>
                <c:pt idx="35">
                  <c:v>25.763829625367343</c:v>
                </c:pt>
                <c:pt idx="36">
                  <c:v>26.722619851952317</c:v>
                </c:pt>
                <c:pt idx="37">
                  <c:v>26.92361363787262</c:v>
                </c:pt>
                <c:pt idx="38">
                  <c:v>27.265328285069863</c:v>
                </c:pt>
                <c:pt idx="39">
                  <c:v>27.546755203710649</c:v>
                </c:pt>
                <c:pt idx="40">
                  <c:v>27.904540692392445</c:v>
                </c:pt>
                <c:pt idx="41">
                  <c:v>28.728662680675384</c:v>
                </c:pt>
                <c:pt idx="42">
                  <c:v>29.595886618869788</c:v>
                </c:pt>
                <c:pt idx="43">
                  <c:v>30.980798096146479</c:v>
                </c:pt>
                <c:pt idx="44">
                  <c:v>31.054457568549054</c:v>
                </c:pt>
                <c:pt idx="45">
                  <c:v>31.086836363767695</c:v>
                </c:pt>
                <c:pt idx="46">
                  <c:v>31.297226589145328</c:v>
                </c:pt>
                <c:pt idx="47">
                  <c:v>32.069700265703226</c:v>
                </c:pt>
                <c:pt idx="48">
                  <c:v>33.710239581590223</c:v>
                </c:pt>
                <c:pt idx="49">
                  <c:v>34.180583664418009</c:v>
                </c:pt>
                <c:pt idx="50">
                  <c:v>35.121495423443847</c:v>
                </c:pt>
                <c:pt idx="51">
                  <c:v>35.158891733748995</c:v>
                </c:pt>
                <c:pt idx="52">
                  <c:v>35.521352047011575</c:v>
                </c:pt>
                <c:pt idx="53">
                  <c:v>35.577153251744654</c:v>
                </c:pt>
                <c:pt idx="54">
                  <c:v>35.958849582134718</c:v>
                </c:pt>
                <c:pt idx="55">
                  <c:v>36.969315487305067</c:v>
                </c:pt>
                <c:pt idx="56">
                  <c:v>38.491513550171035</c:v>
                </c:pt>
                <c:pt idx="57">
                  <c:v>40.290393805866572</c:v>
                </c:pt>
                <c:pt idx="58">
                  <c:v>42.562506177853486</c:v>
                </c:pt>
                <c:pt idx="59">
                  <c:v>43.982991369390511</c:v>
                </c:pt>
                <c:pt idx="60">
                  <c:v>45.243151846421583</c:v>
                </c:pt>
                <c:pt idx="61">
                  <c:v>45.539469855734779</c:v>
                </c:pt>
                <c:pt idx="62">
                  <c:v>74.621983689676043</c:v>
                </c:pt>
                <c:pt idx="63">
                  <c:v>77.628408355430039</c:v>
                </c:pt>
                <c:pt idx="64">
                  <c:v>90.475526533607848</c:v>
                </c:pt>
                <c:pt idx="65">
                  <c:v>91.146579241024398</c:v>
                </c:pt>
                <c:pt idx="66">
                  <c:v>91.146579241024398</c:v>
                </c:pt>
                <c:pt idx="67">
                  <c:v>139.77980889777876</c:v>
                </c:pt>
                <c:pt idx="68">
                  <c:v>154.83050521639814</c:v>
                </c:pt>
              </c:numCache>
            </c:numRef>
          </c:xVal>
          <c:yVal>
            <c:numRef>
              <c:f>'L1 threshold calc (Jun)'!$G$10:$G$101</c:f>
              <c:numCache>
                <c:formatCode>0.00%</c:formatCode>
                <c:ptCount val="92"/>
                <c:pt idx="0">
                  <c:v>1.4492753623188406E-2</c:v>
                </c:pt>
                <c:pt idx="1">
                  <c:v>2.8985507246376812E-2</c:v>
                </c:pt>
                <c:pt idx="2">
                  <c:v>4.3478260869565216E-2</c:v>
                </c:pt>
                <c:pt idx="3">
                  <c:v>5.7971014492753624E-2</c:v>
                </c:pt>
                <c:pt idx="4">
                  <c:v>7.2463768115942032E-2</c:v>
                </c:pt>
                <c:pt idx="5">
                  <c:v>8.6956521739130432E-2</c:v>
                </c:pt>
                <c:pt idx="6">
                  <c:v>0.10144927536231883</c:v>
                </c:pt>
                <c:pt idx="7">
                  <c:v>0.11594202898550723</c:v>
                </c:pt>
                <c:pt idx="8">
                  <c:v>0.13043478260869565</c:v>
                </c:pt>
                <c:pt idx="9">
                  <c:v>0.14492753623188406</c:v>
                </c:pt>
                <c:pt idx="10">
                  <c:v>0.15942028985507248</c:v>
                </c:pt>
                <c:pt idx="11">
                  <c:v>0.17391304347826089</c:v>
                </c:pt>
                <c:pt idx="12">
                  <c:v>0.18840579710144931</c:v>
                </c:pt>
                <c:pt idx="13">
                  <c:v>0.20289855072463772</c:v>
                </c:pt>
                <c:pt idx="14">
                  <c:v>0.21739130434782614</c:v>
                </c:pt>
                <c:pt idx="15">
                  <c:v>0.23188405797101455</c:v>
                </c:pt>
                <c:pt idx="16">
                  <c:v>0.24637681159420297</c:v>
                </c:pt>
                <c:pt idx="17">
                  <c:v>0.26086956521739135</c:v>
                </c:pt>
                <c:pt idx="18">
                  <c:v>0.27536231884057977</c:v>
                </c:pt>
                <c:pt idx="19">
                  <c:v>0.28985507246376818</c:v>
                </c:pt>
                <c:pt idx="20">
                  <c:v>0.3043478260869566</c:v>
                </c:pt>
                <c:pt idx="21">
                  <c:v>0.31884057971014501</c:v>
                </c:pt>
                <c:pt idx="22">
                  <c:v>0.33333333333333343</c:v>
                </c:pt>
                <c:pt idx="23">
                  <c:v>0.34782608695652184</c:v>
                </c:pt>
                <c:pt idx="24">
                  <c:v>0.36231884057971026</c:v>
                </c:pt>
                <c:pt idx="25">
                  <c:v>0.37681159420289867</c:v>
                </c:pt>
                <c:pt idx="26">
                  <c:v>0.39130434782608708</c:v>
                </c:pt>
                <c:pt idx="27">
                  <c:v>0.4057971014492755</c:v>
                </c:pt>
                <c:pt idx="28">
                  <c:v>0.42028985507246391</c:v>
                </c:pt>
                <c:pt idx="29">
                  <c:v>0.43478260869565233</c:v>
                </c:pt>
                <c:pt idx="30">
                  <c:v>0.44927536231884074</c:v>
                </c:pt>
                <c:pt idx="31">
                  <c:v>0.46376811594202916</c:v>
                </c:pt>
                <c:pt idx="32">
                  <c:v>0.47826086956521757</c:v>
                </c:pt>
                <c:pt idx="33">
                  <c:v>0.49275362318840599</c:v>
                </c:pt>
                <c:pt idx="34">
                  <c:v>0.50724637681159435</c:v>
                </c:pt>
                <c:pt idx="35">
                  <c:v>0.52173913043478271</c:v>
                </c:pt>
                <c:pt idx="36">
                  <c:v>0.53623188405797106</c:v>
                </c:pt>
                <c:pt idx="37">
                  <c:v>0.55072463768115942</c:v>
                </c:pt>
                <c:pt idx="38">
                  <c:v>0.56521739130434778</c:v>
                </c:pt>
                <c:pt idx="39">
                  <c:v>0.57971014492753614</c:v>
                </c:pt>
                <c:pt idx="40">
                  <c:v>0.5942028985507245</c:v>
                </c:pt>
                <c:pt idx="41">
                  <c:v>0.60869565217391286</c:v>
                </c:pt>
                <c:pt idx="42">
                  <c:v>0.62318840579710122</c:v>
                </c:pt>
                <c:pt idx="43">
                  <c:v>0.63768115942028958</c:v>
                </c:pt>
                <c:pt idx="44">
                  <c:v>0.65217391304347794</c:v>
                </c:pt>
                <c:pt idx="45">
                  <c:v>0.6666666666666663</c:v>
                </c:pt>
                <c:pt idx="46">
                  <c:v>0.68115942028985466</c:v>
                </c:pt>
                <c:pt idx="47">
                  <c:v>0.69565217391304301</c:v>
                </c:pt>
                <c:pt idx="48">
                  <c:v>0.71014492753623137</c:v>
                </c:pt>
                <c:pt idx="49">
                  <c:v>0.72463768115941973</c:v>
                </c:pt>
                <c:pt idx="50">
                  <c:v>0.73913043478260809</c:v>
                </c:pt>
                <c:pt idx="51">
                  <c:v>0.75362318840579645</c:v>
                </c:pt>
                <c:pt idx="52">
                  <c:v>0.76811594202898481</c:v>
                </c:pt>
                <c:pt idx="53">
                  <c:v>0.78260869565217317</c:v>
                </c:pt>
                <c:pt idx="54">
                  <c:v>0.79710144927536153</c:v>
                </c:pt>
                <c:pt idx="55">
                  <c:v>0.81159420289854989</c:v>
                </c:pt>
                <c:pt idx="56">
                  <c:v>0.82608695652173825</c:v>
                </c:pt>
                <c:pt idx="57">
                  <c:v>0.84057971014492661</c:v>
                </c:pt>
                <c:pt idx="58">
                  <c:v>0.85507246376811497</c:v>
                </c:pt>
                <c:pt idx="59">
                  <c:v>0.86956521739130332</c:v>
                </c:pt>
                <c:pt idx="60">
                  <c:v>0.88405797101449168</c:v>
                </c:pt>
                <c:pt idx="61">
                  <c:v>0.89855072463768004</c:v>
                </c:pt>
                <c:pt idx="62">
                  <c:v>0.9130434782608684</c:v>
                </c:pt>
                <c:pt idx="63">
                  <c:v>0.92753623188405676</c:v>
                </c:pt>
                <c:pt idx="64">
                  <c:v>0.94202898550724512</c:v>
                </c:pt>
                <c:pt idx="65">
                  <c:v>0.95652173913043348</c:v>
                </c:pt>
                <c:pt idx="66">
                  <c:v>0.97101449275362184</c:v>
                </c:pt>
                <c:pt idx="67">
                  <c:v>0.9855072463768102</c:v>
                </c:pt>
                <c:pt idx="68">
                  <c:v>0.99999999999999856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09-41E8-8A13-7B05A615B785}"/>
            </c:ext>
          </c:extLst>
        </c:ser>
        <c:ser>
          <c:idx val="1"/>
          <c:order val="1"/>
          <c:tx>
            <c:strRef>
              <c:f>'L1 threshold calc (Jun)'!$H$9</c:f>
              <c:strCache>
                <c:ptCount val="1"/>
                <c:pt idx="0">
                  <c:v>Target likelihood for single year exceedance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'L1 threshold calc (Jun)'!$D$10:$D$101</c:f>
              <c:numCache>
                <c:formatCode>#,##0.000000;[Red]\-#,##0.000000</c:formatCode>
                <c:ptCount val="92"/>
                <c:pt idx="0">
                  <c:v>9.5156596580150463</c:v>
                </c:pt>
                <c:pt idx="1">
                  <c:v>9.7814636990427726</c:v>
                </c:pt>
                <c:pt idx="2">
                  <c:v>10.15495715599535</c:v>
                </c:pt>
                <c:pt idx="3">
                  <c:v>10.35077841002639</c:v>
                </c:pt>
                <c:pt idx="4">
                  <c:v>11.544405225626742</c:v>
                </c:pt>
                <c:pt idx="5">
                  <c:v>13.199597005281355</c:v>
                </c:pt>
                <c:pt idx="6">
                  <c:v>13.445789568555135</c:v>
                </c:pt>
                <c:pt idx="7">
                  <c:v>13.45182156206941</c:v>
                </c:pt>
                <c:pt idx="8">
                  <c:v>13.566627227473308</c:v>
                </c:pt>
                <c:pt idx="9">
                  <c:v>14.39349763377775</c:v>
                </c:pt>
                <c:pt idx="10">
                  <c:v>14.422899049420121</c:v>
                </c:pt>
                <c:pt idx="11">
                  <c:v>14.485089949274714</c:v>
                </c:pt>
                <c:pt idx="12">
                  <c:v>14.824648529557175</c:v>
                </c:pt>
                <c:pt idx="13">
                  <c:v>14.970191410953369</c:v>
                </c:pt>
                <c:pt idx="14">
                  <c:v>14.995231491288852</c:v>
                </c:pt>
                <c:pt idx="15">
                  <c:v>15.019584674047888</c:v>
                </c:pt>
                <c:pt idx="16">
                  <c:v>15.266677532811864</c:v>
                </c:pt>
                <c:pt idx="17">
                  <c:v>15.554289621397725</c:v>
                </c:pt>
                <c:pt idx="18">
                  <c:v>15.647872876463857</c:v>
                </c:pt>
                <c:pt idx="19">
                  <c:v>15.783706965565962</c:v>
                </c:pt>
                <c:pt idx="20">
                  <c:v>16.649445887391323</c:v>
                </c:pt>
                <c:pt idx="21">
                  <c:v>18.269603509949096</c:v>
                </c:pt>
                <c:pt idx="22">
                  <c:v>19.475940661256928</c:v>
                </c:pt>
                <c:pt idx="23">
                  <c:v>19.740891468327021</c:v>
                </c:pt>
                <c:pt idx="24">
                  <c:v>19.777374682053235</c:v>
                </c:pt>
                <c:pt idx="25">
                  <c:v>20.354122058716882</c:v>
                </c:pt>
                <c:pt idx="26">
                  <c:v>20.723441697254856</c:v>
                </c:pt>
                <c:pt idx="27">
                  <c:v>21.210143291960833</c:v>
                </c:pt>
                <c:pt idx="28">
                  <c:v>21.245639979024446</c:v>
                </c:pt>
                <c:pt idx="29">
                  <c:v>21.826612953775548</c:v>
                </c:pt>
                <c:pt idx="30">
                  <c:v>24.128841157654293</c:v>
                </c:pt>
                <c:pt idx="31">
                  <c:v>24.711284780414271</c:v>
                </c:pt>
                <c:pt idx="32">
                  <c:v>25.6630000702961</c:v>
                </c:pt>
                <c:pt idx="33">
                  <c:v>25.704905829058603</c:v>
                </c:pt>
                <c:pt idx="34">
                  <c:v>25.707355722012089</c:v>
                </c:pt>
                <c:pt idx="35">
                  <c:v>25.763829625367343</c:v>
                </c:pt>
                <c:pt idx="36">
                  <c:v>26.722619851952317</c:v>
                </c:pt>
                <c:pt idx="37">
                  <c:v>26.92361363787262</c:v>
                </c:pt>
                <c:pt idx="38">
                  <c:v>27.265328285069863</c:v>
                </c:pt>
                <c:pt idx="39">
                  <c:v>27.546755203710649</c:v>
                </c:pt>
                <c:pt idx="40">
                  <c:v>27.904540692392445</c:v>
                </c:pt>
                <c:pt idx="41">
                  <c:v>28.728662680675384</c:v>
                </c:pt>
                <c:pt idx="42">
                  <c:v>29.595886618869788</c:v>
                </c:pt>
                <c:pt idx="43">
                  <c:v>30.980798096146479</c:v>
                </c:pt>
                <c:pt idx="44">
                  <c:v>31.054457568549054</c:v>
                </c:pt>
                <c:pt idx="45">
                  <c:v>31.086836363767695</c:v>
                </c:pt>
                <c:pt idx="46">
                  <c:v>31.297226589145328</c:v>
                </c:pt>
                <c:pt idx="47">
                  <c:v>32.069700265703226</c:v>
                </c:pt>
                <c:pt idx="48">
                  <c:v>33.710239581590223</c:v>
                </c:pt>
                <c:pt idx="49">
                  <c:v>34.180583664418009</c:v>
                </c:pt>
                <c:pt idx="50">
                  <c:v>35.121495423443847</c:v>
                </c:pt>
                <c:pt idx="51">
                  <c:v>35.158891733748995</c:v>
                </c:pt>
                <c:pt idx="52">
                  <c:v>35.521352047011575</c:v>
                </c:pt>
                <c:pt idx="53">
                  <c:v>35.577153251744654</c:v>
                </c:pt>
                <c:pt idx="54">
                  <c:v>35.958849582134718</c:v>
                </c:pt>
                <c:pt idx="55">
                  <c:v>36.969315487305067</c:v>
                </c:pt>
                <c:pt idx="56">
                  <c:v>38.491513550171035</c:v>
                </c:pt>
                <c:pt idx="57">
                  <c:v>40.290393805866572</c:v>
                </c:pt>
                <c:pt idx="58">
                  <c:v>42.562506177853486</c:v>
                </c:pt>
                <c:pt idx="59">
                  <c:v>43.982991369390511</c:v>
                </c:pt>
                <c:pt idx="60">
                  <c:v>45.243151846421583</c:v>
                </c:pt>
                <c:pt idx="61">
                  <c:v>45.539469855734779</c:v>
                </c:pt>
                <c:pt idx="62">
                  <c:v>74.621983689676043</c:v>
                </c:pt>
                <c:pt idx="63">
                  <c:v>77.628408355430039</c:v>
                </c:pt>
                <c:pt idx="64">
                  <c:v>90.475526533607848</c:v>
                </c:pt>
                <c:pt idx="65">
                  <c:v>91.146579241024398</c:v>
                </c:pt>
                <c:pt idx="66">
                  <c:v>91.146579241024398</c:v>
                </c:pt>
                <c:pt idx="67">
                  <c:v>139.77980889777876</c:v>
                </c:pt>
                <c:pt idx="68">
                  <c:v>154.83050521639814</c:v>
                </c:pt>
              </c:numCache>
            </c:numRef>
          </c:xVal>
          <c:yVal>
            <c:numRef>
              <c:f>'L1 threshold calc (Jun)'!$H$10:$H$101</c:f>
              <c:numCache>
                <c:formatCode>0.0%</c:formatCode>
                <c:ptCount val="92"/>
                <c:pt idx="0">
                  <c:v>0.92928932188134528</c:v>
                </c:pt>
                <c:pt idx="1">
                  <c:v>0.92928932188134528</c:v>
                </c:pt>
                <c:pt idx="2">
                  <c:v>0.92928932188134528</c:v>
                </c:pt>
                <c:pt idx="3">
                  <c:v>0.92928932188134528</c:v>
                </c:pt>
                <c:pt idx="4">
                  <c:v>0.92928932188134528</c:v>
                </c:pt>
                <c:pt idx="5">
                  <c:v>0.92928932188134528</c:v>
                </c:pt>
                <c:pt idx="6">
                  <c:v>0.92928932188134528</c:v>
                </c:pt>
                <c:pt idx="7">
                  <c:v>0.92928932188134528</c:v>
                </c:pt>
                <c:pt idx="8">
                  <c:v>0.92928932188134528</c:v>
                </c:pt>
                <c:pt idx="9">
                  <c:v>0.92928932188134528</c:v>
                </c:pt>
                <c:pt idx="10">
                  <c:v>0.92928932188134528</c:v>
                </c:pt>
                <c:pt idx="11">
                  <c:v>0.92928932188134528</c:v>
                </c:pt>
                <c:pt idx="12">
                  <c:v>0.92928932188134528</c:v>
                </c:pt>
                <c:pt idx="13">
                  <c:v>0.92928932188134528</c:v>
                </c:pt>
                <c:pt idx="14">
                  <c:v>0.92928932188134528</c:v>
                </c:pt>
                <c:pt idx="15">
                  <c:v>0.92928932188134528</c:v>
                </c:pt>
                <c:pt idx="16">
                  <c:v>0.92928932188134528</c:v>
                </c:pt>
                <c:pt idx="17">
                  <c:v>0.92928932188134528</c:v>
                </c:pt>
                <c:pt idx="18">
                  <c:v>0.92928932188134528</c:v>
                </c:pt>
                <c:pt idx="19">
                  <c:v>0.92928932188134528</c:v>
                </c:pt>
                <c:pt idx="20">
                  <c:v>0.92928932188134528</c:v>
                </c:pt>
                <c:pt idx="21">
                  <c:v>0.92928932188134528</c:v>
                </c:pt>
                <c:pt idx="22">
                  <c:v>0.92928932188134528</c:v>
                </c:pt>
                <c:pt idx="23">
                  <c:v>0.92928932188134528</c:v>
                </c:pt>
                <c:pt idx="24">
                  <c:v>0.92928932188134528</c:v>
                </c:pt>
                <c:pt idx="25">
                  <c:v>0.92928932188134528</c:v>
                </c:pt>
                <c:pt idx="26">
                  <c:v>0.92928932188134528</c:v>
                </c:pt>
                <c:pt idx="27">
                  <c:v>0.92928932188134528</c:v>
                </c:pt>
                <c:pt idx="28">
                  <c:v>0.92928932188134528</c:v>
                </c:pt>
                <c:pt idx="29">
                  <c:v>0.92928932188134528</c:v>
                </c:pt>
                <c:pt idx="30">
                  <c:v>0.92928932188134528</c:v>
                </c:pt>
                <c:pt idx="31">
                  <c:v>0.92928932188134528</c:v>
                </c:pt>
                <c:pt idx="32">
                  <c:v>0.92928932188134528</c:v>
                </c:pt>
                <c:pt idx="33">
                  <c:v>0.92928932188134528</c:v>
                </c:pt>
                <c:pt idx="34">
                  <c:v>0.92928932188134528</c:v>
                </c:pt>
                <c:pt idx="35">
                  <c:v>0.92928932188134528</c:v>
                </c:pt>
                <c:pt idx="36">
                  <c:v>0.92928932188134528</c:v>
                </c:pt>
                <c:pt idx="37">
                  <c:v>0.92928932188134528</c:v>
                </c:pt>
                <c:pt idx="38">
                  <c:v>0.92928932188134528</c:v>
                </c:pt>
                <c:pt idx="39">
                  <c:v>0.92928932188134528</c:v>
                </c:pt>
                <c:pt idx="40">
                  <c:v>0.92928932188134528</c:v>
                </c:pt>
                <c:pt idx="41">
                  <c:v>0.92928932188134528</c:v>
                </c:pt>
                <c:pt idx="42">
                  <c:v>0.92928932188134528</c:v>
                </c:pt>
                <c:pt idx="43">
                  <c:v>0.92928932188134528</c:v>
                </c:pt>
                <c:pt idx="44">
                  <c:v>0.92928932188134528</c:v>
                </c:pt>
                <c:pt idx="45">
                  <c:v>0.92928932188134528</c:v>
                </c:pt>
                <c:pt idx="46">
                  <c:v>0.92928932188134528</c:v>
                </c:pt>
                <c:pt idx="47">
                  <c:v>0.92928932188134528</c:v>
                </c:pt>
                <c:pt idx="48">
                  <c:v>0.92928932188134528</c:v>
                </c:pt>
                <c:pt idx="49">
                  <c:v>0.92928932188134528</c:v>
                </c:pt>
                <c:pt idx="50">
                  <c:v>0.92928932188134528</c:v>
                </c:pt>
                <c:pt idx="51">
                  <c:v>0.92928932188134528</c:v>
                </c:pt>
                <c:pt idx="52">
                  <c:v>0.92928932188134528</c:v>
                </c:pt>
                <c:pt idx="53">
                  <c:v>0.92928932188134528</c:v>
                </c:pt>
                <c:pt idx="54">
                  <c:v>0.92928932188134528</c:v>
                </c:pt>
                <c:pt idx="55">
                  <c:v>0.92928932188134528</c:v>
                </c:pt>
                <c:pt idx="56">
                  <c:v>0.92928932188134528</c:v>
                </c:pt>
                <c:pt idx="57">
                  <c:v>0.92928932188134528</c:v>
                </c:pt>
                <c:pt idx="58">
                  <c:v>0.92928932188134528</c:v>
                </c:pt>
                <c:pt idx="59">
                  <c:v>0.92928932188134528</c:v>
                </c:pt>
                <c:pt idx="60">
                  <c:v>0.92928932188134528</c:v>
                </c:pt>
                <c:pt idx="61">
                  <c:v>0.92928932188134528</c:v>
                </c:pt>
                <c:pt idx="62">
                  <c:v>0.92928932188134528</c:v>
                </c:pt>
                <c:pt idx="63">
                  <c:v>0.92928932188134528</c:v>
                </c:pt>
                <c:pt idx="64">
                  <c:v>0.92928932188134528</c:v>
                </c:pt>
                <c:pt idx="65">
                  <c:v>0.92928932188134528</c:v>
                </c:pt>
                <c:pt idx="66">
                  <c:v>0.92928932188134528</c:v>
                </c:pt>
                <c:pt idx="67">
                  <c:v>0.92928932188134528</c:v>
                </c:pt>
                <c:pt idx="68">
                  <c:v>0.92928932188134528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09-41E8-8A13-7B05A615B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5682991"/>
        <c:axId val="1153294335"/>
      </c:scatterChart>
      <c:valAx>
        <c:axId val="1145682991"/>
        <c:scaling>
          <c:orientation val="minMax"/>
          <c:max val="180"/>
          <c:min val="0"/>
        </c:scaling>
        <c:delete val="0"/>
        <c:axPos val="b"/>
        <c:majorGridlines>
          <c:spPr>
            <a:ln w="3175" cap="flat" cmpd="sng" algn="ctr">
              <a:solidFill>
                <a:srgbClr val="ABADAD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Downtime minutes per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3294335"/>
        <c:crosses val="autoZero"/>
        <c:crossBetween val="midCat"/>
        <c:majorUnit val="10"/>
      </c:valAx>
      <c:valAx>
        <c:axId val="1153294335"/>
        <c:scaling>
          <c:orientation val="minMax"/>
          <c:max val="1"/>
        </c:scaling>
        <c:delete val="0"/>
        <c:axPos val="l"/>
        <c:majorGridlines>
          <c:spPr>
            <a:ln w="12700" cap="flat" cmpd="sng" algn="ctr">
              <a:solidFill>
                <a:srgbClr val="ABADAD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Cumulative percentage of measurements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5682991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900" b="0" i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29459004191641"/>
          <c:y val="0.12310792033348772"/>
          <c:w val="0.8323298860030558"/>
          <c:h val="0.72472110103884069"/>
        </c:manualLayout>
      </c:layout>
      <c:scatterChart>
        <c:scatterStyle val="lineMarker"/>
        <c:varyColors val="0"/>
        <c:ser>
          <c:idx val="0"/>
          <c:order val="0"/>
          <c:tx>
            <c:v>Cumulative %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'L2 threshold calc (Jun)'!$D$10:$D$101</c:f>
              <c:numCache>
                <c:formatCode>#,##0.000000;[Red]\-#,##0.000000</c:formatCode>
                <c:ptCount val="92"/>
                <c:pt idx="0">
                  <c:v>1.0065573561509453E-2</c:v>
                </c:pt>
                <c:pt idx="1">
                  <c:v>7.3846639318397023E-2</c:v>
                </c:pt>
                <c:pt idx="2">
                  <c:v>0.17734889407063076</c:v>
                </c:pt>
                <c:pt idx="3">
                  <c:v>0.19518364819831771</c:v>
                </c:pt>
                <c:pt idx="4">
                  <c:v>0.24696805568076052</c:v>
                </c:pt>
                <c:pt idx="5">
                  <c:v>0.33321358113744609</c:v>
                </c:pt>
                <c:pt idx="6">
                  <c:v>0.44084865646576882</c:v>
                </c:pt>
                <c:pt idx="7">
                  <c:v>0.61788605427413767</c:v>
                </c:pt>
                <c:pt idx="8">
                  <c:v>0.64365595322513236</c:v>
                </c:pt>
                <c:pt idx="9">
                  <c:v>0.70112517804484742</c:v>
                </c:pt>
                <c:pt idx="10">
                  <c:v>0.77060462845309197</c:v>
                </c:pt>
                <c:pt idx="11">
                  <c:v>0.80344113264148165</c:v>
                </c:pt>
                <c:pt idx="12">
                  <c:v>0.8154715801161454</c:v>
                </c:pt>
                <c:pt idx="13">
                  <c:v>0.8832309267627706</c:v>
                </c:pt>
                <c:pt idx="14">
                  <c:v>1.1089549526659683</c:v>
                </c:pt>
                <c:pt idx="15">
                  <c:v>1.1616283269893501</c:v>
                </c:pt>
                <c:pt idx="16">
                  <c:v>1.7331687881443549</c:v>
                </c:pt>
                <c:pt idx="17">
                  <c:v>1.7594223093654713</c:v>
                </c:pt>
                <c:pt idx="18">
                  <c:v>1.7789308202191172</c:v>
                </c:pt>
                <c:pt idx="19">
                  <c:v>2.1109345776144544</c:v>
                </c:pt>
                <c:pt idx="20">
                  <c:v>2.1202883065483622</c:v>
                </c:pt>
                <c:pt idx="21">
                  <c:v>2.6052893904374841</c:v>
                </c:pt>
                <c:pt idx="22">
                  <c:v>2.8552383941037971</c:v>
                </c:pt>
                <c:pt idx="23">
                  <c:v>3.1356631384866698</c:v>
                </c:pt>
                <c:pt idx="24">
                  <c:v>4.5413876577776255</c:v>
                </c:pt>
                <c:pt idx="25">
                  <c:v>4.7329692270754116</c:v>
                </c:pt>
                <c:pt idx="26">
                  <c:v>4.8268935469494805</c:v>
                </c:pt>
                <c:pt idx="27">
                  <c:v>4.9189595412874727</c:v>
                </c:pt>
                <c:pt idx="28">
                  <c:v>5.3864385094765614</c:v>
                </c:pt>
                <c:pt idx="29">
                  <c:v>5.3883284344341877</c:v>
                </c:pt>
                <c:pt idx="30">
                  <c:v>5.4133443019233676</c:v>
                </c:pt>
                <c:pt idx="31">
                  <c:v>5.4451164014710685</c:v>
                </c:pt>
                <c:pt idx="32">
                  <c:v>5.558121251225665</c:v>
                </c:pt>
                <c:pt idx="33">
                  <c:v>5.9952176525626442</c:v>
                </c:pt>
                <c:pt idx="34">
                  <c:v>7.0989908865075027</c:v>
                </c:pt>
                <c:pt idx="35">
                  <c:v>7.3381922709304632</c:v>
                </c:pt>
                <c:pt idx="36">
                  <c:v>7.4717305774694065</c:v>
                </c:pt>
                <c:pt idx="37">
                  <c:v>7.4771040963237851</c:v>
                </c:pt>
                <c:pt idx="38">
                  <c:v>7.8441111260650214</c:v>
                </c:pt>
                <c:pt idx="39">
                  <c:v>7.8460641543254823</c:v>
                </c:pt>
                <c:pt idx="40">
                  <c:v>7.9444724383363052</c:v>
                </c:pt>
                <c:pt idx="41">
                  <c:v>8.0061162876572372</c:v>
                </c:pt>
                <c:pt idx="42">
                  <c:v>8.4212770631964489</c:v>
                </c:pt>
                <c:pt idx="43">
                  <c:v>8.9202444028046983</c:v>
                </c:pt>
                <c:pt idx="44">
                  <c:v>9.1697852312617467</c:v>
                </c:pt>
                <c:pt idx="45">
                  <c:v>9.3506248153240143</c:v>
                </c:pt>
                <c:pt idx="46">
                  <c:v>9.5896163812904547</c:v>
                </c:pt>
                <c:pt idx="47">
                  <c:v>9.7015880723986765</c:v>
                </c:pt>
                <c:pt idx="48">
                  <c:v>10.701659164372321</c:v>
                </c:pt>
                <c:pt idx="49">
                  <c:v>10.756525733652076</c:v>
                </c:pt>
                <c:pt idx="50">
                  <c:v>10.994265097772516</c:v>
                </c:pt>
                <c:pt idx="51">
                  <c:v>11.266804482265197</c:v>
                </c:pt>
                <c:pt idx="52">
                  <c:v>11.417003609401089</c:v>
                </c:pt>
                <c:pt idx="53">
                  <c:v>12.065480021985911</c:v>
                </c:pt>
                <c:pt idx="54">
                  <c:v>13.58481692999568</c:v>
                </c:pt>
                <c:pt idx="55">
                  <c:v>13.743905427306498</c:v>
                </c:pt>
                <c:pt idx="56">
                  <c:v>13.824661508958506</c:v>
                </c:pt>
                <c:pt idx="57">
                  <c:v>14.184265345996192</c:v>
                </c:pt>
                <c:pt idx="58">
                  <c:v>14.467520064437023</c:v>
                </c:pt>
                <c:pt idx="59">
                  <c:v>14.81610739810678</c:v>
                </c:pt>
                <c:pt idx="60">
                  <c:v>15.357614432262146</c:v>
                </c:pt>
                <c:pt idx="61">
                  <c:v>15.561140512531848</c:v>
                </c:pt>
                <c:pt idx="62">
                  <c:v>16.449992189290871</c:v>
                </c:pt>
                <c:pt idx="63">
                  <c:v>16.929428395006674</c:v>
                </c:pt>
                <c:pt idx="64">
                  <c:v>17.264533828893985</c:v>
                </c:pt>
                <c:pt idx="65">
                  <c:v>21.431489569887681</c:v>
                </c:pt>
                <c:pt idx="66">
                  <c:v>26.837497196680189</c:v>
                </c:pt>
                <c:pt idx="67">
                  <c:v>26.837497196680189</c:v>
                </c:pt>
                <c:pt idx="68">
                  <c:v>47.981980645262887</c:v>
                </c:pt>
              </c:numCache>
            </c:numRef>
          </c:xVal>
          <c:yVal>
            <c:numRef>
              <c:f>'L2 threshold calc (Jun)'!$G$10:$G$101</c:f>
              <c:numCache>
                <c:formatCode>0.00%</c:formatCode>
                <c:ptCount val="92"/>
                <c:pt idx="0">
                  <c:v>1.4492753623188406E-2</c:v>
                </c:pt>
                <c:pt idx="1">
                  <c:v>2.8985507246376812E-2</c:v>
                </c:pt>
                <c:pt idx="2">
                  <c:v>4.3478260869565216E-2</c:v>
                </c:pt>
                <c:pt idx="3">
                  <c:v>5.7971014492753624E-2</c:v>
                </c:pt>
                <c:pt idx="4">
                  <c:v>7.2463768115942032E-2</c:v>
                </c:pt>
                <c:pt idx="5">
                  <c:v>8.6956521739130432E-2</c:v>
                </c:pt>
                <c:pt idx="6">
                  <c:v>0.10144927536231883</c:v>
                </c:pt>
                <c:pt idx="7">
                  <c:v>0.11594202898550723</c:v>
                </c:pt>
                <c:pt idx="8">
                  <c:v>0.13043478260869565</c:v>
                </c:pt>
                <c:pt idx="9">
                  <c:v>0.14492753623188406</c:v>
                </c:pt>
                <c:pt idx="10">
                  <c:v>0.15942028985507248</c:v>
                </c:pt>
                <c:pt idx="11">
                  <c:v>0.17391304347826089</c:v>
                </c:pt>
                <c:pt idx="12">
                  <c:v>0.18840579710144931</c:v>
                </c:pt>
                <c:pt idx="13">
                  <c:v>0.20289855072463772</c:v>
                </c:pt>
                <c:pt idx="14">
                  <c:v>0.21739130434782614</c:v>
                </c:pt>
                <c:pt idx="15">
                  <c:v>0.23188405797101455</c:v>
                </c:pt>
                <c:pt idx="16">
                  <c:v>0.24637681159420297</c:v>
                </c:pt>
                <c:pt idx="17">
                  <c:v>0.26086956521739135</c:v>
                </c:pt>
                <c:pt idx="18">
                  <c:v>0.27536231884057977</c:v>
                </c:pt>
                <c:pt idx="19">
                  <c:v>0.28985507246376818</c:v>
                </c:pt>
                <c:pt idx="20">
                  <c:v>0.3043478260869566</c:v>
                </c:pt>
                <c:pt idx="21">
                  <c:v>0.31884057971014501</c:v>
                </c:pt>
                <c:pt idx="22">
                  <c:v>0.33333333333333343</c:v>
                </c:pt>
                <c:pt idx="23">
                  <c:v>0.34782608695652184</c:v>
                </c:pt>
                <c:pt idx="24">
                  <c:v>0.36231884057971026</c:v>
                </c:pt>
                <c:pt idx="25">
                  <c:v>0.37681159420289867</c:v>
                </c:pt>
                <c:pt idx="26">
                  <c:v>0.39130434782608708</c:v>
                </c:pt>
                <c:pt idx="27">
                  <c:v>0.4057971014492755</c:v>
                </c:pt>
                <c:pt idx="28">
                  <c:v>0.42028985507246391</c:v>
                </c:pt>
                <c:pt idx="29">
                  <c:v>0.43478260869565233</c:v>
                </c:pt>
                <c:pt idx="30">
                  <c:v>0.44927536231884074</c:v>
                </c:pt>
                <c:pt idx="31">
                  <c:v>0.46376811594202916</c:v>
                </c:pt>
                <c:pt idx="32">
                  <c:v>0.47826086956521757</c:v>
                </c:pt>
                <c:pt idx="33">
                  <c:v>0.49275362318840599</c:v>
                </c:pt>
                <c:pt idx="34">
                  <c:v>0.50724637681159435</c:v>
                </c:pt>
                <c:pt idx="35">
                  <c:v>0.52173913043478271</c:v>
                </c:pt>
                <c:pt idx="36">
                  <c:v>0.53623188405797106</c:v>
                </c:pt>
                <c:pt idx="37">
                  <c:v>0.55072463768115942</c:v>
                </c:pt>
                <c:pt idx="38">
                  <c:v>0.56521739130434778</c:v>
                </c:pt>
                <c:pt idx="39">
                  <c:v>0.57971014492753614</c:v>
                </c:pt>
                <c:pt idx="40">
                  <c:v>0.5942028985507245</c:v>
                </c:pt>
                <c:pt idx="41">
                  <c:v>0.60869565217391286</c:v>
                </c:pt>
                <c:pt idx="42">
                  <c:v>0.62318840579710122</c:v>
                </c:pt>
                <c:pt idx="43">
                  <c:v>0.63768115942028958</c:v>
                </c:pt>
                <c:pt idx="44">
                  <c:v>0.65217391304347794</c:v>
                </c:pt>
                <c:pt idx="45">
                  <c:v>0.6666666666666663</c:v>
                </c:pt>
                <c:pt idx="46">
                  <c:v>0.68115942028985466</c:v>
                </c:pt>
                <c:pt idx="47">
                  <c:v>0.69565217391304301</c:v>
                </c:pt>
                <c:pt idx="48">
                  <c:v>0.71014492753623137</c:v>
                </c:pt>
                <c:pt idx="49">
                  <c:v>0.72463768115941973</c:v>
                </c:pt>
                <c:pt idx="50">
                  <c:v>0.73913043478260809</c:v>
                </c:pt>
                <c:pt idx="51">
                  <c:v>0.75362318840579645</c:v>
                </c:pt>
                <c:pt idx="52">
                  <c:v>0.76811594202898481</c:v>
                </c:pt>
                <c:pt idx="53">
                  <c:v>0.78260869565217317</c:v>
                </c:pt>
                <c:pt idx="54">
                  <c:v>0.79710144927536153</c:v>
                </c:pt>
                <c:pt idx="55">
                  <c:v>0.81159420289854989</c:v>
                </c:pt>
                <c:pt idx="56">
                  <c:v>0.82608695652173825</c:v>
                </c:pt>
                <c:pt idx="57">
                  <c:v>0.84057971014492661</c:v>
                </c:pt>
                <c:pt idx="58">
                  <c:v>0.85507246376811497</c:v>
                </c:pt>
                <c:pt idx="59">
                  <c:v>0.86956521739130332</c:v>
                </c:pt>
                <c:pt idx="60">
                  <c:v>0.88405797101449168</c:v>
                </c:pt>
                <c:pt idx="61">
                  <c:v>0.89855072463768004</c:v>
                </c:pt>
                <c:pt idx="62">
                  <c:v>0.9130434782608684</c:v>
                </c:pt>
                <c:pt idx="63">
                  <c:v>0.92753623188405676</c:v>
                </c:pt>
                <c:pt idx="64">
                  <c:v>0.94202898550724512</c:v>
                </c:pt>
                <c:pt idx="65">
                  <c:v>0.95652173913043348</c:v>
                </c:pt>
                <c:pt idx="66">
                  <c:v>0.97101449275362184</c:v>
                </c:pt>
                <c:pt idx="67">
                  <c:v>0.9855072463768102</c:v>
                </c:pt>
                <c:pt idx="68">
                  <c:v>0.99999999999999856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68-4C74-8C96-BF0A1B76E03A}"/>
            </c:ext>
          </c:extLst>
        </c:ser>
        <c:ser>
          <c:idx val="1"/>
          <c:order val="1"/>
          <c:tx>
            <c:strRef>
              <c:f>'L2 threshold calc (Jun)'!$H$9</c:f>
              <c:strCache>
                <c:ptCount val="1"/>
                <c:pt idx="0">
                  <c:v>Target likelihood for single year exceedance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'L2 threshold calc (Jun)'!$D$10:$D$101</c:f>
              <c:numCache>
                <c:formatCode>#,##0.000000;[Red]\-#,##0.000000</c:formatCode>
                <c:ptCount val="92"/>
                <c:pt idx="0">
                  <c:v>1.0065573561509453E-2</c:v>
                </c:pt>
                <c:pt idx="1">
                  <c:v>7.3846639318397023E-2</c:v>
                </c:pt>
                <c:pt idx="2">
                  <c:v>0.17734889407063076</c:v>
                </c:pt>
                <c:pt idx="3">
                  <c:v>0.19518364819831771</c:v>
                </c:pt>
                <c:pt idx="4">
                  <c:v>0.24696805568076052</c:v>
                </c:pt>
                <c:pt idx="5">
                  <c:v>0.33321358113744609</c:v>
                </c:pt>
                <c:pt idx="6">
                  <c:v>0.44084865646576882</c:v>
                </c:pt>
                <c:pt idx="7">
                  <c:v>0.61788605427413767</c:v>
                </c:pt>
                <c:pt idx="8">
                  <c:v>0.64365595322513236</c:v>
                </c:pt>
                <c:pt idx="9">
                  <c:v>0.70112517804484742</c:v>
                </c:pt>
                <c:pt idx="10">
                  <c:v>0.77060462845309197</c:v>
                </c:pt>
                <c:pt idx="11">
                  <c:v>0.80344113264148165</c:v>
                </c:pt>
                <c:pt idx="12">
                  <c:v>0.8154715801161454</c:v>
                </c:pt>
                <c:pt idx="13">
                  <c:v>0.8832309267627706</c:v>
                </c:pt>
                <c:pt idx="14">
                  <c:v>1.1089549526659683</c:v>
                </c:pt>
                <c:pt idx="15">
                  <c:v>1.1616283269893501</c:v>
                </c:pt>
                <c:pt idx="16">
                  <c:v>1.7331687881443549</c:v>
                </c:pt>
                <c:pt idx="17">
                  <c:v>1.7594223093654713</c:v>
                </c:pt>
                <c:pt idx="18">
                  <c:v>1.7789308202191172</c:v>
                </c:pt>
                <c:pt idx="19">
                  <c:v>2.1109345776144544</c:v>
                </c:pt>
                <c:pt idx="20">
                  <c:v>2.1202883065483622</c:v>
                </c:pt>
                <c:pt idx="21">
                  <c:v>2.6052893904374841</c:v>
                </c:pt>
                <c:pt idx="22">
                  <c:v>2.8552383941037971</c:v>
                </c:pt>
                <c:pt idx="23">
                  <c:v>3.1356631384866698</c:v>
                </c:pt>
                <c:pt idx="24">
                  <c:v>4.5413876577776255</c:v>
                </c:pt>
                <c:pt idx="25">
                  <c:v>4.7329692270754116</c:v>
                </c:pt>
                <c:pt idx="26">
                  <c:v>4.8268935469494805</c:v>
                </c:pt>
                <c:pt idx="27">
                  <c:v>4.9189595412874727</c:v>
                </c:pt>
                <c:pt idx="28">
                  <c:v>5.3864385094765614</c:v>
                </c:pt>
                <c:pt idx="29">
                  <c:v>5.3883284344341877</c:v>
                </c:pt>
                <c:pt idx="30">
                  <c:v>5.4133443019233676</c:v>
                </c:pt>
                <c:pt idx="31">
                  <c:v>5.4451164014710685</c:v>
                </c:pt>
                <c:pt idx="32">
                  <c:v>5.558121251225665</c:v>
                </c:pt>
                <c:pt idx="33">
                  <c:v>5.9952176525626442</c:v>
                </c:pt>
                <c:pt idx="34">
                  <c:v>7.0989908865075027</c:v>
                </c:pt>
                <c:pt idx="35">
                  <c:v>7.3381922709304632</c:v>
                </c:pt>
                <c:pt idx="36">
                  <c:v>7.4717305774694065</c:v>
                </c:pt>
                <c:pt idx="37">
                  <c:v>7.4771040963237851</c:v>
                </c:pt>
                <c:pt idx="38">
                  <c:v>7.8441111260650214</c:v>
                </c:pt>
                <c:pt idx="39">
                  <c:v>7.8460641543254823</c:v>
                </c:pt>
                <c:pt idx="40">
                  <c:v>7.9444724383363052</c:v>
                </c:pt>
                <c:pt idx="41">
                  <c:v>8.0061162876572372</c:v>
                </c:pt>
                <c:pt idx="42">
                  <c:v>8.4212770631964489</c:v>
                </c:pt>
                <c:pt idx="43">
                  <c:v>8.9202444028046983</c:v>
                </c:pt>
                <c:pt idx="44">
                  <c:v>9.1697852312617467</c:v>
                </c:pt>
                <c:pt idx="45">
                  <c:v>9.3506248153240143</c:v>
                </c:pt>
                <c:pt idx="46">
                  <c:v>9.5896163812904547</c:v>
                </c:pt>
                <c:pt idx="47">
                  <c:v>9.7015880723986765</c:v>
                </c:pt>
                <c:pt idx="48">
                  <c:v>10.701659164372321</c:v>
                </c:pt>
                <c:pt idx="49">
                  <c:v>10.756525733652076</c:v>
                </c:pt>
                <c:pt idx="50">
                  <c:v>10.994265097772516</c:v>
                </c:pt>
                <c:pt idx="51">
                  <c:v>11.266804482265197</c:v>
                </c:pt>
                <c:pt idx="52">
                  <c:v>11.417003609401089</c:v>
                </c:pt>
                <c:pt idx="53">
                  <c:v>12.065480021985911</c:v>
                </c:pt>
                <c:pt idx="54">
                  <c:v>13.58481692999568</c:v>
                </c:pt>
                <c:pt idx="55">
                  <c:v>13.743905427306498</c:v>
                </c:pt>
                <c:pt idx="56">
                  <c:v>13.824661508958506</c:v>
                </c:pt>
                <c:pt idx="57">
                  <c:v>14.184265345996192</c:v>
                </c:pt>
                <c:pt idx="58">
                  <c:v>14.467520064437023</c:v>
                </c:pt>
                <c:pt idx="59">
                  <c:v>14.81610739810678</c:v>
                </c:pt>
                <c:pt idx="60">
                  <c:v>15.357614432262146</c:v>
                </c:pt>
                <c:pt idx="61">
                  <c:v>15.561140512531848</c:v>
                </c:pt>
                <c:pt idx="62">
                  <c:v>16.449992189290871</c:v>
                </c:pt>
                <c:pt idx="63">
                  <c:v>16.929428395006674</c:v>
                </c:pt>
                <c:pt idx="64">
                  <c:v>17.264533828893985</c:v>
                </c:pt>
                <c:pt idx="65">
                  <c:v>21.431489569887681</c:v>
                </c:pt>
                <c:pt idx="66">
                  <c:v>26.837497196680189</c:v>
                </c:pt>
                <c:pt idx="67">
                  <c:v>26.837497196680189</c:v>
                </c:pt>
                <c:pt idx="68">
                  <c:v>47.981980645262887</c:v>
                </c:pt>
              </c:numCache>
            </c:numRef>
          </c:xVal>
          <c:yVal>
            <c:numRef>
              <c:f>'L2 threshold calc (Jun)'!$H$10:$H$101</c:f>
              <c:numCache>
                <c:formatCode>0.0%</c:formatCode>
                <c:ptCount val="92"/>
                <c:pt idx="0">
                  <c:v>0.92928932188134528</c:v>
                </c:pt>
                <c:pt idx="1">
                  <c:v>0.92928932188134528</c:v>
                </c:pt>
                <c:pt idx="2">
                  <c:v>0.92928932188134528</c:v>
                </c:pt>
                <c:pt idx="3">
                  <c:v>0.92928932188134528</c:v>
                </c:pt>
                <c:pt idx="4">
                  <c:v>0.92928932188134528</c:v>
                </c:pt>
                <c:pt idx="5">
                  <c:v>0.92928932188134528</c:v>
                </c:pt>
                <c:pt idx="6">
                  <c:v>0.92928932188134528</c:v>
                </c:pt>
                <c:pt idx="7">
                  <c:v>0.92928932188134528</c:v>
                </c:pt>
                <c:pt idx="8">
                  <c:v>0.92928932188134528</c:v>
                </c:pt>
                <c:pt idx="9">
                  <c:v>0.92928932188134528</c:v>
                </c:pt>
                <c:pt idx="10">
                  <c:v>0.92928932188134528</c:v>
                </c:pt>
                <c:pt idx="11">
                  <c:v>0.92928932188134528</c:v>
                </c:pt>
                <c:pt idx="12">
                  <c:v>0.92928932188134528</c:v>
                </c:pt>
                <c:pt idx="13">
                  <c:v>0.92928932188134528</c:v>
                </c:pt>
                <c:pt idx="14">
                  <c:v>0.92928932188134528</c:v>
                </c:pt>
                <c:pt idx="15">
                  <c:v>0.92928932188134528</c:v>
                </c:pt>
                <c:pt idx="16">
                  <c:v>0.92928932188134528</c:v>
                </c:pt>
                <c:pt idx="17">
                  <c:v>0.92928932188134528</c:v>
                </c:pt>
                <c:pt idx="18">
                  <c:v>0.92928932188134528</c:v>
                </c:pt>
                <c:pt idx="19">
                  <c:v>0.92928932188134528</c:v>
                </c:pt>
                <c:pt idx="20">
                  <c:v>0.92928932188134528</c:v>
                </c:pt>
                <c:pt idx="21">
                  <c:v>0.92928932188134528</c:v>
                </c:pt>
                <c:pt idx="22">
                  <c:v>0.92928932188134528</c:v>
                </c:pt>
                <c:pt idx="23">
                  <c:v>0.92928932188134528</c:v>
                </c:pt>
                <c:pt idx="24">
                  <c:v>0.92928932188134528</c:v>
                </c:pt>
                <c:pt idx="25">
                  <c:v>0.92928932188134528</c:v>
                </c:pt>
                <c:pt idx="26">
                  <c:v>0.92928932188134528</c:v>
                </c:pt>
                <c:pt idx="27">
                  <c:v>0.92928932188134528</c:v>
                </c:pt>
                <c:pt idx="28">
                  <c:v>0.92928932188134528</c:v>
                </c:pt>
                <c:pt idx="29">
                  <c:v>0.92928932188134528</c:v>
                </c:pt>
                <c:pt idx="30">
                  <c:v>0.92928932188134528</c:v>
                </c:pt>
                <c:pt idx="31">
                  <c:v>0.92928932188134528</c:v>
                </c:pt>
                <c:pt idx="32">
                  <c:v>0.92928932188134528</c:v>
                </c:pt>
                <c:pt idx="33">
                  <c:v>0.92928932188134528</c:v>
                </c:pt>
                <c:pt idx="34">
                  <c:v>0.92928932188134528</c:v>
                </c:pt>
                <c:pt idx="35">
                  <c:v>0.92928932188134528</c:v>
                </c:pt>
                <c:pt idx="36">
                  <c:v>0.92928932188134528</c:v>
                </c:pt>
                <c:pt idx="37">
                  <c:v>0.92928932188134528</c:v>
                </c:pt>
                <c:pt idx="38">
                  <c:v>0.92928932188134528</c:v>
                </c:pt>
                <c:pt idx="39">
                  <c:v>0.92928932188134528</c:v>
                </c:pt>
                <c:pt idx="40">
                  <c:v>0.92928932188134528</c:v>
                </c:pt>
                <c:pt idx="41">
                  <c:v>0.92928932188134528</c:v>
                </c:pt>
                <c:pt idx="42">
                  <c:v>0.92928932188134528</c:v>
                </c:pt>
                <c:pt idx="43">
                  <c:v>0.92928932188134528</c:v>
                </c:pt>
                <c:pt idx="44">
                  <c:v>0.92928932188134528</c:v>
                </c:pt>
                <c:pt idx="45">
                  <c:v>0.92928932188134528</c:v>
                </c:pt>
                <c:pt idx="46">
                  <c:v>0.92928932188134528</c:v>
                </c:pt>
                <c:pt idx="47">
                  <c:v>0.92928932188134528</c:v>
                </c:pt>
                <c:pt idx="48">
                  <c:v>0.92928932188134528</c:v>
                </c:pt>
                <c:pt idx="49">
                  <c:v>0.92928932188134528</c:v>
                </c:pt>
                <c:pt idx="50">
                  <c:v>0.92928932188134528</c:v>
                </c:pt>
                <c:pt idx="51">
                  <c:v>0.92928932188134528</c:v>
                </c:pt>
                <c:pt idx="52">
                  <c:v>0.92928932188134528</c:v>
                </c:pt>
                <c:pt idx="53">
                  <c:v>0.92928932188134528</c:v>
                </c:pt>
                <c:pt idx="54">
                  <c:v>0.92928932188134528</c:v>
                </c:pt>
                <c:pt idx="55">
                  <c:v>0.92928932188134528</c:v>
                </c:pt>
                <c:pt idx="56">
                  <c:v>0.92928932188134528</c:v>
                </c:pt>
                <c:pt idx="57">
                  <c:v>0.92928932188134528</c:v>
                </c:pt>
                <c:pt idx="58">
                  <c:v>0.92928932188134528</c:v>
                </c:pt>
                <c:pt idx="59">
                  <c:v>0.92928932188134528</c:v>
                </c:pt>
                <c:pt idx="60">
                  <c:v>0.92928932188134528</c:v>
                </c:pt>
                <c:pt idx="61">
                  <c:v>0.92928932188134528</c:v>
                </c:pt>
                <c:pt idx="62">
                  <c:v>0.92928932188134528</c:v>
                </c:pt>
                <c:pt idx="63">
                  <c:v>0.92928932188134528</c:v>
                </c:pt>
                <c:pt idx="64">
                  <c:v>0.92928932188134528</c:v>
                </c:pt>
                <c:pt idx="65">
                  <c:v>0.92928932188134528</c:v>
                </c:pt>
                <c:pt idx="66">
                  <c:v>0.92928932188134528</c:v>
                </c:pt>
                <c:pt idx="67">
                  <c:v>0.92928932188134528</c:v>
                </c:pt>
                <c:pt idx="68">
                  <c:v>0.92928932188134528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68-4C74-8C96-BF0A1B76E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5682991"/>
        <c:axId val="1153294335"/>
      </c:scatterChart>
      <c:valAx>
        <c:axId val="1145682991"/>
        <c:scaling>
          <c:orientation val="minMax"/>
          <c:max val="48"/>
          <c:min val="0"/>
        </c:scaling>
        <c:delete val="0"/>
        <c:axPos val="b"/>
        <c:majorGridlines>
          <c:spPr>
            <a:ln w="3175" cap="flat" cmpd="sng" algn="ctr">
              <a:solidFill>
                <a:srgbClr val="ABADAD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Downtime minutes per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3294335"/>
        <c:crosses val="autoZero"/>
        <c:crossBetween val="midCat"/>
        <c:majorUnit val="4"/>
      </c:valAx>
      <c:valAx>
        <c:axId val="1153294335"/>
        <c:scaling>
          <c:orientation val="minMax"/>
          <c:max val="1"/>
        </c:scaling>
        <c:delete val="0"/>
        <c:axPos val="l"/>
        <c:majorGridlines>
          <c:spPr>
            <a:ln w="12700" cap="flat" cmpd="sng" algn="ctr">
              <a:solidFill>
                <a:srgbClr val="ABADAD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Cumulative percentage of measurements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5682991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900" b="0" i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A72528C-A15B-40DE-90F5-DEDF726A2A57}">
  <sheetPr>
    <tabColor theme="9" tint="0.59999389629810485"/>
  </sheetPr>
  <sheetViews>
    <sheetView zoomScale="164" workbookViewId="0" zoomToFit="1"/>
  </sheetViews>
  <pageMargins left="0.70866141732283472" right="0.70866141732283472" top="0.55118110236220474" bottom="0.55118110236220474" header="0.31496062992125984" footer="0.31496062992125984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4299FC2-6AE9-4D2D-9092-867423127204}">
  <sheetPr>
    <tabColor theme="9" tint="0.59999389629810485"/>
  </sheetPr>
  <sheetViews>
    <sheetView zoomScale="173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B539EE2-D40B-4338-B8EE-2E00F15A7EB2}">
  <sheetPr>
    <tabColor theme="9" tint="0.59999389629810485"/>
  </sheetPr>
  <sheetViews>
    <sheetView workbookViewId="0"/>
  </sheetViews>
  <pageMargins left="1.1811023622047243" right="1.3779527559055118" top="3.1496062992125982" bottom="5.1181102362204722" header="0.3" footer="0.3"/>
  <pageSetup paperSize="9" orientation="portrait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9DC7BBC-21D8-4B9A-A8BF-069E1D4EB73E}">
  <sheetPr>
    <tabColor theme="9" tint="0.59999389629810485"/>
  </sheetPr>
  <sheetViews>
    <sheetView workbookViewId="0"/>
  </sheetViews>
  <pageMargins left="1.1811023622047243" right="1.3779527559055118" top="3.1496062992125982" bottom="5.1181102362204722" header="0.3" footer="0.3"/>
  <pageSetup paperSize="9" orientation="portrait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80B59D8-4480-452A-B3E8-2CDCB1D1A09A}">
  <sheetPr>
    <tabColor theme="9" tint="0.59999389629810485"/>
  </sheetPr>
  <sheetViews>
    <sheetView workbookViewId="0"/>
  </sheetViews>
  <pageMargins left="1.1811023622047243" right="1.3779527559055118" top="3.1496062992125982" bottom="5.1181102362204722" header="0.3" footer="0.3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1209675</xdr:colOff>
      <xdr:row>0</xdr:row>
      <xdr:rowOff>542925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36207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1125" cy="539750"/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81125" cy="53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50800</xdr:colOff>
      <xdr:row>0</xdr:row>
      <xdr:rowOff>0</xdr:rowOff>
    </xdr:from>
    <xdr:ext cx="1381125" cy="53975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0"/>
          <a:ext cx="1381125" cy="53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1067" cy="643518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3757" cy="606737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5100638" cy="30194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5100638" cy="30194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5100638" cy="30194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1381125" cy="53975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381125" cy="53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0</xdr:colOff>
      <xdr:row>7</xdr:row>
      <xdr:rowOff>0</xdr:rowOff>
    </xdr:from>
    <xdr:to>
      <xdr:col>9</xdr:col>
      <xdr:colOff>565111</xdr:colOff>
      <xdr:row>31</xdr:row>
      <xdr:rowOff>13416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ontent Placeholder 2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SpPr>
              <a:spLocks noGrp="1"/>
            </xdr:cNvSpPr>
          </xdr:nvSpPr>
          <xdr:spPr>
            <a:xfrm>
              <a:off x="219075" y="2809875"/>
              <a:ext cx="9613861" cy="4128216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</xdr:spPr>
          <xdr:txBody>
            <a:bodyPr vert="horz" wrap="square" lIns="91440" tIns="45720" rIns="91440" bIns="45720" rtlCol="0">
              <a:noAutofit/>
            </a:bodyPr>
            <a:lstStyle>
              <a:lvl1pPr marL="228600" indent="-228600" algn="l" defTabSz="914400" rtl="0" eaLnBrk="1" latinLnBrk="0" hangingPunct="1">
                <a:lnSpc>
                  <a:spcPct val="110000"/>
                </a:lnSpc>
                <a:spcBef>
                  <a:spcPts val="1000"/>
                </a:spcBef>
                <a:buFont typeface="Arial" panose="020B0604020202020204" pitchFamily="34" charset="0"/>
                <a:buChar char="•"/>
                <a:defRPr sz="1600" kern="1200">
                  <a:solidFill>
                    <a:schemeClr val="bg2">
                      <a:lumMod val="7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lvl1pPr>
              <a:lvl2pPr marL="685800" indent="-228600" algn="l" defTabSz="914400" rtl="0" eaLnBrk="1" latinLnBrk="0" hangingPunct="1">
                <a:lnSpc>
                  <a:spcPct val="11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600" kern="1200">
                  <a:solidFill>
                    <a:schemeClr val="bg2">
                      <a:lumMod val="7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lvl2pPr>
              <a:lvl3pPr marL="1143000" indent="-228600" algn="l" defTabSz="914400" rtl="0" eaLnBrk="1" latinLnBrk="0" hangingPunct="1">
                <a:lnSpc>
                  <a:spcPct val="11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600" kern="1200">
                  <a:solidFill>
                    <a:schemeClr val="bg2">
                      <a:lumMod val="7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lvl3pPr>
              <a:lvl4pPr marL="1600200" indent="-228600" algn="l" defTabSz="914400" rtl="0" eaLnBrk="1" latinLnBrk="0" hangingPunct="1">
                <a:lnSpc>
                  <a:spcPct val="11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600" kern="1200">
                  <a:solidFill>
                    <a:schemeClr val="bg2">
                      <a:lumMod val="7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lvl4pPr>
              <a:lvl5pPr marL="2057400" indent="-228600" algn="l" defTabSz="914400" rtl="0" eaLnBrk="1" latinLnBrk="0" hangingPunct="1">
                <a:lnSpc>
                  <a:spcPct val="11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600" kern="1200">
                  <a:solidFill>
                    <a:schemeClr val="bg2">
                      <a:lumMod val="7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lvl5pPr>
              <a:lvl6pPr marL="2514600" indent="-228600" algn="l" defTabSz="914400" rtl="0" eaLnBrk="1" latinLnBrk="0" hangingPunct="1">
                <a:lnSpc>
                  <a:spcPct val="9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4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71800" indent="-228600" algn="l" defTabSz="914400" rtl="0" eaLnBrk="1" latinLnBrk="0" hangingPunct="1">
                <a:lnSpc>
                  <a:spcPct val="9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4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9000" indent="-228600" algn="l" defTabSz="914400" rtl="0" eaLnBrk="1" latinLnBrk="0" hangingPunct="1">
                <a:lnSpc>
                  <a:spcPct val="9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4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886200" indent="-228600" algn="l" defTabSz="914400" rtl="0" eaLnBrk="1" latinLnBrk="0" hangingPunct="1">
                <a:lnSpc>
                  <a:spcPct val="9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4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indent="0">
                <a:buNone/>
              </a:pPr>
              <a:r>
                <a:rPr lang="en-NZ" sz="1200">
                  <a:solidFill>
                    <a:srgbClr val="C8523B"/>
                  </a:solidFill>
                </a:rPr>
                <a:t>Each year is considered as a test that yields one of two outcomes. Either:</a:t>
              </a:r>
            </a:p>
            <a:p>
              <a:pPr lvl="1"/>
              <a:r>
                <a:rPr lang="en-NZ" sz="1200">
                  <a:solidFill>
                    <a:srgbClr val="C8523B"/>
                  </a:solidFill>
                </a:rPr>
                <a:t>downtime exceeds a specified threshold (‘exceedance’), or</a:t>
              </a:r>
            </a:p>
            <a:p>
              <a:pPr lvl="1"/>
              <a:r>
                <a:rPr lang="en-NZ" sz="1200">
                  <a:solidFill>
                    <a:srgbClr val="C8523B"/>
                  </a:solidFill>
                </a:rPr>
                <a:t>downtime is not greater than the specified threshold</a:t>
              </a:r>
            </a:p>
            <a:p>
              <a:pPr marL="0" indent="0">
                <a:buNone/>
              </a:pPr>
              <a:r>
                <a:rPr lang="en-NZ" sz="1200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The binomial distribution is defined by two parameters:</a:t>
              </a:r>
            </a:p>
            <a:p>
              <a:r>
                <a:rPr lang="en-NZ" sz="1200" b="0" i="1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n </a:t>
              </a:r>
              <a:r>
                <a:rPr lang="en-NZ" sz="1200" b="0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is the number of years – in this case n=2</a:t>
              </a:r>
            </a:p>
            <a:p>
              <a:r>
                <a:rPr lang="en-NZ" sz="1200" b="0" i="1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p </a:t>
              </a:r>
              <a:r>
                <a:rPr lang="en-NZ" sz="1200" b="0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is the probability of an exceedance in a single year – which we need to calculate</a:t>
              </a:r>
            </a:p>
            <a:p>
              <a:pPr marL="0" indent="0">
                <a:buNone/>
              </a:pPr>
              <a:endParaRPr lang="en-NZ" sz="1200">
                <a:solidFill>
                  <a:srgbClr val="C8523B"/>
                </a:solidFill>
                <a:latin typeface="Verdana" panose="020B0604030504040204" pitchFamily="34" charset="0"/>
                <a:ea typeface="Verdana" panose="020B0604030504040204" pitchFamily="34" charset="0"/>
              </a:endParaRPr>
            </a:p>
            <a:p>
              <a:pPr marL="0" indent="0" algn="ctr">
                <a:buNone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NZ" sz="1200" b="0" i="1">
                        <a:solidFill>
                          <a:srgbClr val="C8523B"/>
                        </a:solidFill>
                        <a:latin typeface="Cambria Math" panose="02040503050406030204" pitchFamily="18" charset="0"/>
                      </a:rPr>
                      <m:t>𝑃</m:t>
                    </m:r>
                    <m:d>
                      <m:dPr>
                        <m:ctrlPr>
                          <a:rPr lang="en-NZ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NZ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en-NZ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  <m:t>:</m:t>
                        </m:r>
                        <m:r>
                          <a:rPr lang="en-NZ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n-NZ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NZ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  <m:t>𝑝</m:t>
                        </m:r>
                      </m:e>
                    </m:d>
                    <m:r>
                      <a:rPr lang="en-NZ" sz="1200" b="0" i="1">
                        <a:solidFill>
                          <a:srgbClr val="C8523B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20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20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  <m:r>
                          <a:rPr lang="en-US" sz="120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!</m:t>
                        </m:r>
                      </m:num>
                      <m:den>
                        <m:r>
                          <a:rPr lang="en-US" sz="120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𝑥</m:t>
                        </m:r>
                        <m:r>
                          <a:rPr lang="en-US" sz="120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!</m:t>
                        </m:r>
                        <m:d>
                          <m:dPr>
                            <m:ctrlPr>
                              <a:rPr lang="en-US" sz="1200" i="1">
                                <a:solidFill>
                                  <a:srgbClr val="C8523B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200" i="1">
                                <a:solidFill>
                                  <a:srgbClr val="C8523B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𝑛</m:t>
                            </m:r>
                            <m:r>
                              <a:rPr lang="en-US" sz="1200" i="1">
                                <a:solidFill>
                                  <a:srgbClr val="C8523B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200" i="1">
                                <a:solidFill>
                                  <a:srgbClr val="C8523B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𝑥</m:t>
                            </m:r>
                          </m:e>
                        </m:d>
                        <m:r>
                          <a:rPr lang="en-US" sz="120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!</m:t>
                        </m:r>
                      </m:den>
                    </m:f>
                    <m:r>
                      <a:rPr lang="en-US" sz="1200" b="0" i="1">
                        <a:solidFill>
                          <a:srgbClr val="C8523B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n-US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  <m:t>𝑝</m:t>
                        </m:r>
                      </m:e>
                      <m:sup>
                        <m:r>
                          <a:rPr lang="en-US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</m:sup>
                    </m:sSup>
                    <m:r>
                      <a:rPr lang="en-US" sz="1200" b="0" i="1">
                        <a:solidFill>
                          <a:srgbClr val="C8523B"/>
                        </a:solidFill>
                        <a:latin typeface="Cambria Math" panose="02040503050406030204" pitchFamily="18" charset="0"/>
                      </a:rPr>
                      <m:t> (</m:t>
                    </m:r>
                    <m:sSup>
                      <m:sSupPr>
                        <m:ctrlPr>
                          <a:rPr lang="en-US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  <m:t>1−</m:t>
                        </m:r>
                        <m:r>
                          <a:rPr lang="en-US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  <m:t>𝑝</m:t>
                        </m:r>
                        <m:r>
                          <a:rPr lang="en-US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  <m:t>)</m:t>
                        </m:r>
                      </m:e>
                      <m:sup>
                        <m:r>
                          <a:rPr lang="en-US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n-US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</m:sup>
                    </m:sSup>
                  </m:oMath>
                </m:oMathPara>
              </a14:m>
              <a:endParaRPr lang="en-NZ" sz="1200" b="0" i="1">
                <a:solidFill>
                  <a:srgbClr val="C8523B"/>
                </a:solidFill>
                <a:latin typeface="Verdana" panose="020B0604030504040204" pitchFamily="34" charset="0"/>
                <a:ea typeface="Verdana" panose="020B0604030504040204" pitchFamily="34" charset="0"/>
              </a:endParaRPr>
            </a:p>
            <a:p>
              <a:pPr marL="1371600" lvl="3" indent="0">
                <a:buNone/>
              </a:pPr>
              <a:r>
                <a:rPr lang="en-NZ" sz="1200" b="0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where:</a:t>
              </a:r>
            </a:p>
            <a:p>
              <a:pPr marL="0" indent="0" algn="ctr">
                <a:buNone/>
              </a:pPr>
              <a14:m>
                <m:oMath xmlns:m="http://schemas.openxmlformats.org/officeDocument/2006/math">
                  <m:r>
                    <a:rPr lang="en-NZ" sz="1200" b="0" i="1">
                      <a:solidFill>
                        <a:srgbClr val="C8523B"/>
                      </a:solidFill>
                      <a:latin typeface="Cambria Math" panose="02040503050406030204" pitchFamily="18" charset="0"/>
                    </a:rPr>
                    <m:t>𝑃</m:t>
                  </m:r>
                  <m:d>
                    <m:dPr>
                      <m:ctrlPr>
                        <a:rPr lang="en-NZ" sz="1200" b="0" i="1">
                          <a:solidFill>
                            <a:srgbClr val="C8523B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NZ" sz="1200" b="0" i="1">
                          <a:solidFill>
                            <a:srgbClr val="C8523B"/>
                          </a:solidFill>
                          <a:latin typeface="Cambria Math" panose="02040503050406030204" pitchFamily="18" charset="0"/>
                        </a:rPr>
                        <m:t>𝑥</m:t>
                      </m:r>
                      <m:r>
                        <a:rPr lang="en-NZ" sz="1200" b="0" i="1">
                          <a:solidFill>
                            <a:srgbClr val="C8523B"/>
                          </a:solidFill>
                          <a:latin typeface="Cambria Math" panose="02040503050406030204" pitchFamily="18" charset="0"/>
                        </a:rPr>
                        <m:t>:</m:t>
                      </m:r>
                      <m:r>
                        <a:rPr lang="en-NZ" sz="1200" b="0" i="1">
                          <a:solidFill>
                            <a:srgbClr val="C8523B"/>
                          </a:solidFill>
                          <a:latin typeface="Cambria Math" panose="02040503050406030204" pitchFamily="18" charset="0"/>
                        </a:rPr>
                        <m:t>𝑛</m:t>
                      </m:r>
                      <m:r>
                        <a:rPr lang="en-NZ" sz="1200" b="0" i="1">
                          <a:solidFill>
                            <a:srgbClr val="C8523B"/>
                          </a:solidFill>
                          <a:latin typeface="Cambria Math" panose="02040503050406030204" pitchFamily="18" charset="0"/>
                        </a:rPr>
                        <m:t>,</m:t>
                      </m:r>
                      <m:r>
                        <a:rPr lang="en-NZ" sz="1200" b="0" i="1">
                          <a:solidFill>
                            <a:srgbClr val="C8523B"/>
                          </a:solidFill>
                          <a:latin typeface="Cambria Math" panose="02040503050406030204" pitchFamily="18" charset="0"/>
                        </a:rPr>
                        <m:t>𝑝</m:t>
                      </m:r>
                    </m:e>
                  </m:d>
                </m:oMath>
              </a14:m>
              <a:r>
                <a:rPr lang="en-NZ" sz="1200" b="0" i="1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 </a:t>
              </a:r>
              <a:r>
                <a:rPr lang="en-NZ" sz="1200" b="0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is the probability of </a:t>
              </a:r>
              <a:r>
                <a:rPr lang="en-NZ" sz="1200" b="0" i="1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x</a:t>
              </a:r>
              <a:r>
                <a:rPr lang="en-NZ" sz="1200" b="0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 exceedances in </a:t>
              </a:r>
              <a:r>
                <a:rPr lang="en-NZ" sz="1200" b="0" i="1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n </a:t>
              </a:r>
              <a:r>
                <a:rPr lang="en-NZ" sz="1200" b="0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years when the probability of an exceedance in any year is </a:t>
              </a:r>
              <a:r>
                <a:rPr lang="en-NZ" sz="1200" b="0" i="1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p</a:t>
              </a:r>
              <a:endParaRPr lang="en-NZ" sz="1200" b="0" i="1">
                <a:solidFill>
                  <a:srgbClr val="004A9C"/>
                </a:solidFill>
                <a:latin typeface="Verdana" panose="020B0604030504040204" pitchFamily="34" charset="0"/>
                <a:ea typeface="Verdan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6" name="Content Placeholder 2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SpPr>
              <a:spLocks noGrp="1"/>
            </xdr:cNvSpPr>
          </xdr:nvSpPr>
          <xdr:spPr>
            <a:xfrm>
              <a:off x="219075" y="2809875"/>
              <a:ext cx="9613861" cy="4128216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</xdr:spPr>
          <xdr:txBody>
            <a:bodyPr vert="horz" wrap="square" lIns="91440" tIns="45720" rIns="91440" bIns="45720" rtlCol="0">
              <a:noAutofit/>
            </a:bodyPr>
            <a:lstStyle>
              <a:lvl1pPr marL="228600" indent="-228600" algn="l" defTabSz="914400" rtl="0" eaLnBrk="1" latinLnBrk="0" hangingPunct="1">
                <a:lnSpc>
                  <a:spcPct val="110000"/>
                </a:lnSpc>
                <a:spcBef>
                  <a:spcPts val="1000"/>
                </a:spcBef>
                <a:buFont typeface="Arial" panose="020B0604020202020204" pitchFamily="34" charset="0"/>
                <a:buChar char="•"/>
                <a:defRPr sz="1600" kern="1200">
                  <a:solidFill>
                    <a:schemeClr val="bg2">
                      <a:lumMod val="7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lvl1pPr>
              <a:lvl2pPr marL="685800" indent="-228600" algn="l" defTabSz="914400" rtl="0" eaLnBrk="1" latinLnBrk="0" hangingPunct="1">
                <a:lnSpc>
                  <a:spcPct val="11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600" kern="1200">
                  <a:solidFill>
                    <a:schemeClr val="bg2">
                      <a:lumMod val="7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lvl2pPr>
              <a:lvl3pPr marL="1143000" indent="-228600" algn="l" defTabSz="914400" rtl="0" eaLnBrk="1" latinLnBrk="0" hangingPunct="1">
                <a:lnSpc>
                  <a:spcPct val="11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600" kern="1200">
                  <a:solidFill>
                    <a:schemeClr val="bg2">
                      <a:lumMod val="7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lvl3pPr>
              <a:lvl4pPr marL="1600200" indent="-228600" algn="l" defTabSz="914400" rtl="0" eaLnBrk="1" latinLnBrk="0" hangingPunct="1">
                <a:lnSpc>
                  <a:spcPct val="11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600" kern="1200">
                  <a:solidFill>
                    <a:schemeClr val="bg2">
                      <a:lumMod val="7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lvl4pPr>
              <a:lvl5pPr marL="2057400" indent="-228600" algn="l" defTabSz="914400" rtl="0" eaLnBrk="1" latinLnBrk="0" hangingPunct="1">
                <a:lnSpc>
                  <a:spcPct val="11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600" kern="1200">
                  <a:solidFill>
                    <a:schemeClr val="bg2">
                      <a:lumMod val="7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lvl5pPr>
              <a:lvl6pPr marL="2514600" indent="-228600" algn="l" defTabSz="914400" rtl="0" eaLnBrk="1" latinLnBrk="0" hangingPunct="1">
                <a:lnSpc>
                  <a:spcPct val="9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4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71800" indent="-228600" algn="l" defTabSz="914400" rtl="0" eaLnBrk="1" latinLnBrk="0" hangingPunct="1">
                <a:lnSpc>
                  <a:spcPct val="9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4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9000" indent="-228600" algn="l" defTabSz="914400" rtl="0" eaLnBrk="1" latinLnBrk="0" hangingPunct="1">
                <a:lnSpc>
                  <a:spcPct val="9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4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886200" indent="-228600" algn="l" defTabSz="914400" rtl="0" eaLnBrk="1" latinLnBrk="0" hangingPunct="1">
                <a:lnSpc>
                  <a:spcPct val="9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4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indent="0">
                <a:buNone/>
              </a:pPr>
              <a:r>
                <a:rPr lang="en-NZ" sz="1200">
                  <a:solidFill>
                    <a:srgbClr val="C8523B"/>
                  </a:solidFill>
                </a:rPr>
                <a:t>Each year is considered as a test that yields one of two outcomes. Either:</a:t>
              </a:r>
            </a:p>
            <a:p>
              <a:pPr lvl="1"/>
              <a:r>
                <a:rPr lang="en-NZ" sz="1200">
                  <a:solidFill>
                    <a:srgbClr val="C8523B"/>
                  </a:solidFill>
                </a:rPr>
                <a:t>downtime exceeds a specified threshold (‘exceedance’), or</a:t>
              </a:r>
            </a:p>
            <a:p>
              <a:pPr lvl="1"/>
              <a:r>
                <a:rPr lang="en-NZ" sz="1200">
                  <a:solidFill>
                    <a:srgbClr val="C8523B"/>
                  </a:solidFill>
                </a:rPr>
                <a:t>downtime is not greater than the specified threshold</a:t>
              </a:r>
            </a:p>
            <a:p>
              <a:pPr marL="0" indent="0">
                <a:buNone/>
              </a:pPr>
              <a:r>
                <a:rPr lang="en-NZ" sz="1200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The binomial distribution is defined by two parameters:</a:t>
              </a:r>
            </a:p>
            <a:p>
              <a:r>
                <a:rPr lang="en-NZ" sz="1200" b="0" i="1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n </a:t>
              </a:r>
              <a:r>
                <a:rPr lang="en-NZ" sz="1200" b="0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is the number of years – in this case n=2</a:t>
              </a:r>
            </a:p>
            <a:p>
              <a:r>
                <a:rPr lang="en-NZ" sz="1200" b="0" i="1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p </a:t>
              </a:r>
              <a:r>
                <a:rPr lang="en-NZ" sz="1200" b="0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is the probability of an exceedance in a single year – which we need to calculate</a:t>
              </a:r>
            </a:p>
            <a:p>
              <a:pPr marL="0" indent="0">
                <a:buNone/>
              </a:pPr>
              <a:endParaRPr lang="en-NZ" sz="1200">
                <a:solidFill>
                  <a:srgbClr val="C8523B"/>
                </a:solidFill>
                <a:latin typeface="Verdana" panose="020B0604030504040204" pitchFamily="34" charset="0"/>
                <a:ea typeface="Verdana" panose="020B0604030504040204" pitchFamily="34" charset="0"/>
              </a:endParaRPr>
            </a:p>
            <a:p>
              <a:pPr marL="0" indent="0" algn="ctr">
                <a:buNone/>
              </a:pPr>
              <a:r>
                <a:rPr lang="en-NZ" sz="1200" b="0" i="0">
                  <a:solidFill>
                    <a:srgbClr val="C8523B"/>
                  </a:solidFill>
                  <a:latin typeface="Cambria Math" panose="02040503050406030204" pitchFamily="18" charset="0"/>
                </a:rPr>
                <a:t>𝑃(𝑥:𝑛,𝑝)=</a:t>
              </a:r>
              <a:r>
                <a:rPr lang="en-US" sz="1200" i="0">
                  <a:solidFill>
                    <a:srgbClr val="C8523B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𝑛!/𝑥!(𝑛−𝑥)!</a:t>
              </a:r>
              <a:r>
                <a:rPr lang="en-US" sz="1200" b="0" i="0">
                  <a:solidFill>
                    <a:srgbClr val="C8523B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 </a:t>
              </a:r>
              <a:r>
                <a:rPr lang="en-US" sz="1200" b="0" i="0">
                  <a:solidFill>
                    <a:srgbClr val="C8523B"/>
                  </a:solidFill>
                  <a:latin typeface="Cambria Math" panose="02040503050406030204" pitchFamily="18" charset="0"/>
                </a:rPr>
                <a:t>𝑝^𝑥  (〖1−𝑝)〗^(𝑛−𝑥)</a:t>
              </a:r>
              <a:endParaRPr lang="en-NZ" sz="1200" b="0" i="1">
                <a:solidFill>
                  <a:srgbClr val="C8523B"/>
                </a:solidFill>
                <a:latin typeface="Verdana" panose="020B0604030504040204" pitchFamily="34" charset="0"/>
                <a:ea typeface="Verdana" panose="020B0604030504040204" pitchFamily="34" charset="0"/>
              </a:endParaRPr>
            </a:p>
            <a:p>
              <a:pPr marL="1371600" lvl="3" indent="0">
                <a:buNone/>
              </a:pPr>
              <a:r>
                <a:rPr lang="en-NZ" sz="1200" b="0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where:</a:t>
              </a:r>
            </a:p>
            <a:p>
              <a:pPr marL="0" indent="0" algn="ctr">
                <a:buNone/>
              </a:pPr>
              <a:r>
                <a:rPr lang="en-NZ" sz="1200" b="0" i="0">
                  <a:solidFill>
                    <a:srgbClr val="C8523B"/>
                  </a:solidFill>
                  <a:latin typeface="Cambria Math" panose="02040503050406030204" pitchFamily="18" charset="0"/>
                </a:rPr>
                <a:t>𝑃(𝑥:𝑛,𝑝)</a:t>
              </a:r>
              <a:r>
                <a:rPr lang="en-NZ" sz="1200" b="0" i="1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 </a:t>
              </a:r>
              <a:r>
                <a:rPr lang="en-NZ" sz="1200" b="0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is the probability of </a:t>
              </a:r>
              <a:r>
                <a:rPr lang="en-NZ" sz="1200" b="0" i="1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x</a:t>
              </a:r>
              <a:r>
                <a:rPr lang="en-NZ" sz="1200" b="0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 exceedances in </a:t>
              </a:r>
              <a:r>
                <a:rPr lang="en-NZ" sz="1200" b="0" i="1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n </a:t>
              </a:r>
              <a:r>
                <a:rPr lang="en-NZ" sz="1200" b="0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years when the probability of an exceedance in any year is </a:t>
              </a:r>
              <a:r>
                <a:rPr lang="en-NZ" sz="1200" b="0" i="1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p</a:t>
              </a:r>
              <a:endParaRPr lang="en-NZ" sz="1200" b="0" i="1">
                <a:solidFill>
                  <a:srgbClr val="004A9C"/>
                </a:solidFill>
                <a:latin typeface="Verdana" panose="020B0604030504040204" pitchFamily="34" charset="0"/>
                <a:ea typeface="Verdan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0</xdr:col>
      <xdr:colOff>200025</xdr:colOff>
      <xdr:row>31</xdr:row>
      <xdr:rowOff>19051</xdr:rowOff>
    </xdr:from>
    <xdr:to>
      <xdr:col>9</xdr:col>
      <xdr:colOff>552411</xdr:colOff>
      <xdr:row>51</xdr:row>
      <xdr:rowOff>131764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ontent Placeholder 2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SpPr>
              <a:spLocks noGrp="1"/>
            </xdr:cNvSpPr>
          </xdr:nvSpPr>
          <xdr:spPr>
            <a:xfrm>
              <a:off x="200025" y="5629276"/>
              <a:ext cx="9434474" cy="3255963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</xdr:spPr>
          <xdr:txBody>
            <a:bodyPr vert="horz" wrap="square" lIns="91440" tIns="45720" rIns="91440" bIns="45720" rtlCol="0">
              <a:noAutofit/>
            </a:bodyPr>
            <a:lstStyle>
              <a:lvl1pPr marL="228600" indent="-228600" algn="l" defTabSz="914400" rtl="0" eaLnBrk="1" latinLnBrk="0" hangingPunct="1">
                <a:lnSpc>
                  <a:spcPct val="110000"/>
                </a:lnSpc>
                <a:spcBef>
                  <a:spcPts val="1000"/>
                </a:spcBef>
                <a:buFont typeface="Arial" panose="020B0604020202020204" pitchFamily="34" charset="0"/>
                <a:buChar char="•"/>
                <a:defRPr sz="1600" kern="1200">
                  <a:solidFill>
                    <a:schemeClr val="bg2">
                      <a:lumMod val="7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lvl1pPr>
              <a:lvl2pPr marL="685800" indent="-228600" algn="l" defTabSz="914400" rtl="0" eaLnBrk="1" latinLnBrk="0" hangingPunct="1">
                <a:lnSpc>
                  <a:spcPct val="11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600" kern="1200">
                  <a:solidFill>
                    <a:schemeClr val="bg2">
                      <a:lumMod val="7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lvl2pPr>
              <a:lvl3pPr marL="1143000" indent="-228600" algn="l" defTabSz="914400" rtl="0" eaLnBrk="1" latinLnBrk="0" hangingPunct="1">
                <a:lnSpc>
                  <a:spcPct val="11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600" kern="1200">
                  <a:solidFill>
                    <a:schemeClr val="bg2">
                      <a:lumMod val="7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lvl3pPr>
              <a:lvl4pPr marL="1600200" indent="-228600" algn="l" defTabSz="914400" rtl="0" eaLnBrk="1" latinLnBrk="0" hangingPunct="1">
                <a:lnSpc>
                  <a:spcPct val="11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600" kern="1200">
                  <a:solidFill>
                    <a:schemeClr val="bg2">
                      <a:lumMod val="7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lvl4pPr>
              <a:lvl5pPr marL="2057400" indent="-228600" algn="l" defTabSz="914400" rtl="0" eaLnBrk="1" latinLnBrk="0" hangingPunct="1">
                <a:lnSpc>
                  <a:spcPct val="11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600" kern="1200">
                  <a:solidFill>
                    <a:schemeClr val="bg2">
                      <a:lumMod val="7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lvl5pPr>
              <a:lvl6pPr marL="2514600" indent="-228600" algn="l" defTabSz="914400" rtl="0" eaLnBrk="1" latinLnBrk="0" hangingPunct="1">
                <a:lnSpc>
                  <a:spcPct val="9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4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71800" indent="-228600" algn="l" defTabSz="914400" rtl="0" eaLnBrk="1" latinLnBrk="0" hangingPunct="1">
                <a:lnSpc>
                  <a:spcPct val="9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4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9000" indent="-228600" algn="l" defTabSz="914400" rtl="0" eaLnBrk="1" latinLnBrk="0" hangingPunct="1">
                <a:lnSpc>
                  <a:spcPct val="9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4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886200" indent="-228600" algn="l" defTabSz="914400" rtl="0" eaLnBrk="1" latinLnBrk="0" hangingPunct="1">
                <a:lnSpc>
                  <a:spcPct val="9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4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indent="0">
                <a:buNone/>
              </a:pPr>
              <a:r>
                <a:rPr lang="en-NZ" sz="1200">
                  <a:solidFill>
                    <a:srgbClr val="C8523B"/>
                  </a:solidFill>
                </a:rPr>
                <a:t>The objective is to estimate the probability of an exceedance in one year, given that the probability of two exceedances over two years is required to be 0.005. We assume a binomial distribution:</a:t>
              </a:r>
            </a:p>
            <a:p>
              <a:pPr marL="0" indent="0">
                <a:buNone/>
              </a:pPr>
              <a:r>
                <a:rPr lang="en-NZ" sz="1200" i="1">
                  <a:solidFill>
                    <a:srgbClr val="C8523B"/>
                  </a:solidFill>
                </a:rPr>
                <a:t>		</a:t>
              </a:r>
              <a:r>
                <a:rPr lang="en-NZ" sz="1200" i="1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n</a:t>
              </a:r>
              <a:r>
                <a:rPr lang="en-NZ" sz="1200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=2, </a:t>
              </a:r>
              <a:r>
                <a:rPr lang="en-NZ" sz="1200" i="1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x</a:t>
              </a:r>
              <a:r>
                <a:rPr lang="en-NZ" sz="1200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=2</a:t>
              </a:r>
            </a:p>
            <a:p>
              <a:pPr marL="0" indent="0">
                <a:buNone/>
              </a:pPr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en-NZ" sz="1200" b="0" i="1">
                        <a:solidFill>
                          <a:srgbClr val="C8523B"/>
                        </a:solidFill>
                        <a:latin typeface="Cambria Math" panose="02040503050406030204" pitchFamily="18" charset="0"/>
                      </a:rPr>
                      <m:t>𝑃</m:t>
                    </m:r>
                    <m:d>
                      <m:dPr>
                        <m:ctrlPr>
                          <a:rPr lang="en-NZ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NZ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en-NZ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  <m:t>:2,</m:t>
                        </m:r>
                        <m:r>
                          <a:rPr lang="en-NZ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  <m:t>𝑝</m:t>
                        </m:r>
                      </m:e>
                    </m:d>
                    <m:r>
                      <a:rPr lang="en-NZ" sz="1200" b="0" i="1">
                        <a:solidFill>
                          <a:srgbClr val="C8523B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NZ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  <m:t>2!</m:t>
                        </m:r>
                      </m:num>
                      <m:den>
                        <m:r>
                          <a:rPr lang="en-US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en-US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  <m:t>!</m:t>
                        </m:r>
                        <m:d>
                          <m:dPr>
                            <m:ctrlPr>
                              <a:rPr lang="en-US" sz="1200" b="0" i="1">
                                <a:solidFill>
                                  <a:srgbClr val="C8523B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200" b="0" i="1">
                                <a:solidFill>
                                  <a:srgbClr val="C8523B"/>
                                </a:solidFill>
                                <a:latin typeface="Cambria Math" panose="02040503050406030204" pitchFamily="18" charset="0"/>
                              </a:rPr>
                              <m:t>2−</m:t>
                            </m:r>
                            <m:r>
                              <a:rPr lang="en-US" sz="1200" b="0" i="1">
                                <a:solidFill>
                                  <a:srgbClr val="C8523B"/>
                                </a:solidFill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d>
                        <m:r>
                          <a:rPr lang="en-US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  <m:t>!</m:t>
                        </m:r>
                      </m:den>
                    </m:f>
                    <m:sSup>
                      <m:sSupPr>
                        <m:ctrlPr>
                          <a:rPr lang="en-NZ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  <m:t>𝑝</m:t>
                        </m:r>
                      </m:e>
                      <m:sup>
                        <m:r>
                          <a:rPr lang="en-US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</m:sup>
                    </m:sSup>
                    <m:sSup>
                      <m:sSupPr>
                        <m:ctrlPr>
                          <a:rPr lang="en-NZ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  <m:t>(1−</m:t>
                        </m:r>
                        <m:r>
                          <a:rPr lang="en-US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  <m:t>𝑝</m:t>
                        </m:r>
                        <m:r>
                          <a:rPr lang="en-US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  <m:t>)</m:t>
                        </m:r>
                      </m:e>
                      <m:sup>
                        <m:r>
                          <a:rPr lang="en-US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  <m:t>2−</m:t>
                        </m:r>
                        <m:r>
                          <a:rPr lang="en-US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</m:sup>
                    </m:sSup>
                    <m:r>
                      <a:rPr lang="en-US" sz="1200" b="0" i="1">
                        <a:solidFill>
                          <a:srgbClr val="C8523B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NZ" sz="1200" i="1">
                        <a:solidFill>
                          <a:srgbClr val="C8523B"/>
                        </a:solidFill>
                        <a:latin typeface="Cambria Math" panose="02040503050406030204" pitchFamily="18" charset="0"/>
                      </a:rPr>
                      <m:t>0.0</m:t>
                    </m:r>
                    <m:r>
                      <a:rPr lang="en-NZ" sz="1200" b="0" i="1">
                        <a:solidFill>
                          <a:srgbClr val="C8523B"/>
                        </a:solidFill>
                        <a:latin typeface="Cambria Math" panose="02040503050406030204" pitchFamily="18" charset="0"/>
                      </a:rPr>
                      <m:t>05</m:t>
                    </m:r>
                  </m:oMath>
                </m:oMathPara>
              </a14:m>
              <a:endParaRPr lang="en-NZ" sz="1200" b="0" i="1">
                <a:solidFill>
                  <a:srgbClr val="C8523B"/>
                </a:solidFill>
                <a:latin typeface="Verdana" panose="020B0604030504040204" pitchFamily="34" charset="0"/>
                <a:ea typeface="Verdana" panose="020B0604030504040204" pitchFamily="34" charset="0"/>
              </a:endParaRPr>
            </a:p>
            <a:p>
              <a:pPr marL="1371600" lvl="3" indent="0">
                <a:buNone/>
              </a:pPr>
              <a:r>
                <a:rPr lang="en-NZ" sz="1200" b="0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	Solving for </a:t>
              </a:r>
              <a:r>
                <a:rPr lang="en-NZ" sz="1200" b="0" i="1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p, where x=2:</a:t>
              </a:r>
            </a:p>
            <a:p>
              <a:pPr marL="0" indent="0" algn="ctr">
                <a:lnSpc>
                  <a:spcPct val="150000"/>
                </a:lnSpc>
                <a:buNone/>
              </a:pPr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en-NZ" sz="1200" i="1">
                        <a:solidFill>
                          <a:srgbClr val="C8523B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⇒</m:t>
                    </m:r>
                    <m:r>
                      <a:rPr lang="en-NZ" sz="1200" b="0" i="1">
                        <a:solidFill>
                          <a:srgbClr val="C8523B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1×</m:t>
                    </m:r>
                    <m:sSup>
                      <m:sSupPr>
                        <m:ctrlPr>
                          <a:rPr lang="en-NZ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NZ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𝑝</m:t>
                        </m:r>
                      </m:e>
                      <m:sup>
                        <m:r>
                          <a:rPr lang="en-NZ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NZ" sz="1200" b="0" i="1">
                        <a:solidFill>
                          <a:srgbClr val="C8523B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sSup>
                      <m:sSupPr>
                        <m:ctrlPr>
                          <a:rPr lang="en-NZ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NZ" sz="1200" b="0" i="1">
                                <a:solidFill>
                                  <a:srgbClr val="C8523B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NZ" sz="1200" b="0" i="1">
                                <a:solidFill>
                                  <a:srgbClr val="C8523B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1−</m:t>
                            </m:r>
                            <m:r>
                              <a:rPr lang="en-NZ" sz="1200" b="0" i="1">
                                <a:solidFill>
                                  <a:srgbClr val="C8523B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𝑝</m:t>
                            </m:r>
                          </m:e>
                        </m:d>
                      </m:e>
                      <m:sup>
                        <m:r>
                          <a:rPr lang="en-NZ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0</m:t>
                        </m:r>
                      </m:sup>
                    </m:sSup>
                    <m:r>
                      <a:rPr lang="en-NZ" sz="1200" b="0" i="1">
                        <a:solidFill>
                          <a:srgbClr val="C8523B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=0.005</m:t>
                    </m:r>
                  </m:oMath>
                </m:oMathPara>
              </a14:m>
              <a:endParaRPr lang="en-NZ" sz="1200" b="0">
                <a:solidFill>
                  <a:srgbClr val="C8523B"/>
                </a:solidFill>
                <a:latin typeface="Verdana" panose="020B0604030504040204" pitchFamily="34" charset="0"/>
                <a:ea typeface="Verdana" panose="020B0604030504040204" pitchFamily="34" charset="0"/>
              </a:endParaRPr>
            </a:p>
            <a:p>
              <a:pPr marL="0" indent="0" algn="ctr">
                <a:lnSpc>
                  <a:spcPct val="150000"/>
                </a:lnSpc>
                <a:buNone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NZ" sz="1200" i="1">
                        <a:solidFill>
                          <a:srgbClr val="C8523B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⇒</m:t>
                    </m:r>
                    <m:sSup>
                      <m:sSupPr>
                        <m:ctrlPr>
                          <a:rPr lang="en-NZ" sz="120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NZ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𝑝</m:t>
                        </m:r>
                      </m:e>
                      <m:sup>
                        <m:r>
                          <a:rPr lang="en-NZ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NZ" sz="1200" b="0" i="1">
                        <a:solidFill>
                          <a:srgbClr val="C8523B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=0.005</m:t>
                    </m:r>
                  </m:oMath>
                </m:oMathPara>
              </a14:m>
              <a:endParaRPr lang="en-NZ" sz="1200" b="0">
                <a:solidFill>
                  <a:srgbClr val="C8523B"/>
                </a:solidFill>
                <a:latin typeface="Verdana" panose="020B0604030504040204" pitchFamily="34" charset="0"/>
                <a:ea typeface="Verdana" panose="020B0604030504040204" pitchFamily="34" charset="0"/>
              </a:endParaRPr>
            </a:p>
            <a:p>
              <a:pPr marL="0" indent="0" algn="ctr">
                <a:lnSpc>
                  <a:spcPct val="150000"/>
                </a:lnSpc>
                <a:buNone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NZ" sz="1200" i="1">
                        <a:solidFill>
                          <a:srgbClr val="C8523B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⇒</m:t>
                    </m:r>
                    <m:r>
                      <a:rPr lang="en-NZ" sz="1200" b="0" i="1">
                        <a:solidFill>
                          <a:srgbClr val="C8523B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𝑝</m:t>
                    </m:r>
                    <m:r>
                      <a:rPr lang="en-NZ" sz="1200" b="0" i="1">
                        <a:solidFill>
                          <a:srgbClr val="C8523B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=+</m:t>
                    </m:r>
                    <m:rad>
                      <m:radPr>
                        <m:degHide m:val="on"/>
                        <m:ctrlPr>
                          <a:rPr lang="en-NZ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NZ" sz="1200" b="0" i="1">
                            <a:solidFill>
                              <a:srgbClr val="C8523B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0.005</m:t>
                        </m:r>
                      </m:e>
                    </m:rad>
                    <m:r>
                      <a:rPr lang="en-NZ" sz="1200" b="0" i="1">
                        <a:solidFill>
                          <a:srgbClr val="C8523B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≈0.071</m:t>
                    </m:r>
                  </m:oMath>
                </m:oMathPara>
              </a14:m>
              <a:endParaRPr lang="en-NZ" sz="1200">
                <a:solidFill>
                  <a:srgbClr val="C8523B"/>
                </a:solidFill>
                <a:latin typeface="Verdana" panose="020B0604030504040204" pitchFamily="34" charset="0"/>
                <a:ea typeface="Verdana" panose="020B0604030504040204" pitchFamily="34" charset="0"/>
              </a:endParaRPr>
            </a:p>
            <a:p>
              <a:pPr marL="0" indent="0">
                <a:buNone/>
              </a:pPr>
              <a:r>
                <a:rPr lang="en-NZ" sz="1200">
                  <a:solidFill>
                    <a:srgbClr val="C8523B"/>
                  </a:solidFill>
                </a:rPr>
                <a:t>Therefore, for the probability of two exceedances in two years to be 0.005: </a:t>
              </a:r>
            </a:p>
            <a:p>
              <a:r>
                <a:rPr lang="en-NZ" sz="1200">
                  <a:solidFill>
                    <a:srgbClr val="C8523B"/>
                  </a:solidFill>
                </a:rPr>
                <a:t>the probability of exceeding the threshold in a single year must be </a:t>
              </a:r>
              <a:r>
                <a:rPr lang="en-NZ" sz="1200" i="1">
                  <a:solidFill>
                    <a:srgbClr val="C8523B"/>
                  </a:solidFill>
                </a:rPr>
                <a:t>p </a:t>
              </a:r>
              <a:r>
                <a:rPr lang="en-NZ" sz="1200">
                  <a:solidFill>
                    <a:srgbClr val="C8523B"/>
                  </a:solidFill>
                </a:rPr>
                <a:t>= 0.071 (7.1%)</a:t>
              </a:r>
            </a:p>
            <a:p>
              <a:r>
                <a:rPr lang="en-NZ" sz="1200">
                  <a:solidFill>
                    <a:srgbClr val="C8523B"/>
                  </a:solidFill>
                </a:rPr>
                <a:t>the probability of no exceedance in a year is 1 – </a:t>
              </a:r>
              <a:r>
                <a:rPr lang="en-NZ" sz="1200" i="1">
                  <a:solidFill>
                    <a:srgbClr val="C8523B"/>
                  </a:solidFill>
                </a:rPr>
                <a:t>p</a:t>
              </a:r>
              <a:r>
                <a:rPr lang="en-NZ" sz="1200">
                  <a:solidFill>
                    <a:srgbClr val="C8523B"/>
                  </a:solidFill>
                </a:rPr>
                <a:t> = 0.929 (92.9%)</a:t>
              </a:r>
            </a:p>
            <a:p>
              <a:pPr marL="0" indent="0">
                <a:buNone/>
              </a:pPr>
              <a:endParaRPr lang="en-NZ" sz="1200">
                <a:solidFill>
                  <a:srgbClr val="C8523B"/>
                </a:solidFill>
              </a:endParaRPr>
            </a:p>
            <a:p>
              <a:pPr marL="0" indent="0">
                <a:buNone/>
              </a:pPr>
              <a:endParaRPr lang="en-NZ" sz="1200">
                <a:solidFill>
                  <a:srgbClr val="004A9C"/>
                </a:solidFill>
              </a:endParaRPr>
            </a:p>
          </xdr:txBody>
        </xdr:sp>
      </mc:Choice>
      <mc:Fallback xmlns="">
        <xdr:sp macro="" textlink="">
          <xdr:nvSpPr>
            <xdr:cNvPr id="7" name="Content Placeholder 2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SpPr>
              <a:spLocks noGrp="1"/>
            </xdr:cNvSpPr>
          </xdr:nvSpPr>
          <xdr:spPr>
            <a:xfrm>
              <a:off x="200025" y="5629276"/>
              <a:ext cx="9434474" cy="3255963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</xdr:spPr>
          <xdr:txBody>
            <a:bodyPr vert="horz" wrap="square" lIns="91440" tIns="45720" rIns="91440" bIns="45720" rtlCol="0">
              <a:noAutofit/>
            </a:bodyPr>
            <a:lstStyle>
              <a:lvl1pPr marL="228600" indent="-228600" algn="l" defTabSz="914400" rtl="0" eaLnBrk="1" latinLnBrk="0" hangingPunct="1">
                <a:lnSpc>
                  <a:spcPct val="110000"/>
                </a:lnSpc>
                <a:spcBef>
                  <a:spcPts val="1000"/>
                </a:spcBef>
                <a:buFont typeface="Arial" panose="020B0604020202020204" pitchFamily="34" charset="0"/>
                <a:buChar char="•"/>
                <a:defRPr sz="1600" kern="1200">
                  <a:solidFill>
                    <a:schemeClr val="bg2">
                      <a:lumMod val="7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lvl1pPr>
              <a:lvl2pPr marL="685800" indent="-228600" algn="l" defTabSz="914400" rtl="0" eaLnBrk="1" latinLnBrk="0" hangingPunct="1">
                <a:lnSpc>
                  <a:spcPct val="11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600" kern="1200">
                  <a:solidFill>
                    <a:schemeClr val="bg2">
                      <a:lumMod val="7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lvl2pPr>
              <a:lvl3pPr marL="1143000" indent="-228600" algn="l" defTabSz="914400" rtl="0" eaLnBrk="1" latinLnBrk="0" hangingPunct="1">
                <a:lnSpc>
                  <a:spcPct val="11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600" kern="1200">
                  <a:solidFill>
                    <a:schemeClr val="bg2">
                      <a:lumMod val="7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lvl3pPr>
              <a:lvl4pPr marL="1600200" indent="-228600" algn="l" defTabSz="914400" rtl="0" eaLnBrk="1" latinLnBrk="0" hangingPunct="1">
                <a:lnSpc>
                  <a:spcPct val="11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600" kern="1200">
                  <a:solidFill>
                    <a:schemeClr val="bg2">
                      <a:lumMod val="7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lvl4pPr>
              <a:lvl5pPr marL="2057400" indent="-228600" algn="l" defTabSz="914400" rtl="0" eaLnBrk="1" latinLnBrk="0" hangingPunct="1">
                <a:lnSpc>
                  <a:spcPct val="11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600" kern="1200">
                  <a:solidFill>
                    <a:schemeClr val="bg2">
                      <a:lumMod val="7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lvl5pPr>
              <a:lvl6pPr marL="2514600" indent="-228600" algn="l" defTabSz="914400" rtl="0" eaLnBrk="1" latinLnBrk="0" hangingPunct="1">
                <a:lnSpc>
                  <a:spcPct val="9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4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71800" indent="-228600" algn="l" defTabSz="914400" rtl="0" eaLnBrk="1" latinLnBrk="0" hangingPunct="1">
                <a:lnSpc>
                  <a:spcPct val="9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4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9000" indent="-228600" algn="l" defTabSz="914400" rtl="0" eaLnBrk="1" latinLnBrk="0" hangingPunct="1">
                <a:lnSpc>
                  <a:spcPct val="9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4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886200" indent="-228600" algn="l" defTabSz="914400" rtl="0" eaLnBrk="1" latinLnBrk="0" hangingPunct="1">
                <a:lnSpc>
                  <a:spcPct val="90000"/>
                </a:lnSpc>
                <a:spcBef>
                  <a:spcPts val="500"/>
                </a:spcBef>
                <a:buFont typeface="Arial" panose="020B0604020202020204" pitchFamily="34" charset="0"/>
                <a:buChar char="•"/>
                <a:defRPr sz="14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indent="0">
                <a:buNone/>
              </a:pPr>
              <a:r>
                <a:rPr lang="en-NZ" sz="1200">
                  <a:solidFill>
                    <a:srgbClr val="C8523B"/>
                  </a:solidFill>
                </a:rPr>
                <a:t>The objective is to estimate the probability of an exceedance in one year, given that the probability of two exceedances over two years is required to be 0.005. We assume a binomial distribution:</a:t>
              </a:r>
            </a:p>
            <a:p>
              <a:pPr marL="0" indent="0">
                <a:buNone/>
              </a:pPr>
              <a:r>
                <a:rPr lang="en-NZ" sz="1200" i="1">
                  <a:solidFill>
                    <a:srgbClr val="C8523B"/>
                  </a:solidFill>
                </a:rPr>
                <a:t>		</a:t>
              </a:r>
              <a:r>
                <a:rPr lang="en-NZ" sz="1200" i="1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n</a:t>
              </a:r>
              <a:r>
                <a:rPr lang="en-NZ" sz="1200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=2, </a:t>
              </a:r>
              <a:r>
                <a:rPr lang="en-NZ" sz="1200" i="1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x</a:t>
              </a:r>
              <a:r>
                <a:rPr lang="en-NZ" sz="1200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=2</a:t>
              </a:r>
            </a:p>
            <a:p>
              <a:pPr marL="0" indent="0">
                <a:buNone/>
              </a:pPr>
              <a:r>
                <a:rPr lang="en-NZ" sz="1200" b="0" i="0">
                  <a:solidFill>
                    <a:srgbClr val="C8523B"/>
                  </a:solidFill>
                  <a:latin typeface="Cambria Math" panose="02040503050406030204" pitchFamily="18" charset="0"/>
                </a:rPr>
                <a:t>𝑃(𝑥:2,𝑝)=</a:t>
              </a:r>
              <a:r>
                <a:rPr lang="en-US" sz="1200" b="0" i="0">
                  <a:solidFill>
                    <a:srgbClr val="C8523B"/>
                  </a:solidFill>
                  <a:latin typeface="Cambria Math" panose="02040503050406030204" pitchFamily="18" charset="0"/>
                </a:rPr>
                <a:t>2!</a:t>
              </a:r>
              <a:r>
                <a:rPr lang="en-NZ" sz="1200" b="0" i="0">
                  <a:solidFill>
                    <a:srgbClr val="C8523B"/>
                  </a:solidFill>
                  <a:latin typeface="Cambria Math" panose="02040503050406030204" pitchFamily="18" charset="0"/>
                </a:rPr>
                <a:t>/</a:t>
              </a:r>
              <a:r>
                <a:rPr lang="en-US" sz="1200" b="0" i="0">
                  <a:solidFill>
                    <a:srgbClr val="C8523B"/>
                  </a:solidFill>
                  <a:latin typeface="Cambria Math" panose="02040503050406030204" pitchFamily="18" charset="0"/>
                </a:rPr>
                <a:t>𝑥!(2−𝑥)!</a:t>
              </a:r>
              <a:r>
                <a:rPr lang="en-NZ" sz="1200" b="0" i="0">
                  <a:solidFill>
                    <a:srgbClr val="C8523B"/>
                  </a:solidFill>
                  <a:latin typeface="Cambria Math" panose="02040503050406030204" pitchFamily="18" charset="0"/>
                </a:rPr>
                <a:t> 〖</a:t>
              </a:r>
              <a:r>
                <a:rPr lang="en-US" sz="1200" b="0" i="0">
                  <a:solidFill>
                    <a:srgbClr val="C8523B"/>
                  </a:solidFill>
                  <a:latin typeface="Cambria Math" panose="02040503050406030204" pitchFamily="18" charset="0"/>
                </a:rPr>
                <a:t> 𝑝</a:t>
              </a:r>
              <a:r>
                <a:rPr lang="en-NZ" sz="1200" b="0" i="0">
                  <a:solidFill>
                    <a:srgbClr val="C8523B"/>
                  </a:solidFill>
                  <a:latin typeface="Cambria Math" panose="02040503050406030204" pitchFamily="18" charset="0"/>
                </a:rPr>
                <a:t>〗^</a:t>
              </a:r>
              <a:r>
                <a:rPr lang="en-US" sz="1200" b="0" i="0">
                  <a:solidFill>
                    <a:srgbClr val="C8523B"/>
                  </a:solidFill>
                  <a:latin typeface="Cambria Math" panose="02040503050406030204" pitchFamily="18" charset="0"/>
                </a:rPr>
                <a:t>𝑥</a:t>
              </a:r>
              <a:r>
                <a:rPr lang="en-NZ" sz="1200" b="0" i="0">
                  <a:solidFill>
                    <a:srgbClr val="C8523B"/>
                  </a:solidFill>
                  <a:latin typeface="Cambria Math" panose="02040503050406030204" pitchFamily="18" charset="0"/>
                </a:rPr>
                <a:t> 〖</a:t>
              </a:r>
              <a:r>
                <a:rPr lang="en-US" sz="1200" b="0" i="0">
                  <a:solidFill>
                    <a:srgbClr val="C8523B"/>
                  </a:solidFill>
                  <a:latin typeface="Cambria Math" panose="02040503050406030204" pitchFamily="18" charset="0"/>
                </a:rPr>
                <a:t>(1−𝑝)</a:t>
              </a:r>
              <a:r>
                <a:rPr lang="en-NZ" sz="1200" b="0" i="0">
                  <a:solidFill>
                    <a:srgbClr val="C8523B"/>
                  </a:solidFill>
                  <a:latin typeface="Cambria Math" panose="02040503050406030204" pitchFamily="18" charset="0"/>
                </a:rPr>
                <a:t>〗^(</a:t>
              </a:r>
              <a:r>
                <a:rPr lang="en-US" sz="1200" b="0" i="0">
                  <a:solidFill>
                    <a:srgbClr val="C8523B"/>
                  </a:solidFill>
                  <a:latin typeface="Cambria Math" panose="02040503050406030204" pitchFamily="18" charset="0"/>
                </a:rPr>
                <a:t>2−𝑥</a:t>
              </a:r>
              <a:r>
                <a:rPr lang="en-NZ" sz="1200" b="0" i="0">
                  <a:solidFill>
                    <a:srgbClr val="C8523B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1200" b="0" i="0">
                  <a:solidFill>
                    <a:srgbClr val="C8523B"/>
                  </a:solidFill>
                  <a:latin typeface="Cambria Math" panose="02040503050406030204" pitchFamily="18" charset="0"/>
                </a:rPr>
                <a:t>=</a:t>
              </a:r>
              <a:r>
                <a:rPr lang="en-NZ" sz="1200" i="0">
                  <a:solidFill>
                    <a:srgbClr val="C8523B"/>
                  </a:solidFill>
                  <a:latin typeface="Cambria Math" panose="02040503050406030204" pitchFamily="18" charset="0"/>
                </a:rPr>
                <a:t>0.0</a:t>
              </a:r>
              <a:r>
                <a:rPr lang="en-NZ" sz="1200" b="0" i="0">
                  <a:solidFill>
                    <a:srgbClr val="C8523B"/>
                  </a:solidFill>
                  <a:latin typeface="Cambria Math" panose="02040503050406030204" pitchFamily="18" charset="0"/>
                </a:rPr>
                <a:t>05</a:t>
              </a:r>
              <a:endParaRPr lang="en-NZ" sz="1200" b="0" i="1">
                <a:solidFill>
                  <a:srgbClr val="C8523B"/>
                </a:solidFill>
                <a:latin typeface="Verdana" panose="020B0604030504040204" pitchFamily="34" charset="0"/>
                <a:ea typeface="Verdana" panose="020B0604030504040204" pitchFamily="34" charset="0"/>
              </a:endParaRPr>
            </a:p>
            <a:p>
              <a:pPr marL="1371600" lvl="3" indent="0">
                <a:buNone/>
              </a:pPr>
              <a:r>
                <a:rPr lang="en-NZ" sz="1200" b="0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	Solving for </a:t>
              </a:r>
              <a:r>
                <a:rPr lang="en-NZ" sz="1200" b="0" i="1">
                  <a:solidFill>
                    <a:srgbClr val="C8523B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p, where x=2:</a:t>
              </a:r>
            </a:p>
            <a:p>
              <a:pPr marL="0" indent="0" algn="ctr">
                <a:lnSpc>
                  <a:spcPct val="150000"/>
                </a:lnSpc>
                <a:buNone/>
              </a:pPr>
              <a:r>
                <a:rPr lang="en-NZ" sz="1200" i="0">
                  <a:solidFill>
                    <a:srgbClr val="C8523B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⇒</a:t>
              </a:r>
              <a:r>
                <a:rPr lang="en-NZ" sz="1200" b="0" i="0">
                  <a:solidFill>
                    <a:srgbClr val="C8523B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1×𝑝^2×(1−𝑝)^0=0.005</a:t>
              </a:r>
              <a:endParaRPr lang="en-NZ" sz="1200" b="0">
                <a:solidFill>
                  <a:srgbClr val="C8523B"/>
                </a:solidFill>
                <a:latin typeface="Verdana" panose="020B0604030504040204" pitchFamily="34" charset="0"/>
                <a:ea typeface="Verdana" panose="020B0604030504040204" pitchFamily="34" charset="0"/>
              </a:endParaRPr>
            </a:p>
            <a:p>
              <a:pPr marL="0" indent="0" algn="ctr">
                <a:lnSpc>
                  <a:spcPct val="150000"/>
                </a:lnSpc>
                <a:buNone/>
              </a:pPr>
              <a:r>
                <a:rPr lang="en-NZ" sz="1200" i="0">
                  <a:solidFill>
                    <a:srgbClr val="C8523B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⇒</a:t>
              </a:r>
              <a:r>
                <a:rPr lang="en-NZ" sz="1200" b="0" i="0">
                  <a:solidFill>
                    <a:srgbClr val="C8523B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𝑝^2=0.005</a:t>
              </a:r>
              <a:endParaRPr lang="en-NZ" sz="1200" b="0">
                <a:solidFill>
                  <a:srgbClr val="C8523B"/>
                </a:solidFill>
                <a:latin typeface="Verdana" panose="020B0604030504040204" pitchFamily="34" charset="0"/>
                <a:ea typeface="Verdana" panose="020B0604030504040204" pitchFamily="34" charset="0"/>
              </a:endParaRPr>
            </a:p>
            <a:p>
              <a:pPr marL="0" indent="0" algn="ctr">
                <a:lnSpc>
                  <a:spcPct val="150000"/>
                </a:lnSpc>
                <a:buNone/>
              </a:pPr>
              <a:r>
                <a:rPr lang="en-NZ" sz="1200" i="0">
                  <a:solidFill>
                    <a:srgbClr val="C8523B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⇒</a:t>
              </a:r>
              <a:r>
                <a:rPr lang="en-NZ" sz="1200" b="0" i="0">
                  <a:solidFill>
                    <a:srgbClr val="C8523B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𝑝=+√0.005≈0.071</a:t>
              </a:r>
              <a:endParaRPr lang="en-NZ" sz="1200">
                <a:solidFill>
                  <a:srgbClr val="C8523B"/>
                </a:solidFill>
                <a:latin typeface="Verdana" panose="020B0604030504040204" pitchFamily="34" charset="0"/>
                <a:ea typeface="Verdana" panose="020B0604030504040204" pitchFamily="34" charset="0"/>
              </a:endParaRPr>
            </a:p>
            <a:p>
              <a:pPr marL="0" indent="0">
                <a:buNone/>
              </a:pPr>
              <a:r>
                <a:rPr lang="en-NZ" sz="1200">
                  <a:solidFill>
                    <a:srgbClr val="C8523B"/>
                  </a:solidFill>
                </a:rPr>
                <a:t>Therefore, for the probability of two exceedances in two years to be 0.005: </a:t>
              </a:r>
            </a:p>
            <a:p>
              <a:r>
                <a:rPr lang="en-NZ" sz="1200">
                  <a:solidFill>
                    <a:srgbClr val="C8523B"/>
                  </a:solidFill>
                </a:rPr>
                <a:t>the probability of exceeding the threshold in a single year must be </a:t>
              </a:r>
              <a:r>
                <a:rPr lang="en-NZ" sz="1200" i="1">
                  <a:solidFill>
                    <a:srgbClr val="C8523B"/>
                  </a:solidFill>
                </a:rPr>
                <a:t>p </a:t>
              </a:r>
              <a:r>
                <a:rPr lang="en-NZ" sz="1200">
                  <a:solidFill>
                    <a:srgbClr val="C8523B"/>
                  </a:solidFill>
                </a:rPr>
                <a:t>= 0.071 (7.1%)</a:t>
              </a:r>
            </a:p>
            <a:p>
              <a:r>
                <a:rPr lang="en-NZ" sz="1200">
                  <a:solidFill>
                    <a:srgbClr val="C8523B"/>
                  </a:solidFill>
                </a:rPr>
                <a:t>the probability of no exceedance in a year is 1 – </a:t>
              </a:r>
              <a:r>
                <a:rPr lang="en-NZ" sz="1200" i="1">
                  <a:solidFill>
                    <a:srgbClr val="C8523B"/>
                  </a:solidFill>
                </a:rPr>
                <a:t>p</a:t>
              </a:r>
              <a:r>
                <a:rPr lang="en-NZ" sz="1200">
                  <a:solidFill>
                    <a:srgbClr val="C8523B"/>
                  </a:solidFill>
                </a:rPr>
                <a:t> = 0.929 (92.9%)</a:t>
              </a:r>
            </a:p>
            <a:p>
              <a:pPr marL="0" indent="0">
                <a:buNone/>
              </a:pPr>
              <a:endParaRPr lang="en-NZ" sz="1200">
                <a:solidFill>
                  <a:srgbClr val="C8523B"/>
                </a:solidFill>
              </a:endParaRPr>
            </a:p>
            <a:p>
              <a:pPr marL="0" indent="0">
                <a:buNone/>
              </a:pPr>
              <a:endParaRPr lang="en-NZ" sz="1200">
                <a:solidFill>
                  <a:srgbClr val="004A9C"/>
                </a:solidFill>
              </a:endParaRP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1381125" cy="53975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0"/>
          <a:ext cx="1381125" cy="53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1381125" cy="53975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0"/>
          <a:ext cx="1381125" cy="53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1362075" cy="542925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36207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B1:E23"/>
  <sheetViews>
    <sheetView tabSelected="1" workbookViewId="0">
      <selection activeCell="C6" sqref="C6"/>
    </sheetView>
  </sheetViews>
  <sheetFormatPr defaultColWidth="11.5859375" defaultRowHeight="12.4" x14ac:dyDescent="0.3"/>
  <cols>
    <col min="1" max="1" width="2.5859375" customWidth="1"/>
    <col min="2" max="2" width="25.8203125" bestFit="1" customWidth="1"/>
    <col min="3" max="3" width="19.76171875" customWidth="1"/>
    <col min="4" max="4" width="11.5859375" customWidth="1"/>
    <col min="5" max="5" width="90" customWidth="1"/>
  </cols>
  <sheetData>
    <row r="1" spans="2:5" ht="44" customHeight="1" x14ac:dyDescent="0.3">
      <c r="C1" s="14" t="s">
        <v>7</v>
      </c>
      <c r="D1" s="14"/>
    </row>
    <row r="2" spans="2:5" ht="12.75" thickBot="1" x14ac:dyDescent="0.35"/>
    <row r="3" spans="2:5" ht="12.75" thickTop="1" x14ac:dyDescent="0.3">
      <c r="B3" s="13" t="s">
        <v>0</v>
      </c>
      <c r="C3" s="15" t="s">
        <v>64</v>
      </c>
      <c r="D3" s="3"/>
      <c r="E3" s="4"/>
    </row>
    <row r="4" spans="2:5" x14ac:dyDescent="0.3">
      <c r="B4" s="11" t="s">
        <v>1</v>
      </c>
      <c r="C4" s="35">
        <v>4</v>
      </c>
      <c r="D4" s="6"/>
      <c r="E4" s="7"/>
    </row>
    <row r="5" spans="2:5" x14ac:dyDescent="0.3">
      <c r="B5" s="11" t="s">
        <v>2</v>
      </c>
      <c r="C5" s="5" t="s">
        <v>65</v>
      </c>
      <c r="D5" s="6"/>
      <c r="E5" s="7"/>
    </row>
    <row r="6" spans="2:5" x14ac:dyDescent="0.3">
      <c r="B6" s="11" t="s">
        <v>3</v>
      </c>
      <c r="C6" s="5" t="s">
        <v>121</v>
      </c>
      <c r="D6" s="6"/>
      <c r="E6" s="7"/>
    </row>
    <row r="7" spans="2:5" x14ac:dyDescent="0.3">
      <c r="B7" s="11" t="s">
        <v>4</v>
      </c>
      <c r="C7" s="5"/>
      <c r="D7" s="6"/>
      <c r="E7" s="7"/>
    </row>
    <row r="8" spans="2:5" x14ac:dyDescent="0.3">
      <c r="B8" s="11" t="s">
        <v>6</v>
      </c>
      <c r="C8" s="5"/>
      <c r="D8" s="6"/>
      <c r="E8" s="7"/>
    </row>
    <row r="9" spans="2:5" ht="12.75" thickBot="1" x14ac:dyDescent="0.35">
      <c r="B9" s="12" t="s">
        <v>5</v>
      </c>
      <c r="C9" s="8"/>
      <c r="D9" s="9"/>
      <c r="E9" s="10"/>
    </row>
    <row r="10" spans="2:5" ht="12.75" thickTop="1" x14ac:dyDescent="0.3"/>
    <row r="12" spans="2:5" ht="12.75" thickBot="1" x14ac:dyDescent="0.35">
      <c r="B12" s="1" t="s">
        <v>8</v>
      </c>
      <c r="C12" s="2" t="s">
        <v>63</v>
      </c>
      <c r="D12" s="2" t="s">
        <v>10</v>
      </c>
      <c r="E12" s="2" t="s">
        <v>9</v>
      </c>
    </row>
    <row r="13" spans="2:5" ht="12.75" thickTop="1" x14ac:dyDescent="0.3">
      <c r="B13" s="43" t="s">
        <v>103</v>
      </c>
      <c r="C13" s="43" t="s">
        <v>26</v>
      </c>
      <c r="D13" s="43" t="s">
        <v>27</v>
      </c>
      <c r="E13" s="71" t="s">
        <v>28</v>
      </c>
    </row>
    <row r="14" spans="2:5" ht="24.75" x14ac:dyDescent="0.3">
      <c r="B14" s="56" t="s">
        <v>72</v>
      </c>
      <c r="C14" s="56" t="s">
        <v>29</v>
      </c>
      <c r="D14" s="56" t="s">
        <v>30</v>
      </c>
      <c r="E14" s="72" t="s">
        <v>107</v>
      </c>
    </row>
    <row r="15" spans="2:5" ht="24.75" x14ac:dyDescent="0.3">
      <c r="B15" s="57" t="s">
        <v>31</v>
      </c>
      <c r="C15" s="57" t="s">
        <v>29</v>
      </c>
      <c r="D15" s="57" t="s">
        <v>30</v>
      </c>
      <c r="E15" s="59" t="s">
        <v>73</v>
      </c>
    </row>
    <row r="16" spans="2:5" ht="24.75" x14ac:dyDescent="0.3">
      <c r="B16" s="57" t="s">
        <v>32</v>
      </c>
      <c r="C16" s="57" t="s">
        <v>29</v>
      </c>
      <c r="D16" s="57" t="s">
        <v>30</v>
      </c>
      <c r="E16" s="59" t="s">
        <v>74</v>
      </c>
    </row>
    <row r="17" spans="2:5" x14ac:dyDescent="0.3">
      <c r="B17" s="57" t="s">
        <v>33</v>
      </c>
      <c r="C17" s="57" t="s">
        <v>29</v>
      </c>
      <c r="D17" s="57" t="s">
        <v>34</v>
      </c>
      <c r="E17" s="59" t="s">
        <v>108</v>
      </c>
    </row>
    <row r="18" spans="2:5" x14ac:dyDescent="0.3">
      <c r="B18" s="57" t="s">
        <v>35</v>
      </c>
      <c r="C18" s="57" t="s">
        <v>29</v>
      </c>
      <c r="D18" s="57" t="s">
        <v>34</v>
      </c>
      <c r="E18" s="59" t="s">
        <v>75</v>
      </c>
    </row>
    <row r="19" spans="2:5" x14ac:dyDescent="0.3">
      <c r="B19" s="57" t="s">
        <v>36</v>
      </c>
      <c r="C19" s="57" t="s">
        <v>29</v>
      </c>
      <c r="D19" s="57" t="s">
        <v>34</v>
      </c>
      <c r="E19" s="59" t="s">
        <v>76</v>
      </c>
    </row>
    <row r="20" spans="2:5" ht="24.75" x14ac:dyDescent="0.3">
      <c r="B20" s="56" t="s">
        <v>116</v>
      </c>
      <c r="C20" s="56" t="s">
        <v>29</v>
      </c>
      <c r="D20" s="56" t="s">
        <v>34</v>
      </c>
      <c r="E20" s="72" t="s">
        <v>117</v>
      </c>
    </row>
    <row r="21" spans="2:5" x14ac:dyDescent="0.3">
      <c r="B21" s="56" t="s">
        <v>104</v>
      </c>
      <c r="C21" s="56" t="s">
        <v>29</v>
      </c>
      <c r="D21" s="56" t="s">
        <v>30</v>
      </c>
      <c r="E21" s="72" t="s">
        <v>112</v>
      </c>
    </row>
    <row r="22" spans="2:5" x14ac:dyDescent="0.3">
      <c r="B22" s="56" t="s">
        <v>105</v>
      </c>
      <c r="C22" s="56" t="s">
        <v>29</v>
      </c>
      <c r="D22" s="56" t="s">
        <v>30</v>
      </c>
      <c r="E22" s="72" t="s">
        <v>113</v>
      </c>
    </row>
    <row r="23" spans="2:5" x14ac:dyDescent="0.3">
      <c r="B23" t="s">
        <v>24</v>
      </c>
      <c r="E23" s="28" t="s">
        <v>25</v>
      </c>
    </row>
  </sheetData>
  <phoneticPr fontId="0" type="noConversion"/>
  <pageMargins left="0.75" right="0.75" top="0.75" bottom="0.75" header="0.5" footer="0.5"/>
  <pageSetup paperSize="9"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89FE8-68CE-45EF-916B-1D1ABCA285B7}">
  <sheetPr>
    <tabColor theme="6" tint="0.59999389629810485"/>
  </sheetPr>
  <dimension ref="B1:CI96"/>
  <sheetViews>
    <sheetView workbookViewId="0">
      <selection activeCell="C9" sqref="C9"/>
    </sheetView>
  </sheetViews>
  <sheetFormatPr defaultRowHeight="12.4" x14ac:dyDescent="0.3"/>
  <cols>
    <col min="1" max="1" width="2.703125" customWidth="1"/>
    <col min="2" max="2" width="36.29296875" bestFit="1" customWidth="1"/>
    <col min="3" max="81" width="10.703125" customWidth="1"/>
    <col min="82" max="82" width="12.29296875" customWidth="1"/>
  </cols>
  <sheetData>
    <row r="1" spans="2:87" ht="47" customHeight="1" x14ac:dyDescent="0.3">
      <c r="C1" s="14" t="s">
        <v>79</v>
      </c>
      <c r="F1" s="21"/>
    </row>
    <row r="3" spans="2:87" x14ac:dyDescent="0.3">
      <c r="C3" s="39" t="s">
        <v>68</v>
      </c>
      <c r="D3" s="42" t="s">
        <v>26</v>
      </c>
      <c r="E3" s="39" t="s">
        <v>106</v>
      </c>
    </row>
    <row r="4" spans="2:87" ht="14.65" x14ac:dyDescent="0.3">
      <c r="B4" s="40"/>
      <c r="C4" s="39"/>
      <c r="D4" s="42"/>
      <c r="E4" s="39" t="s">
        <v>111</v>
      </c>
    </row>
    <row r="6" spans="2:87" ht="12.75" thickBot="1" x14ac:dyDescent="0.35">
      <c r="B6" s="1" t="s">
        <v>37</v>
      </c>
      <c r="C6" s="36">
        <v>42736</v>
      </c>
      <c r="D6" s="36">
        <v>42767</v>
      </c>
      <c r="E6" s="36">
        <v>42795</v>
      </c>
      <c r="F6" s="36">
        <v>42826</v>
      </c>
      <c r="G6" s="36">
        <v>42856</v>
      </c>
      <c r="H6" s="36">
        <v>42887</v>
      </c>
      <c r="I6" s="36">
        <v>42917</v>
      </c>
      <c r="J6" s="36">
        <v>42948</v>
      </c>
      <c r="K6" s="36">
        <v>42979</v>
      </c>
      <c r="L6" s="36">
        <v>43009</v>
      </c>
      <c r="M6" s="36">
        <v>43040</v>
      </c>
      <c r="N6" s="36">
        <v>43070</v>
      </c>
      <c r="O6" s="36">
        <v>43101</v>
      </c>
      <c r="P6" s="36">
        <v>43132</v>
      </c>
      <c r="Q6" s="36">
        <v>43160</v>
      </c>
      <c r="R6" s="36">
        <v>43191</v>
      </c>
      <c r="S6" s="36">
        <v>43221</v>
      </c>
      <c r="T6" s="36">
        <v>43252</v>
      </c>
      <c r="U6" s="36">
        <v>43282</v>
      </c>
      <c r="V6" s="36">
        <v>43313</v>
      </c>
      <c r="W6" s="36">
        <v>43344</v>
      </c>
      <c r="X6" s="36">
        <v>43374</v>
      </c>
      <c r="Y6" s="36">
        <v>43405</v>
      </c>
      <c r="Z6" s="36">
        <v>43435</v>
      </c>
      <c r="AA6" s="36">
        <v>43466</v>
      </c>
      <c r="AB6" s="36">
        <v>43497</v>
      </c>
      <c r="AC6" s="36">
        <v>43525</v>
      </c>
      <c r="AD6" s="36">
        <v>43556</v>
      </c>
      <c r="AE6" s="36">
        <v>43586</v>
      </c>
      <c r="AF6" s="36">
        <v>43617</v>
      </c>
      <c r="AG6" s="36">
        <v>43647</v>
      </c>
      <c r="AH6" s="36">
        <v>43678</v>
      </c>
      <c r="AI6" s="36">
        <v>43709</v>
      </c>
      <c r="AJ6" s="36">
        <v>43739</v>
      </c>
      <c r="AK6" s="36">
        <v>43770</v>
      </c>
      <c r="AL6" s="36">
        <v>43800</v>
      </c>
      <c r="AM6" s="36">
        <v>43831</v>
      </c>
      <c r="AN6" s="36">
        <v>43862</v>
      </c>
      <c r="AO6" s="36">
        <v>43891</v>
      </c>
      <c r="AP6" s="36">
        <v>43922</v>
      </c>
      <c r="AQ6" s="36">
        <v>43952</v>
      </c>
      <c r="AR6" s="36">
        <v>43983</v>
      </c>
      <c r="AS6" s="36">
        <v>44013</v>
      </c>
      <c r="AT6" s="36">
        <v>44044</v>
      </c>
      <c r="AU6" s="36">
        <v>44075</v>
      </c>
      <c r="AV6" s="36">
        <v>44105</v>
      </c>
      <c r="AW6" s="36">
        <v>44136</v>
      </c>
      <c r="AX6" s="36">
        <v>44166</v>
      </c>
      <c r="AY6" s="36">
        <v>44197</v>
      </c>
      <c r="AZ6" s="36">
        <v>44228</v>
      </c>
      <c r="BA6" s="36">
        <v>44256</v>
      </c>
      <c r="BB6" s="36">
        <v>44287</v>
      </c>
      <c r="BC6" s="36">
        <v>44317</v>
      </c>
      <c r="BD6" s="36">
        <v>44348</v>
      </c>
      <c r="BE6" s="36">
        <v>44378</v>
      </c>
      <c r="BF6" s="36">
        <v>44409</v>
      </c>
      <c r="BG6" s="36">
        <v>44440</v>
      </c>
      <c r="BH6" s="36">
        <v>44470</v>
      </c>
      <c r="BI6" s="36">
        <v>44501</v>
      </c>
      <c r="BJ6" s="36">
        <v>44531</v>
      </c>
      <c r="BK6" s="36">
        <v>44562</v>
      </c>
      <c r="BL6" s="36">
        <v>44593</v>
      </c>
      <c r="BM6" s="36">
        <v>44621</v>
      </c>
      <c r="BN6" s="36">
        <v>44652</v>
      </c>
      <c r="BO6" s="36">
        <v>44682</v>
      </c>
      <c r="BP6" s="36">
        <v>44713</v>
      </c>
      <c r="BQ6" s="36">
        <v>44743</v>
      </c>
      <c r="BR6" s="36">
        <v>44774</v>
      </c>
      <c r="BS6" s="36">
        <v>44805</v>
      </c>
      <c r="BT6" s="36">
        <v>44835</v>
      </c>
      <c r="BU6" s="36">
        <v>44866</v>
      </c>
      <c r="BV6" s="36">
        <v>44896</v>
      </c>
      <c r="BW6" s="36">
        <v>44927</v>
      </c>
      <c r="BX6" s="36">
        <v>44958</v>
      </c>
      <c r="BY6" s="36">
        <v>44986</v>
      </c>
      <c r="BZ6" s="36">
        <v>45017</v>
      </c>
      <c r="CA6" s="36">
        <v>45047</v>
      </c>
      <c r="CB6" s="36">
        <v>45078</v>
      </c>
      <c r="CC6" s="36">
        <v>45108</v>
      </c>
      <c r="CD6" s="36">
        <v>45139</v>
      </c>
      <c r="CE6" s="36">
        <v>45170</v>
      </c>
      <c r="CF6" s="36">
        <v>45200</v>
      </c>
      <c r="CG6" s="36">
        <v>45231</v>
      </c>
      <c r="CH6" s="36">
        <v>45261</v>
      </c>
      <c r="CI6" s="36"/>
    </row>
    <row r="7" spans="2:87" ht="12.75" thickTop="1" x14ac:dyDescent="0.3"/>
    <row r="8" spans="2:87" ht="14.65" x14ac:dyDescent="0.3">
      <c r="B8" s="40" t="s">
        <v>31</v>
      </c>
    </row>
    <row r="9" spans="2:87" x14ac:dyDescent="0.3">
      <c r="B9" t="s">
        <v>54</v>
      </c>
      <c r="C9" s="45">
        <v>2.7201491593983071</v>
      </c>
      <c r="D9" s="45">
        <v>1.1764720194647191</v>
      </c>
      <c r="E9" s="45">
        <v>1.8410414827890556</v>
      </c>
      <c r="F9" s="45">
        <v>5.6591871584699449</v>
      </c>
      <c r="G9" s="45">
        <v>6.2465065262696093</v>
      </c>
      <c r="H9" s="45">
        <v>6.8961448722027727</v>
      </c>
      <c r="I9" s="45">
        <v>5.9449174045880575</v>
      </c>
      <c r="J9" s="45">
        <v>3.1799315102986365</v>
      </c>
      <c r="K9" s="45">
        <v>1.9292162334165575</v>
      </c>
      <c r="L9" s="45">
        <v>1.1406847935548832</v>
      </c>
      <c r="M9" s="45">
        <v>1.4139706227415636</v>
      </c>
      <c r="N9" s="45">
        <v>2.6291395617070359</v>
      </c>
      <c r="O9" s="45">
        <v>1.7061598173515982</v>
      </c>
      <c r="P9" s="45">
        <v>9.8412068887989506</v>
      </c>
      <c r="Q9" s="45">
        <v>4.4508387267203799</v>
      </c>
      <c r="R9" s="45">
        <v>0.86913212435233067</v>
      </c>
      <c r="S9" s="45">
        <v>1.6462684048432683</v>
      </c>
      <c r="T9" s="45">
        <v>1.3508628856213196</v>
      </c>
      <c r="U9" s="45">
        <v>2.4277804759592025</v>
      </c>
      <c r="V9" s="45">
        <v>1.8008293460925036</v>
      </c>
      <c r="W9" s="45">
        <v>3.0367644757433485</v>
      </c>
      <c r="X9" s="45">
        <v>3.1435152211372759</v>
      </c>
      <c r="Y9" s="45">
        <v>2.0206623064200908</v>
      </c>
      <c r="Z9" s="45">
        <v>0.65584415584415567</v>
      </c>
      <c r="AA9" s="45">
        <v>2.4145404062545661</v>
      </c>
      <c r="AB9" s="45">
        <v>0.38660938059434241</v>
      </c>
      <c r="AC9" s="45">
        <v>0.60113359760762142</v>
      </c>
      <c r="AD9" s="45">
        <v>1.5324829931972772</v>
      </c>
      <c r="AE9" s="45">
        <v>1.6087900689285932</v>
      </c>
      <c r="AF9" s="45">
        <v>2.8249620987410187</v>
      </c>
      <c r="AG9" s="45">
        <v>1.2126664712969291</v>
      </c>
      <c r="AH9" s="45">
        <v>3.888048192771083</v>
      </c>
      <c r="AI9" s="45">
        <v>1.339703928639211</v>
      </c>
      <c r="AJ9" s="45">
        <v>7.4379619225967541</v>
      </c>
      <c r="AK9" s="45">
        <v>1.3616171891858546</v>
      </c>
      <c r="AL9" s="45">
        <v>2.0258296730112222</v>
      </c>
      <c r="AM9" s="45">
        <v>1.9345711598555868</v>
      </c>
      <c r="AN9" s="45">
        <v>2.5013763129300965</v>
      </c>
      <c r="AO9" s="45">
        <v>5.3526331564907217</v>
      </c>
      <c r="AP9" s="45">
        <v>0</v>
      </c>
      <c r="AQ9" s="45">
        <v>0</v>
      </c>
      <c r="AR9" s="45">
        <v>0.74012092671724483</v>
      </c>
      <c r="AS9" s="45">
        <v>1.4966942386122122</v>
      </c>
      <c r="AT9" s="45">
        <v>4.4842859999428644</v>
      </c>
      <c r="AU9" s="45">
        <v>1.4422089721749018</v>
      </c>
      <c r="AV9" s="45">
        <v>1.5217804154302654</v>
      </c>
      <c r="AW9" s="45">
        <v>1.2820016346777139</v>
      </c>
      <c r="AX9" s="45">
        <v>1.2668690104825324</v>
      </c>
      <c r="AY9" s="45">
        <v>1.7061473460365426</v>
      </c>
      <c r="AZ9" s="45">
        <v>1.692231202955309</v>
      </c>
      <c r="BA9" s="45">
        <v>1.8877250859106518</v>
      </c>
      <c r="BB9" s="45">
        <v>0.52530924479166607</v>
      </c>
      <c r="BC9" s="45">
        <v>2.4618757352154832</v>
      </c>
      <c r="BD9" s="45">
        <v>1.4430144057306882</v>
      </c>
      <c r="BE9" s="45">
        <v>1.3971861976133153</v>
      </c>
      <c r="BF9" s="45">
        <v>0.57447904710893472</v>
      </c>
      <c r="BG9" s="45">
        <v>0</v>
      </c>
      <c r="BH9" s="45">
        <v>0</v>
      </c>
      <c r="BI9" s="45">
        <v>0</v>
      </c>
      <c r="BJ9" s="45">
        <v>0.82746096401900915</v>
      </c>
      <c r="BK9" s="45">
        <v>1.2149861350162554</v>
      </c>
      <c r="BL9" s="45">
        <v>2.2744958062388085</v>
      </c>
      <c r="BM9" s="45">
        <v>1.124014136904762</v>
      </c>
      <c r="BN9" s="45">
        <v>2.7130982773292853</v>
      </c>
      <c r="BO9" s="45">
        <v>0.94851155904794449</v>
      </c>
      <c r="BP9" s="45">
        <v>2.3715574452768218</v>
      </c>
      <c r="BQ9" s="45">
        <v>1.4099585339753877</v>
      </c>
      <c r="BR9" s="45">
        <v>0.16571276807648894</v>
      </c>
      <c r="BS9" s="45">
        <v>1.911874889945413</v>
      </c>
      <c r="BT9" s="45">
        <v>1.6952757114958419</v>
      </c>
      <c r="BU9" s="45">
        <v>1.3926064504835676</v>
      </c>
      <c r="BV9" s="45">
        <v>1.0730443513183168</v>
      </c>
      <c r="BW9" s="45">
        <v>0.3747247965887831</v>
      </c>
      <c r="BX9" s="45">
        <v>1.9611728997289972</v>
      </c>
      <c r="BY9" s="45">
        <v>1.8160504219819122</v>
      </c>
      <c r="BZ9" s="45">
        <v>4.752014959056031</v>
      </c>
      <c r="CA9" s="45">
        <v>1.401121671375974</v>
      </c>
      <c r="CB9" s="45">
        <v>1.7873340143003065</v>
      </c>
      <c r="CC9" s="45">
        <v>6.4858455609900671</v>
      </c>
      <c r="CD9" s="45">
        <v>1.6208044820596801</v>
      </c>
      <c r="CE9" s="45">
        <v>2.3501833121365401</v>
      </c>
      <c r="CF9" s="45">
        <v>0.96552497071392696</v>
      </c>
      <c r="CG9" s="45">
        <v>4.0861342869330697</v>
      </c>
      <c r="CH9" s="45">
        <v>0.74148426103814902</v>
      </c>
      <c r="CI9" s="45"/>
    </row>
    <row r="10" spans="2:87" x14ac:dyDescent="0.3">
      <c r="B10" t="s">
        <v>39</v>
      </c>
      <c r="C10" s="45">
        <v>6.7904991814861795</v>
      </c>
      <c r="D10" s="45">
        <v>10.461572781380012</v>
      </c>
      <c r="E10" s="45">
        <v>9.131519308090752</v>
      </c>
      <c r="F10" s="45">
        <v>9.956288971898724</v>
      </c>
      <c r="G10" s="45">
        <v>10.651184565834994</v>
      </c>
      <c r="H10" s="45">
        <v>7.2628851743940679</v>
      </c>
      <c r="I10" s="45">
        <v>6.3906348875891563</v>
      </c>
      <c r="J10" s="45">
        <v>6.7438088652915003</v>
      </c>
      <c r="K10" s="45">
        <v>6.0365284849649319</v>
      </c>
      <c r="L10" s="45">
        <v>7.232765105673443</v>
      </c>
      <c r="M10" s="45">
        <v>6.2522019817466861</v>
      </c>
      <c r="N10" s="45">
        <v>7.8837649953860511</v>
      </c>
      <c r="O10" s="45">
        <v>5.2284991408126196</v>
      </c>
      <c r="P10" s="45">
        <v>6.6977460371778674</v>
      </c>
      <c r="Q10" s="45">
        <v>9.1141607565011817</v>
      </c>
      <c r="R10" s="45">
        <v>6.6767102037567625</v>
      </c>
      <c r="S10" s="45">
        <v>7.4244473291031827</v>
      </c>
      <c r="T10" s="45">
        <v>5.8783106797554012</v>
      </c>
      <c r="U10" s="45">
        <v>6.5197761132791463</v>
      </c>
      <c r="V10" s="45">
        <v>7.9197580021887308</v>
      </c>
      <c r="W10" s="45">
        <v>5.8578675320597444</v>
      </c>
      <c r="X10" s="45">
        <v>4.726796377532076</v>
      </c>
      <c r="Y10" s="45">
        <v>9.4600912606370624</v>
      </c>
      <c r="Z10" s="45">
        <v>5.8015829226808675</v>
      </c>
      <c r="AA10" s="45">
        <v>3.7848372403607535</v>
      </c>
      <c r="AB10" s="45">
        <v>5.6869611396162449</v>
      </c>
      <c r="AC10" s="45">
        <v>7.1679005827501863</v>
      </c>
      <c r="AD10" s="45">
        <v>4.2777987458798243</v>
      </c>
      <c r="AE10" s="45">
        <v>5.1255147962149241</v>
      </c>
      <c r="AF10" s="45">
        <v>4.1734860303280437</v>
      </c>
      <c r="AG10" s="45">
        <v>5.891307381800992</v>
      </c>
      <c r="AH10" s="45">
        <v>7.6838137665706743</v>
      </c>
      <c r="AI10" s="45">
        <v>4.2101728197661608</v>
      </c>
      <c r="AJ10" s="45">
        <v>5.0578281019471021</v>
      </c>
      <c r="AK10" s="45">
        <v>4.2966415573376295</v>
      </c>
      <c r="AL10" s="45">
        <v>4.0308651856130222</v>
      </c>
      <c r="AM10" s="45">
        <v>2.6172347757052141</v>
      </c>
      <c r="AN10" s="45">
        <v>3.103901516523548</v>
      </c>
      <c r="AO10" s="45">
        <v>2.1961746234534072</v>
      </c>
      <c r="AP10" s="45">
        <v>0</v>
      </c>
      <c r="AQ10" s="45">
        <v>0</v>
      </c>
      <c r="AR10" s="45">
        <v>0.37435679956564361</v>
      </c>
      <c r="AS10" s="45">
        <v>2.0072357619485168</v>
      </c>
      <c r="AT10" s="45">
        <v>2.2623009948013104</v>
      </c>
      <c r="AU10" s="45">
        <v>2.9177890984062129</v>
      </c>
      <c r="AV10" s="45">
        <v>2.2780797886461852</v>
      </c>
      <c r="AW10" s="45">
        <v>2.4979220598502407</v>
      </c>
      <c r="AX10" s="45">
        <v>1.5173645493598658</v>
      </c>
      <c r="AY10" s="45">
        <v>8.3669681833883409</v>
      </c>
      <c r="AZ10" s="45">
        <v>1.465156027860903</v>
      </c>
      <c r="BA10" s="45">
        <v>1.4958245310836842</v>
      </c>
      <c r="BB10" s="45">
        <v>1.8781788394705696</v>
      </c>
      <c r="BC10" s="45">
        <v>5.9898409616199499</v>
      </c>
      <c r="BD10" s="45">
        <v>1.5039228679822345</v>
      </c>
      <c r="BE10" s="45">
        <v>1.674358922311358</v>
      </c>
      <c r="BF10" s="45">
        <v>1.4567829042709814</v>
      </c>
      <c r="BG10" s="45">
        <v>0</v>
      </c>
      <c r="BH10" s="45">
        <v>0</v>
      </c>
      <c r="BI10" s="45">
        <v>0</v>
      </c>
      <c r="BJ10" s="45">
        <v>0.81142395094170527</v>
      </c>
      <c r="BK10" s="45">
        <v>1.8162603341745693</v>
      </c>
      <c r="BL10" s="45">
        <v>2.1449379523536742</v>
      </c>
      <c r="BM10" s="45">
        <v>2.0023220962492698</v>
      </c>
      <c r="BN10" s="45">
        <v>2.6582278883221866</v>
      </c>
      <c r="BO10" s="45">
        <v>3.2920326550164445</v>
      </c>
      <c r="BP10" s="45">
        <v>3.9210279784130453</v>
      </c>
      <c r="BQ10" s="45">
        <v>4.5302282845005886</v>
      </c>
      <c r="BR10" s="45">
        <v>3.8252300949955735</v>
      </c>
      <c r="BS10" s="45">
        <v>2.6834670500458713</v>
      </c>
      <c r="BT10" s="45">
        <v>2.9641271689820039</v>
      </c>
      <c r="BU10" s="45">
        <v>3.1148390495867777</v>
      </c>
      <c r="BV10" s="45">
        <v>4.9112476123150826</v>
      </c>
      <c r="BW10" s="45">
        <v>3.97574972241366</v>
      </c>
      <c r="BX10" s="45">
        <v>0.66043591512704547</v>
      </c>
      <c r="BY10" s="45">
        <v>8.2314860411893103E-3</v>
      </c>
      <c r="BZ10" s="45">
        <v>1.6789877095070136</v>
      </c>
      <c r="CA10" s="45">
        <v>3.671463976995597</v>
      </c>
      <c r="CB10" s="45">
        <v>3.5531451812342523</v>
      </c>
      <c r="CC10" s="45">
        <v>4.0983930161270399</v>
      </c>
      <c r="CD10" s="45">
        <v>2.1924559896195901</v>
      </c>
      <c r="CE10" s="45">
        <v>4.7754029321769398</v>
      </c>
      <c r="CF10" s="45">
        <v>2.6699627709231799</v>
      </c>
      <c r="CG10" s="45">
        <v>2.3059226081699302</v>
      </c>
      <c r="CH10" s="45">
        <v>2.2970687881301401</v>
      </c>
      <c r="CI10" s="45"/>
    </row>
    <row r="11" spans="2:87" x14ac:dyDescent="0.3">
      <c r="B11" t="s">
        <v>51</v>
      </c>
      <c r="C11" s="45">
        <v>1.6631479033187559</v>
      </c>
      <c r="D11" s="45">
        <v>0.75177058512046591</v>
      </c>
      <c r="E11" s="45">
        <v>1.3669208494208493</v>
      </c>
      <c r="F11" s="45">
        <v>0.98474820594779311</v>
      </c>
      <c r="G11" s="45">
        <v>0</v>
      </c>
      <c r="H11" s="45">
        <v>1.1330227557785344</v>
      </c>
      <c r="I11" s="45">
        <v>1.3016780283167273</v>
      </c>
      <c r="J11" s="45">
        <v>0.42004320145520718</v>
      </c>
      <c r="K11" s="45">
        <v>1.1184604260526159</v>
      </c>
      <c r="L11" s="45">
        <v>0.97545372423421173</v>
      </c>
      <c r="M11" s="45">
        <v>0.85442911255411158</v>
      </c>
      <c r="N11" s="45">
        <v>0.78682425213675145</v>
      </c>
      <c r="O11" s="45">
        <v>1.9530782029950089</v>
      </c>
      <c r="P11" s="45">
        <v>1.2898933667868886</v>
      </c>
      <c r="Q11" s="45">
        <v>1.2367988456880783</v>
      </c>
      <c r="R11" s="45">
        <v>1.1709412123058176</v>
      </c>
      <c r="S11" s="45">
        <v>2.0517176717671761</v>
      </c>
      <c r="T11" s="45">
        <v>1.6915430230555353</v>
      </c>
      <c r="U11" s="45">
        <v>2.9959186637618012</v>
      </c>
      <c r="V11" s="45">
        <v>0.91121166773557616</v>
      </c>
      <c r="W11" s="45">
        <v>1.1438619697391614</v>
      </c>
      <c r="X11" s="45">
        <v>1.8243745889183729</v>
      </c>
      <c r="Y11" s="45">
        <v>1.9822329252792825</v>
      </c>
      <c r="Z11" s="45">
        <v>1.2392070387923464</v>
      </c>
      <c r="AA11" s="45">
        <v>1.6960591557797597</v>
      </c>
      <c r="AB11" s="45">
        <v>2.6479358234510788</v>
      </c>
      <c r="AC11" s="45">
        <v>1.193767255944286</v>
      </c>
      <c r="AD11" s="45">
        <v>2.0182665461484359</v>
      </c>
      <c r="AE11" s="45">
        <v>1.0202920799874031</v>
      </c>
      <c r="AF11" s="45">
        <v>1.0867150319210672</v>
      </c>
      <c r="AG11" s="45">
        <v>2.4314448132463458</v>
      </c>
      <c r="AH11" s="45">
        <v>2.8040243190844549</v>
      </c>
      <c r="AI11" s="45">
        <v>2.60006142163158</v>
      </c>
      <c r="AJ11" s="45">
        <v>2.003983425414364</v>
      </c>
      <c r="AK11" s="45">
        <v>2.0260032336003766</v>
      </c>
      <c r="AL11" s="45">
        <v>3.5885688697832672</v>
      </c>
      <c r="AM11" s="45">
        <v>1.9493010895562024</v>
      </c>
      <c r="AN11" s="45">
        <v>5.6342415316642089</v>
      </c>
      <c r="AO11" s="45">
        <v>1.0651084997226836</v>
      </c>
      <c r="AP11" s="45">
        <v>0</v>
      </c>
      <c r="AQ11" s="45">
        <v>0</v>
      </c>
      <c r="AR11" s="45">
        <v>0.22407351358622485</v>
      </c>
      <c r="AS11" s="45">
        <v>1.5454365869853912</v>
      </c>
      <c r="AT11" s="45">
        <v>1.0801327760019668</v>
      </c>
      <c r="AU11" s="45">
        <v>1.6836006174343972</v>
      </c>
      <c r="AV11" s="45">
        <v>1.8773496648502672</v>
      </c>
      <c r="AW11" s="45">
        <v>2.6528800305168794</v>
      </c>
      <c r="AX11" s="45">
        <v>3.2301288092994014</v>
      </c>
      <c r="AY11" s="45">
        <v>1.8463716814159288</v>
      </c>
      <c r="AZ11" s="45">
        <v>1.5993983319484202</v>
      </c>
      <c r="BA11" s="45">
        <v>2.4032060672648461</v>
      </c>
      <c r="BB11" s="45">
        <v>1.1602130496711824</v>
      </c>
      <c r="BC11" s="45">
        <v>1.6854237237101612</v>
      </c>
      <c r="BD11" s="45">
        <v>1.0624716146767057</v>
      </c>
      <c r="BE11" s="45">
        <v>0.84591127897504259</v>
      </c>
      <c r="BF11" s="45">
        <v>0.99339955849889683</v>
      </c>
      <c r="BG11" s="45">
        <v>0</v>
      </c>
      <c r="BH11" s="45">
        <v>0</v>
      </c>
      <c r="BI11" s="45">
        <v>0</v>
      </c>
      <c r="BJ11" s="45">
        <v>1.091533523332469</v>
      </c>
      <c r="BK11" s="45">
        <v>2.2049935705100729</v>
      </c>
      <c r="BL11" s="45">
        <v>0.57184952000113431</v>
      </c>
      <c r="BM11" s="45">
        <v>0.74540640272672198</v>
      </c>
      <c r="BN11" s="45">
        <v>3.2480274226110364</v>
      </c>
      <c r="BO11" s="45">
        <v>2.8021455810250182</v>
      </c>
      <c r="BP11" s="45">
        <v>0.69633014760096279</v>
      </c>
      <c r="BQ11" s="45">
        <v>0.70420561394762715</v>
      </c>
      <c r="BR11" s="45">
        <v>1.6933915297946571</v>
      </c>
      <c r="BS11" s="45">
        <v>3.3388838500439753</v>
      </c>
      <c r="BT11" s="45">
        <v>0.95484612228149357</v>
      </c>
      <c r="BU11" s="45">
        <v>2.168887257101674</v>
      </c>
      <c r="BV11" s="45">
        <v>4.056394947402624</v>
      </c>
      <c r="BW11" s="45">
        <v>1.6627700539094483</v>
      </c>
      <c r="BX11" s="45">
        <v>3.0288255843752951</v>
      </c>
      <c r="BY11" s="45">
        <v>2.522034035002823</v>
      </c>
      <c r="BZ11" s="45">
        <v>4.8853087609411396</v>
      </c>
      <c r="CA11" s="45">
        <v>1.6510107852513018</v>
      </c>
      <c r="CB11" s="45">
        <v>2.929328078817734</v>
      </c>
      <c r="CC11" s="45">
        <v>1.2000168881613988</v>
      </c>
      <c r="CD11" s="45">
        <v>1.427598662276</v>
      </c>
      <c r="CE11" s="45">
        <v>2.22779020447358</v>
      </c>
      <c r="CF11" s="45">
        <v>2.01325333333333</v>
      </c>
      <c r="CG11" s="45">
        <v>1.2685972029716099</v>
      </c>
      <c r="CH11" s="45">
        <v>1.68606747212991</v>
      </c>
      <c r="CI11" s="45"/>
    </row>
    <row r="12" spans="2:87" x14ac:dyDescent="0.3">
      <c r="B12" t="s">
        <v>53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2.0225202318460198</v>
      </c>
      <c r="N12" s="45">
        <v>0.32961695191524043</v>
      </c>
      <c r="O12" s="45">
        <v>1.4640762857757676</v>
      </c>
      <c r="P12" s="45">
        <v>0.35027226137091538</v>
      </c>
      <c r="Q12" s="45">
        <v>1.1391939934203541</v>
      </c>
      <c r="R12" s="45">
        <v>0.9592492872980668</v>
      </c>
      <c r="S12" s="45">
        <v>0.52852909553405181</v>
      </c>
      <c r="T12" s="45">
        <v>0.70179743669896832</v>
      </c>
      <c r="U12" s="45">
        <v>0.1682104771541991</v>
      </c>
      <c r="V12" s="45">
        <v>0.2314839074259589</v>
      </c>
      <c r="W12" s="45">
        <v>0.38409853569249541</v>
      </c>
      <c r="X12" s="45">
        <v>3.4597017570509863</v>
      </c>
      <c r="Y12" s="45">
        <v>0.35002519145505823</v>
      </c>
      <c r="Z12" s="45">
        <v>1.186063337088495</v>
      </c>
      <c r="AA12" s="45">
        <v>0</v>
      </c>
      <c r="AB12" s="45">
        <v>1.1303118111796315</v>
      </c>
      <c r="AC12" s="45">
        <v>0.61772264067345961</v>
      </c>
      <c r="AD12" s="45">
        <v>0.21364190309057191</v>
      </c>
      <c r="AE12" s="45">
        <v>0.4645022586177745</v>
      </c>
      <c r="AF12" s="45">
        <v>0.53781065800553329</v>
      </c>
      <c r="AG12" s="45">
        <v>0.16424843173873438</v>
      </c>
      <c r="AH12" s="45">
        <v>2.7827100810464933</v>
      </c>
      <c r="AI12" s="45">
        <v>2.345527883307537</v>
      </c>
      <c r="AJ12" s="45">
        <v>0.44364414665922169</v>
      </c>
      <c r="AK12" s="45">
        <v>0.77096669899773629</v>
      </c>
      <c r="AL12" s="45">
        <v>0.94608321311625498</v>
      </c>
      <c r="AM12" s="45">
        <v>2.4953825527756943</v>
      </c>
      <c r="AN12" s="45">
        <v>1.0476519461753804</v>
      </c>
      <c r="AO12" s="45">
        <v>0.50663659215369405</v>
      </c>
      <c r="AP12" s="45">
        <v>0</v>
      </c>
      <c r="AQ12" s="45">
        <v>0</v>
      </c>
      <c r="AR12" s="45">
        <v>0.2703010279001466</v>
      </c>
      <c r="AS12" s="45">
        <v>0.77206768660176095</v>
      </c>
      <c r="AT12" s="45">
        <v>0.46658189111510801</v>
      </c>
      <c r="AU12" s="45">
        <v>0.87571245499481198</v>
      </c>
      <c r="AV12" s="45">
        <v>0.64988331039435066</v>
      </c>
      <c r="AW12" s="45">
        <v>0.95014697580252638</v>
      </c>
      <c r="AX12" s="45">
        <v>1.3728364929806629</v>
      </c>
      <c r="AY12" s="45">
        <v>1.4431070640176598</v>
      </c>
      <c r="AZ12" s="45">
        <v>1.6336078811369501</v>
      </c>
      <c r="BA12" s="45">
        <v>2.3395281773330554</v>
      </c>
      <c r="BB12" s="45">
        <v>1.4293628389958659</v>
      </c>
      <c r="BC12" s="45">
        <v>78.031324115534119</v>
      </c>
      <c r="BD12" s="45">
        <v>0.5113676447009774</v>
      </c>
      <c r="BE12" s="45">
        <v>0.53614522073237658</v>
      </c>
      <c r="BF12" s="45">
        <v>0.36941301928783365</v>
      </c>
      <c r="BG12" s="45">
        <v>0</v>
      </c>
      <c r="BH12" s="45">
        <v>0</v>
      </c>
      <c r="BI12" s="45">
        <v>0</v>
      </c>
      <c r="BJ12" s="45">
        <v>0.65284538736315378</v>
      </c>
      <c r="BK12" s="45">
        <v>1.2279289299566507</v>
      </c>
      <c r="BL12" s="45">
        <v>1.2834097891502885</v>
      </c>
      <c r="BM12" s="45">
        <v>0.51706465404654867</v>
      </c>
      <c r="BN12" s="45">
        <v>1.895841481964363</v>
      </c>
      <c r="BO12" s="45">
        <v>0.83368725608935546</v>
      </c>
      <c r="BP12" s="45">
        <v>2.4651279604522025</v>
      </c>
      <c r="BQ12" s="45">
        <v>1.3179287188732982</v>
      </c>
      <c r="BR12" s="45">
        <v>1.5608013937282232</v>
      </c>
      <c r="BS12" s="45">
        <v>1.3559567523459815</v>
      </c>
      <c r="BT12" s="45">
        <v>2.088265306122449</v>
      </c>
      <c r="BU12" s="45">
        <v>1.1616779031797468</v>
      </c>
      <c r="BV12" s="45">
        <v>0.54535320533998988</v>
      </c>
      <c r="BW12" s="45">
        <v>1.1454279320147585</v>
      </c>
      <c r="BX12" s="45">
        <v>1.2068207096982526</v>
      </c>
      <c r="BY12" s="45">
        <v>1.3592290585618974</v>
      </c>
      <c r="BZ12" s="45">
        <v>1.3261822415900024</v>
      </c>
      <c r="CA12" s="45">
        <v>2.1454488876818978</v>
      </c>
      <c r="CB12" s="45">
        <v>0.5706148564294633</v>
      </c>
      <c r="CC12" s="45">
        <v>0.80228631843261644</v>
      </c>
      <c r="CD12" s="45">
        <v>1.37787438062969</v>
      </c>
      <c r="CE12" s="45">
        <v>5.5955689112705196</v>
      </c>
      <c r="CF12" s="45">
        <v>1.164930753241</v>
      </c>
      <c r="CG12" s="45">
        <v>0.96798145547741798</v>
      </c>
      <c r="CH12" s="45">
        <v>2.0471573390465001</v>
      </c>
      <c r="CI12" s="45"/>
    </row>
    <row r="13" spans="2:87" x14ac:dyDescent="0.3">
      <c r="B13" t="s">
        <v>56</v>
      </c>
      <c r="C13" s="45">
        <v>2.6093608013217677</v>
      </c>
      <c r="D13" s="45">
        <v>5.0357408999713389</v>
      </c>
      <c r="E13" s="45">
        <v>4.3299545201714498</v>
      </c>
      <c r="F13" s="45">
        <v>3.5189191401413993</v>
      </c>
      <c r="G13" s="45">
        <v>3.6940541694566567</v>
      </c>
      <c r="H13" s="45">
        <v>2.0794888119953856</v>
      </c>
      <c r="I13" s="45">
        <v>3.0804175417142954</v>
      </c>
      <c r="J13" s="45">
        <v>2.6822441146366427</v>
      </c>
      <c r="K13" s="45">
        <v>2.196064849052572</v>
      </c>
      <c r="L13" s="45">
        <v>2.5829954686382064</v>
      </c>
      <c r="M13" s="45">
        <v>2.5500851643672289</v>
      </c>
      <c r="N13" s="45">
        <v>3.6609656195819213</v>
      </c>
      <c r="O13" s="45">
        <v>3.8308371271269053</v>
      </c>
      <c r="P13" s="45">
        <v>3.876470134550527</v>
      </c>
      <c r="Q13" s="45">
        <v>2.8862798002577303</v>
      </c>
      <c r="R13" s="45">
        <v>2.2799132056104487</v>
      </c>
      <c r="S13" s="45">
        <v>1.4907135856334373</v>
      </c>
      <c r="T13" s="45">
        <v>2.15344351598511</v>
      </c>
      <c r="U13" s="45">
        <v>1.6696320534143212</v>
      </c>
      <c r="V13" s="45">
        <v>1.0585292451494113</v>
      </c>
      <c r="W13" s="45">
        <v>1.3125828312817209</v>
      </c>
      <c r="X13" s="45">
        <v>1.1520280891197368</v>
      </c>
      <c r="Y13" s="45">
        <v>1.9702588251236535</v>
      </c>
      <c r="Z13" s="45">
        <v>1.1014231969272008</v>
      </c>
      <c r="AA13" s="45">
        <v>1.7110370073212311</v>
      </c>
      <c r="AB13" s="45">
        <v>2.2850357018460454</v>
      </c>
      <c r="AC13" s="45">
        <v>1.5656115421173629</v>
      </c>
      <c r="AD13" s="45">
        <v>1.5549440687870431</v>
      </c>
      <c r="AE13" s="45">
        <v>1.053742369214125</v>
      </c>
      <c r="AF13" s="45">
        <v>1.2385435150625133</v>
      </c>
      <c r="AG13" s="45">
        <v>1.4817968406863842</v>
      </c>
      <c r="AH13" s="45">
        <v>1.19735668519434</v>
      </c>
      <c r="AI13" s="45">
        <v>1.4429836940644005</v>
      </c>
      <c r="AJ13" s="45">
        <v>1.2411356191093619</v>
      </c>
      <c r="AK13" s="45">
        <v>2.1094840018576901</v>
      </c>
      <c r="AL13" s="45">
        <v>2.6848175797476292</v>
      </c>
      <c r="AM13" s="45">
        <v>2.6193407505001698</v>
      </c>
      <c r="AN13" s="45">
        <v>2.0040996444700676</v>
      </c>
      <c r="AO13" s="45">
        <v>1.3990826427092353</v>
      </c>
      <c r="AP13" s="45">
        <v>0</v>
      </c>
      <c r="AQ13" s="45">
        <v>0</v>
      </c>
      <c r="AR13" s="45">
        <v>0.18220687409887881</v>
      </c>
      <c r="AS13" s="45">
        <v>1.1039972486889729</v>
      </c>
      <c r="AT13" s="45">
        <v>0.96062301270949524</v>
      </c>
      <c r="AU13" s="45">
        <v>0.72450158808277176</v>
      </c>
      <c r="AV13" s="45">
        <v>1.1856685904067075</v>
      </c>
      <c r="AW13" s="45">
        <v>1.216842820268984</v>
      </c>
      <c r="AX13" s="45">
        <v>1.0802609307285638</v>
      </c>
      <c r="AY13" s="45">
        <v>1.3708608342160775</v>
      </c>
      <c r="AZ13" s="45">
        <v>1.4905834451901561</v>
      </c>
      <c r="BA13" s="45">
        <v>1.1273270958481738</v>
      </c>
      <c r="BB13" s="45">
        <v>0.96578961293224364</v>
      </c>
      <c r="BC13" s="45">
        <v>0.97274800856230481</v>
      </c>
      <c r="BD13" s="45">
        <v>1.2526183744349608</v>
      </c>
      <c r="BE13" s="45">
        <v>1.0365879791091901</v>
      </c>
      <c r="BF13" s="45">
        <v>0.5702559789523618</v>
      </c>
      <c r="BG13" s="45">
        <v>0</v>
      </c>
      <c r="BH13" s="45">
        <v>0</v>
      </c>
      <c r="BI13" s="45">
        <v>0</v>
      </c>
      <c r="BJ13" s="45">
        <v>0.20242335466296618</v>
      </c>
      <c r="BK13" s="45">
        <v>0.80713311878416427</v>
      </c>
      <c r="BL13" s="45">
        <v>0.95206603213125529</v>
      </c>
      <c r="BM13" s="45">
        <v>0.69789162266412008</v>
      </c>
      <c r="BN13" s="45">
        <v>0.81809180843577978</v>
      </c>
      <c r="BO13" s="45">
        <v>1.1250396242183218</v>
      </c>
      <c r="BP13" s="45">
        <v>4.1412888910682319</v>
      </c>
      <c r="BQ13" s="45">
        <v>0.99313088019222517</v>
      </c>
      <c r="BR13" s="45">
        <v>0.92543356332970184</v>
      </c>
      <c r="BS13" s="45">
        <v>1.0105280254087416</v>
      </c>
      <c r="BT13" s="45">
        <v>0.43531550930079549</v>
      </c>
      <c r="BU13" s="45">
        <v>0.88910854841662101</v>
      </c>
      <c r="BV13" s="45">
        <v>0.68007983744520162</v>
      </c>
      <c r="BW13" s="45">
        <v>0.79309051912141915</v>
      </c>
      <c r="BX13" s="45">
        <v>1.5166890040681742</v>
      </c>
      <c r="BY13" s="45">
        <v>1.2074785723223225</v>
      </c>
      <c r="BZ13" s="45">
        <v>0.56954636994875851</v>
      </c>
      <c r="CA13" s="45">
        <v>0.8501566731963266</v>
      </c>
      <c r="CB13" s="45">
        <v>4.6145324465244251</v>
      </c>
      <c r="CC13" s="45">
        <v>0.79276500623904311</v>
      </c>
      <c r="CD13" s="45">
        <v>0.64278871311867103</v>
      </c>
      <c r="CE13" s="45">
        <v>2.4507397678126801</v>
      </c>
      <c r="CF13" s="45">
        <v>0.87349372533717495</v>
      </c>
      <c r="CG13" s="45">
        <v>0.51764955462614604</v>
      </c>
      <c r="CH13" s="45">
        <v>0.60770891259825399</v>
      </c>
      <c r="CI13" s="45"/>
    </row>
    <row r="14" spans="2:87" x14ac:dyDescent="0.3">
      <c r="B14" t="s">
        <v>43</v>
      </c>
      <c r="C14" s="45">
        <v>6.6957739617586158</v>
      </c>
      <c r="D14" s="45">
        <v>7.7666444814198545</v>
      </c>
      <c r="E14" s="45">
        <v>4.3385753093872585</v>
      </c>
      <c r="F14" s="45">
        <v>1.8500474023511571</v>
      </c>
      <c r="G14" s="45">
        <v>4.6800162469536986</v>
      </c>
      <c r="H14" s="45">
        <v>3.899914595610213</v>
      </c>
      <c r="I14" s="45">
        <v>3.3529355379822663</v>
      </c>
      <c r="J14" s="45">
        <v>2.2356439229320584</v>
      </c>
      <c r="K14" s="45">
        <v>4.8195985832349502</v>
      </c>
      <c r="L14" s="45">
        <v>3.1492724505327225</v>
      </c>
      <c r="M14" s="45">
        <v>4.9294604152407029</v>
      </c>
      <c r="N14" s="45">
        <v>6.7169530912235187</v>
      </c>
      <c r="O14" s="45">
        <v>5.1618795430944919</v>
      </c>
      <c r="P14" s="45">
        <v>5.5325954538701501</v>
      </c>
      <c r="Q14" s="45">
        <v>5.220452640402347</v>
      </c>
      <c r="R14" s="45">
        <v>3.040586807853519</v>
      </c>
      <c r="S14" s="45">
        <v>5.3173326610361737</v>
      </c>
      <c r="T14" s="45">
        <v>3.9802404475657669</v>
      </c>
      <c r="U14" s="45">
        <v>2.2549785006543268</v>
      </c>
      <c r="V14" s="45">
        <v>4.0951714881141594</v>
      </c>
      <c r="W14" s="45">
        <v>4.2221506674716558</v>
      </c>
      <c r="X14" s="45">
        <v>5.0557019230769207</v>
      </c>
      <c r="Y14" s="45">
        <v>5.9198605094171475</v>
      </c>
      <c r="Z14" s="45">
        <v>4.9927977349141734</v>
      </c>
      <c r="AA14" s="45">
        <v>1.7757181200388321</v>
      </c>
      <c r="AB14" s="45">
        <v>4.0182496588978927</v>
      </c>
      <c r="AC14" s="45">
        <v>2.6404409773010435</v>
      </c>
      <c r="AD14" s="45">
        <v>4.3199111181652228</v>
      </c>
      <c r="AE14" s="45">
        <v>2.298099756312542</v>
      </c>
      <c r="AF14" s="45">
        <v>3.9734656993763502</v>
      </c>
      <c r="AG14" s="45">
        <v>2.8804244694132315</v>
      </c>
      <c r="AH14" s="45">
        <v>3.2710907982937214</v>
      </c>
      <c r="AI14" s="45">
        <v>2.0592960632923445</v>
      </c>
      <c r="AJ14" s="45">
        <v>4.4807919123841602</v>
      </c>
      <c r="AK14" s="45">
        <v>4.1231339663178304</v>
      </c>
      <c r="AL14" s="45">
        <v>3.5585073128436782</v>
      </c>
      <c r="AM14" s="45">
        <v>1.9959119284249431</v>
      </c>
      <c r="AN14" s="45">
        <v>2.6987313034188034</v>
      </c>
      <c r="AO14" s="45">
        <v>2.3457505155543839</v>
      </c>
      <c r="AP14" s="45">
        <v>0</v>
      </c>
      <c r="AQ14" s="45">
        <v>0</v>
      </c>
      <c r="AR14" s="45">
        <v>0.61773610152836111</v>
      </c>
      <c r="AS14" s="45">
        <v>2.4139557485525218</v>
      </c>
      <c r="AT14" s="45">
        <v>4.0772198407838296</v>
      </c>
      <c r="AU14" s="45">
        <v>4.1844899026470284</v>
      </c>
      <c r="AV14" s="45">
        <v>2.3156958410186208</v>
      </c>
      <c r="AW14" s="45">
        <v>4.1852222352987312</v>
      </c>
      <c r="AX14" s="45">
        <v>2.6298114529216035</v>
      </c>
      <c r="AY14" s="45">
        <v>3.2033942407771461</v>
      </c>
      <c r="AZ14" s="45">
        <v>2.3631279910007801</v>
      </c>
      <c r="BA14" s="45">
        <v>3.4787861663652793</v>
      </c>
      <c r="BB14" s="45">
        <v>2.573923168641477</v>
      </c>
      <c r="BC14" s="45">
        <v>1.5555044685722703</v>
      </c>
      <c r="BD14" s="45">
        <v>2.540220990432283</v>
      </c>
      <c r="BE14" s="45">
        <v>2.131498172078039</v>
      </c>
      <c r="BF14" s="45">
        <v>1.6168667348513384</v>
      </c>
      <c r="BG14" s="45">
        <v>0</v>
      </c>
      <c r="BH14" s="45">
        <v>0</v>
      </c>
      <c r="BI14" s="45">
        <v>0</v>
      </c>
      <c r="BJ14" s="45">
        <v>0.9015891230266353</v>
      </c>
      <c r="BK14" s="45">
        <v>3.9708011941122683</v>
      </c>
      <c r="BL14" s="45">
        <v>2.3494164824430626</v>
      </c>
      <c r="BM14" s="45">
        <v>2.7568536382041207</v>
      </c>
      <c r="BN14" s="45">
        <v>4.0752345628831774</v>
      </c>
      <c r="BO14" s="45">
        <v>3.714963540611707</v>
      </c>
      <c r="BP14" s="45">
        <v>4.1901322738017415</v>
      </c>
      <c r="BQ14" s="45">
        <v>7.7464288683794793</v>
      </c>
      <c r="BR14" s="45">
        <v>5.2618408674555637</v>
      </c>
      <c r="BS14" s="45">
        <v>2.0404836806920956</v>
      </c>
      <c r="BT14" s="45">
        <v>2.2500764899261148</v>
      </c>
      <c r="BU14" s="45">
        <v>2.3823342217914552</v>
      </c>
      <c r="BV14" s="45">
        <v>2.8780173243503366</v>
      </c>
      <c r="BW14" s="45">
        <v>1.4200539281383624</v>
      </c>
      <c r="BX14" s="45">
        <v>1.2029251765604123</v>
      </c>
      <c r="BY14" s="45">
        <v>2.2033495099438579E-2</v>
      </c>
      <c r="BZ14" s="45">
        <v>0.1449540268084635</v>
      </c>
      <c r="CA14" s="45">
        <v>3.1321060778367449</v>
      </c>
      <c r="CB14" s="45">
        <v>2.4995439391080083</v>
      </c>
      <c r="CC14" s="45">
        <v>0.50295543319685632</v>
      </c>
      <c r="CD14" s="45">
        <v>1.2600171421224899</v>
      </c>
      <c r="CE14" s="45">
        <v>2.9388362417902001</v>
      </c>
      <c r="CF14" s="45">
        <v>1.8637486022176699</v>
      </c>
      <c r="CG14" s="45">
        <v>2.4493436127624002</v>
      </c>
      <c r="CH14" s="45">
        <v>3.0252093841099401</v>
      </c>
      <c r="CI14" s="45"/>
    </row>
    <row r="15" spans="2:87" x14ac:dyDescent="0.3">
      <c r="B15" t="s">
        <v>52</v>
      </c>
      <c r="C15" s="45">
        <v>2.5213020372010631</v>
      </c>
      <c r="D15" s="45">
        <v>5.4608635863586388</v>
      </c>
      <c r="E15" s="45">
        <v>1.7001032791118018</v>
      </c>
      <c r="F15" s="45">
        <v>3.3665798288053619</v>
      </c>
      <c r="G15" s="45">
        <v>5.3611743772241942</v>
      </c>
      <c r="H15" s="45">
        <v>6.7811954179426115</v>
      </c>
      <c r="I15" s="45">
        <v>4.5312115215479345</v>
      </c>
      <c r="J15" s="45">
        <v>3.6182110682110697</v>
      </c>
      <c r="K15" s="45">
        <v>1.6568108724971466</v>
      </c>
      <c r="L15" s="45">
        <v>0.62790604697651331</v>
      </c>
      <c r="M15" s="45">
        <v>1.4995470752625983</v>
      </c>
      <c r="N15" s="45">
        <v>1.2954939981532754</v>
      </c>
      <c r="O15" s="45">
        <v>4.1682338439866236</v>
      </c>
      <c r="P15" s="45">
        <v>2.2555074677528828</v>
      </c>
      <c r="Q15" s="45">
        <v>0.78193115853159845</v>
      </c>
      <c r="R15" s="45">
        <v>4.4516741158942974</v>
      </c>
      <c r="S15" s="45">
        <v>1.2742887091943695</v>
      </c>
      <c r="T15" s="45">
        <v>1.1868149098424914</v>
      </c>
      <c r="U15" s="45">
        <v>0.28877516206072873</v>
      </c>
      <c r="V15" s="45">
        <v>2.8764971529550358</v>
      </c>
      <c r="W15" s="45">
        <v>1.0989222915484971</v>
      </c>
      <c r="X15" s="45">
        <v>2.0397872986934047</v>
      </c>
      <c r="Y15" s="45">
        <v>0.71589707437433836</v>
      </c>
      <c r="Z15" s="45">
        <v>1.074864510240173</v>
      </c>
      <c r="AA15" s="45">
        <v>2.2396584334668446</v>
      </c>
      <c r="AB15" s="45">
        <v>0.97117484112758656</v>
      </c>
      <c r="AC15" s="45">
        <v>4.7803030303030258</v>
      </c>
      <c r="AD15" s="45">
        <v>2.1827711894861128</v>
      </c>
      <c r="AE15" s="45">
        <v>3.3339726301068806</v>
      </c>
      <c r="AF15" s="45">
        <v>0.46439393939393936</v>
      </c>
      <c r="AG15" s="45">
        <v>4.3912066021627769</v>
      </c>
      <c r="AH15" s="45">
        <v>1.2908770465191786</v>
      </c>
      <c r="AI15" s="45">
        <v>2.8446637625918862</v>
      </c>
      <c r="AJ15" s="45">
        <v>0.7081516923622172</v>
      </c>
      <c r="AK15" s="45">
        <v>0.39123490455784965</v>
      </c>
      <c r="AL15" s="45">
        <v>0.36655612244898006</v>
      </c>
      <c r="AM15" s="45">
        <v>1.2047785547785532</v>
      </c>
      <c r="AN15" s="45">
        <v>2.6765103660511791</v>
      </c>
      <c r="AO15" s="45">
        <v>2.1691574488114833</v>
      </c>
      <c r="AP15" s="45">
        <v>0</v>
      </c>
      <c r="AQ15" s="45">
        <v>0</v>
      </c>
      <c r="AR15" s="45">
        <v>0.56943870710584465</v>
      </c>
      <c r="AS15" s="45">
        <v>2.5349223015539692</v>
      </c>
      <c r="AT15" s="45">
        <v>5.8722453821386207</v>
      </c>
      <c r="AU15" s="45">
        <v>1.2708666864314651</v>
      </c>
      <c r="AV15" s="45">
        <v>17.789983611298545</v>
      </c>
      <c r="AW15" s="45">
        <v>0.85688280003753359</v>
      </c>
      <c r="AX15" s="45">
        <v>99.37024803498791</v>
      </c>
      <c r="AY15" s="45">
        <v>2.2986728060671719</v>
      </c>
      <c r="AZ15" s="45">
        <v>1.2988432483474968</v>
      </c>
      <c r="BA15" s="45">
        <v>2.6257454923717054</v>
      </c>
      <c r="BB15" s="45">
        <v>3.6632290426798204</v>
      </c>
      <c r="BC15" s="45">
        <v>0.87872779497476217</v>
      </c>
      <c r="BD15" s="45">
        <v>1.3194416968897678</v>
      </c>
      <c r="BE15" s="45">
        <v>5.864935980902775</v>
      </c>
      <c r="BF15" s="45">
        <v>6.1545456993590735</v>
      </c>
      <c r="BG15" s="45">
        <v>0</v>
      </c>
      <c r="BH15" s="45">
        <v>0</v>
      </c>
      <c r="BI15" s="45">
        <v>0</v>
      </c>
      <c r="BJ15" s="45">
        <v>1.0766233433310255</v>
      </c>
      <c r="BK15" s="45">
        <v>8.4613196294886439</v>
      </c>
      <c r="BL15" s="45">
        <v>3.1499911836570189</v>
      </c>
      <c r="BM15" s="45">
        <v>2.1833183811802237</v>
      </c>
      <c r="BN15" s="45">
        <v>0.60901321477090276</v>
      </c>
      <c r="BO15" s="45">
        <v>1.2463659147869675</v>
      </c>
      <c r="BP15" s="45">
        <v>6.412778386272362</v>
      </c>
      <c r="BQ15" s="45">
        <v>1.1905808628585202</v>
      </c>
      <c r="BR15" s="45">
        <v>0.97559224694903091</v>
      </c>
      <c r="BS15" s="45">
        <v>0.16703343508199048</v>
      </c>
      <c r="BT15" s="45">
        <v>1.1541631603553064</v>
      </c>
      <c r="BU15" s="45">
        <v>1.0387473534817708</v>
      </c>
      <c r="BV15" s="45">
        <v>1.8981814381270905</v>
      </c>
      <c r="BW15" s="45">
        <v>1.7490470903876398</v>
      </c>
      <c r="BX15" s="45">
        <v>0.32428956647998342</v>
      </c>
      <c r="BY15" s="45">
        <v>9.2064855047474552</v>
      </c>
      <c r="BZ15" s="45">
        <v>1.0456057170342883</v>
      </c>
      <c r="CA15" s="45">
        <v>1.609906656673707</v>
      </c>
      <c r="CB15" s="45">
        <v>3.7692081254775074</v>
      </c>
      <c r="CC15" s="45">
        <v>0.91242612787404376</v>
      </c>
      <c r="CD15" s="45">
        <v>0.916472880903895</v>
      </c>
      <c r="CE15" s="45">
        <v>2.4457968707239499</v>
      </c>
      <c r="CF15" s="45">
        <v>1.27427578723127</v>
      </c>
      <c r="CG15" s="45">
        <v>1.54707086368043</v>
      </c>
      <c r="CH15" s="45">
        <v>1.1971143576829399</v>
      </c>
      <c r="CI15" s="45"/>
    </row>
    <row r="16" spans="2:87" x14ac:dyDescent="0.3">
      <c r="B16" t="s">
        <v>100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0.7752355712603074</v>
      </c>
      <c r="N16" s="45">
        <v>6.8707972270363964</v>
      </c>
      <c r="O16" s="45">
        <v>0.76813850363241687</v>
      </c>
      <c r="P16" s="45">
        <v>3.2590064995357459</v>
      </c>
      <c r="Q16" s="45">
        <v>3.5892879992688025</v>
      </c>
      <c r="R16" s="45">
        <v>0.70721760128789968</v>
      </c>
      <c r="S16" s="45">
        <v>1.8091742325983549</v>
      </c>
      <c r="T16" s="45">
        <v>7.4978008401284866</v>
      </c>
      <c r="U16" s="45">
        <v>3.3048710822911835</v>
      </c>
      <c r="V16" s="45">
        <v>5.0094263169119237</v>
      </c>
      <c r="W16" s="45">
        <v>4.0670648909779308</v>
      </c>
      <c r="X16" s="45">
        <v>3.3697195921340097</v>
      </c>
      <c r="Y16" s="45">
        <v>3.4537549184935319</v>
      </c>
      <c r="Z16" s="45">
        <v>3.779372126208973</v>
      </c>
      <c r="AA16" s="45">
        <v>2.8599817407181978</v>
      </c>
      <c r="AB16" s="45">
        <v>2.9406149810550843</v>
      </c>
      <c r="AC16" s="45">
        <v>4.3479263725221466</v>
      </c>
      <c r="AD16" s="45">
        <v>3.5266718007957878</v>
      </c>
      <c r="AE16" s="45">
        <v>3.9092308949066674</v>
      </c>
      <c r="AF16" s="45">
        <v>5.1001176747470049</v>
      </c>
      <c r="AG16" s="45">
        <v>3.2719549834387234</v>
      </c>
      <c r="AH16" s="45">
        <v>7.3734323432343203</v>
      </c>
      <c r="AI16" s="45">
        <v>1.5695180599611174</v>
      </c>
      <c r="AJ16" s="45">
        <v>6.1178953200364976</v>
      </c>
      <c r="AK16" s="45">
        <v>3.2409158461824257</v>
      </c>
      <c r="AL16" s="45">
        <v>3.6673595947244331</v>
      </c>
      <c r="AM16" s="45">
        <v>3.020783828382839</v>
      </c>
      <c r="AN16" s="45">
        <v>4.1910755624918679</v>
      </c>
      <c r="AO16" s="45">
        <v>5.3933984024085211</v>
      </c>
      <c r="AP16" s="45">
        <v>0</v>
      </c>
      <c r="AQ16" s="45">
        <v>0</v>
      </c>
      <c r="AR16" s="45">
        <v>0.76029989721264879</v>
      </c>
      <c r="AS16" s="45">
        <v>3.6820861933160787</v>
      </c>
      <c r="AT16" s="45">
        <v>7.9307623080995269</v>
      </c>
      <c r="AU16" s="45">
        <v>4.930984167948778</v>
      </c>
      <c r="AV16" s="45">
        <v>4.3093862536900485</v>
      </c>
      <c r="AW16" s="45">
        <v>4.2402598340992519</v>
      </c>
      <c r="AX16" s="45">
        <v>2.5244545046698468</v>
      </c>
      <c r="AY16" s="45">
        <v>54.629039438975745</v>
      </c>
      <c r="AZ16" s="45">
        <v>5.4530572209757091</v>
      </c>
      <c r="BA16" s="45">
        <v>4.2704303708887315</v>
      </c>
      <c r="BB16" s="45">
        <v>7.0208887558747861</v>
      </c>
      <c r="BC16" s="45">
        <v>2.5558162423010979</v>
      </c>
      <c r="BD16" s="45">
        <v>53.283339925558558</v>
      </c>
      <c r="BE16" s="45">
        <v>3.7318865723723538</v>
      </c>
      <c r="BF16" s="45">
        <v>1.5759133369666021</v>
      </c>
      <c r="BG16" s="45">
        <v>0</v>
      </c>
      <c r="BH16" s="45">
        <v>0</v>
      </c>
      <c r="BI16" s="45">
        <v>0</v>
      </c>
      <c r="BJ16" s="45">
        <v>1.2612203230112817</v>
      </c>
      <c r="BK16" s="45">
        <v>3.0604512941902939</v>
      </c>
      <c r="BL16" s="45">
        <v>5.1715230220328383</v>
      </c>
      <c r="BM16" s="45">
        <v>11.139156551431915</v>
      </c>
      <c r="BN16" s="45">
        <v>9.3334338136784005</v>
      </c>
      <c r="BO16" s="45">
        <v>4.1302984906329039</v>
      </c>
      <c r="BP16" s="45">
        <v>3.1586227735368952</v>
      </c>
      <c r="BQ16" s="45">
        <v>4.6375476667846049</v>
      </c>
      <c r="BR16" s="45">
        <v>5.6939717222650215</v>
      </c>
      <c r="BS16" s="45">
        <v>1.9232368910833211</v>
      </c>
      <c r="BT16" s="45">
        <v>2.4882720970668859</v>
      </c>
      <c r="BU16" s="45">
        <v>4.1232919627064799</v>
      </c>
      <c r="BV16" s="45">
        <v>3.3703831332444039</v>
      </c>
      <c r="BW16" s="45">
        <v>1.6505529191038517</v>
      </c>
      <c r="BX16" s="45">
        <v>2.2368916200299944</v>
      </c>
      <c r="BY16" s="45">
        <v>1.04795879823338</v>
      </c>
      <c r="BZ16" s="45">
        <v>2.2238144694232278</v>
      </c>
      <c r="CA16" s="45">
        <v>1.8231298501591384</v>
      </c>
      <c r="CB16" s="45">
        <v>3.902444293343533</v>
      </c>
      <c r="CC16" s="45">
        <v>3.0659218819164855</v>
      </c>
      <c r="CD16" s="45">
        <v>1.3820170871712871</v>
      </c>
      <c r="CE16" s="45">
        <v>2.5134296462694858</v>
      </c>
      <c r="CF16" s="45">
        <v>1.6955926019086005</v>
      </c>
      <c r="CG16" s="45">
        <v>3.9053558164140636</v>
      </c>
      <c r="CH16" s="45">
        <v>1.9957964421628649</v>
      </c>
      <c r="CI16" s="45"/>
    </row>
    <row r="17" spans="2:87" x14ac:dyDescent="0.3">
      <c r="B17" t="s">
        <v>57</v>
      </c>
      <c r="C17" s="45">
        <v>5.1351157195621999</v>
      </c>
      <c r="D17" s="45">
        <v>6.7351597744360907</v>
      </c>
      <c r="E17" s="45">
        <v>9.766322672352528</v>
      </c>
      <c r="F17" s="45">
        <v>4.0048054253092813</v>
      </c>
      <c r="G17" s="45">
        <v>4.1606867081490355</v>
      </c>
      <c r="H17" s="45">
        <v>3.4518586964247633</v>
      </c>
      <c r="I17" s="45">
        <v>5.6169854680635369</v>
      </c>
      <c r="J17" s="45">
        <v>3.9915010398576354</v>
      </c>
      <c r="K17" s="45">
        <v>3.8237053966685179</v>
      </c>
      <c r="L17" s="45">
        <v>5.0559575147739979</v>
      </c>
      <c r="M17" s="45">
        <v>3.1514221236527744</v>
      </c>
      <c r="N17" s="45">
        <v>3.3480071949256818</v>
      </c>
      <c r="O17" s="45">
        <v>5.7375964921977181</v>
      </c>
      <c r="P17" s="45">
        <v>3.918898793541687</v>
      </c>
      <c r="Q17" s="45">
        <v>2.2679132112867055</v>
      </c>
      <c r="R17" s="45">
        <v>2.6626995842877728</v>
      </c>
      <c r="S17" s="45">
        <v>4.1430001323539125</v>
      </c>
      <c r="T17" s="45">
        <v>3.739032081603761</v>
      </c>
      <c r="U17" s="45">
        <v>3.9750113999087993</v>
      </c>
      <c r="V17" s="45">
        <v>3.1585829218391863</v>
      </c>
      <c r="W17" s="45">
        <v>3.8461425708217383</v>
      </c>
      <c r="X17" s="45">
        <v>3.2168481667760025</v>
      </c>
      <c r="Y17" s="45">
        <v>4.8778257339429905</v>
      </c>
      <c r="Z17" s="45">
        <v>4.2980730647048979</v>
      </c>
      <c r="AA17" s="45">
        <v>2.9765439731805494</v>
      </c>
      <c r="AB17" s="45">
        <v>3.5025512627393494</v>
      </c>
      <c r="AC17" s="45">
        <v>5.0853030363219851</v>
      </c>
      <c r="AD17" s="45">
        <v>2.8705454451984345</v>
      </c>
      <c r="AE17" s="45">
        <v>2.6116123486320806</v>
      </c>
      <c r="AF17" s="45">
        <v>2.9389307512164331</v>
      </c>
      <c r="AG17" s="45">
        <v>3.2828909918884301</v>
      </c>
      <c r="AH17" s="45">
        <v>3.6991766286560783</v>
      </c>
      <c r="AI17" s="45">
        <v>3.7409454860879414</v>
      </c>
      <c r="AJ17" s="45">
        <v>3.2880721025207698</v>
      </c>
      <c r="AK17" s="45">
        <v>2.7717024247810071</v>
      </c>
      <c r="AL17" s="45">
        <v>3.9883843706091406</v>
      </c>
      <c r="AM17" s="45">
        <v>2.8916154366413269</v>
      </c>
      <c r="AN17" s="45">
        <v>2.083846708764439</v>
      </c>
      <c r="AO17" s="45">
        <v>3.0794938081544534</v>
      </c>
      <c r="AP17" s="45">
        <v>0</v>
      </c>
      <c r="AQ17" s="45">
        <v>0</v>
      </c>
      <c r="AR17" s="45">
        <v>0.71378036390505173</v>
      </c>
      <c r="AS17" s="45">
        <v>2.6173105679562805</v>
      </c>
      <c r="AT17" s="45">
        <v>2.1845591582103925</v>
      </c>
      <c r="AU17" s="45">
        <v>3.0849586733211845</v>
      </c>
      <c r="AV17" s="45">
        <v>2.2269857389613672</v>
      </c>
      <c r="AW17" s="45">
        <v>2.3930374551051825</v>
      </c>
      <c r="AX17" s="45">
        <v>2.1908166451471343</v>
      </c>
      <c r="AY17" s="45">
        <v>1.8495518950583278</v>
      </c>
      <c r="AZ17" s="45">
        <v>1.7657600184626536</v>
      </c>
      <c r="BA17" s="45">
        <v>2.0508520026327988</v>
      </c>
      <c r="BB17" s="45">
        <v>1.767876644776406</v>
      </c>
      <c r="BC17" s="45">
        <v>1.3883220223688162</v>
      </c>
      <c r="BD17" s="45">
        <v>2.2437988033667975</v>
      </c>
      <c r="BE17" s="45">
        <v>1.2599941455598687</v>
      </c>
      <c r="BF17" s="45">
        <v>1.2511817738791413</v>
      </c>
      <c r="BG17" s="45">
        <v>0</v>
      </c>
      <c r="BH17" s="45">
        <v>0</v>
      </c>
      <c r="BI17" s="45">
        <v>0</v>
      </c>
      <c r="BJ17" s="45">
        <v>0.56495661769478722</v>
      </c>
      <c r="BK17" s="45">
        <v>1.6166052714240835</v>
      </c>
      <c r="BL17" s="45">
        <v>1.9692070888935955</v>
      </c>
      <c r="BM17" s="45">
        <v>2.1749506159913445</v>
      </c>
      <c r="BN17" s="45">
        <v>1.4397617861885783</v>
      </c>
      <c r="BO17" s="45">
        <v>2.6117753921246019</v>
      </c>
      <c r="BP17" s="45">
        <v>2.1067987995328501</v>
      </c>
      <c r="BQ17" s="45">
        <v>1.4479490283101339</v>
      </c>
      <c r="BR17" s="45">
        <v>1.6346890557197247</v>
      </c>
      <c r="BS17" s="45">
        <v>2.1825689643821189</v>
      </c>
      <c r="BT17" s="45">
        <v>1.6296783740091783</v>
      </c>
      <c r="BU17" s="45">
        <v>2.2058094535476691</v>
      </c>
      <c r="BV17" s="45">
        <v>1.7784753478728406</v>
      </c>
      <c r="BW17" s="45">
        <v>1.9033047303883841</v>
      </c>
      <c r="BX17" s="45">
        <v>0.94751857317158861</v>
      </c>
      <c r="BY17" s="45">
        <v>1.6994178693764974</v>
      </c>
      <c r="BZ17" s="45">
        <v>1.8568317720382796</v>
      </c>
      <c r="CA17" s="45">
        <v>1.4878341094917578</v>
      </c>
      <c r="CB17" s="45">
        <v>8.4912510067616918</v>
      </c>
      <c r="CC17" s="45">
        <v>1.278036618041084</v>
      </c>
      <c r="CD17" s="45">
        <v>1.5125603775643299</v>
      </c>
      <c r="CE17" s="45">
        <v>2.02086427516902</v>
      </c>
      <c r="CF17" s="45">
        <v>1.5679822562027199</v>
      </c>
      <c r="CG17" s="45">
        <v>1.3398643760578699</v>
      </c>
      <c r="CH17" s="45">
        <v>1.61908040191972</v>
      </c>
      <c r="CI17" s="45"/>
    </row>
    <row r="18" spans="2:87" x14ac:dyDescent="0.3">
      <c r="B18" t="s">
        <v>47</v>
      </c>
      <c r="C18" s="45">
        <v>4.9924907353228019</v>
      </c>
      <c r="D18" s="45">
        <v>14.057535510053496</v>
      </c>
      <c r="E18" s="45">
        <v>10.732053305277923</v>
      </c>
      <c r="F18" s="45">
        <v>8.0460674157303416</v>
      </c>
      <c r="G18" s="45">
        <v>5.1260025978243267</v>
      </c>
      <c r="H18" s="45">
        <v>4.7128616136172825</v>
      </c>
      <c r="I18" s="45">
        <v>11.130984799366036</v>
      </c>
      <c r="J18" s="45">
        <v>6.5732772189146633</v>
      </c>
      <c r="K18" s="45">
        <v>1.832579630357845</v>
      </c>
      <c r="L18" s="45">
        <v>2.5676027830487009</v>
      </c>
      <c r="M18" s="45">
        <v>4.4716028942850139</v>
      </c>
      <c r="N18" s="45">
        <v>4.1410512546081577</v>
      </c>
      <c r="O18" s="45">
        <v>3.983010156971373</v>
      </c>
      <c r="P18" s="45">
        <v>1.8207620006713641</v>
      </c>
      <c r="Q18" s="45">
        <v>3.4231272648601854</v>
      </c>
      <c r="R18" s="45">
        <v>3.6215520833333299</v>
      </c>
      <c r="S18" s="45">
        <v>5.0552276812462544</v>
      </c>
      <c r="T18" s="45">
        <v>8.6145094688879311</v>
      </c>
      <c r="U18" s="45">
        <v>2.5906282137268026</v>
      </c>
      <c r="V18" s="45">
        <v>11.502602875557765</v>
      </c>
      <c r="W18" s="45">
        <v>7.9093924541205913</v>
      </c>
      <c r="X18" s="45">
        <v>5.6866943203573683</v>
      </c>
      <c r="Y18" s="45">
        <v>3.8485219368646342</v>
      </c>
      <c r="Z18" s="45">
        <v>12.058318913029549</v>
      </c>
      <c r="AA18" s="45">
        <v>3.6892287606080378</v>
      </c>
      <c r="AB18" s="45">
        <v>6.3352260015117157</v>
      </c>
      <c r="AC18" s="45">
        <v>3.8857723220809564</v>
      </c>
      <c r="AD18" s="45">
        <v>2.8949252136752115</v>
      </c>
      <c r="AE18" s="45">
        <v>4.3348683318417258</v>
      </c>
      <c r="AF18" s="45">
        <v>4.3724986876640397</v>
      </c>
      <c r="AG18" s="45">
        <v>7.8708374634642251</v>
      </c>
      <c r="AH18" s="45">
        <v>2.8788564316567817</v>
      </c>
      <c r="AI18" s="45">
        <v>3.1362613088943707</v>
      </c>
      <c r="AJ18" s="45">
        <v>7.0209283740895518</v>
      </c>
      <c r="AK18" s="45">
        <v>3.8597148187633246</v>
      </c>
      <c r="AL18" s="45">
        <v>4.3535197893737285</v>
      </c>
      <c r="AM18" s="45">
        <v>2.8712011273056111</v>
      </c>
      <c r="AN18" s="45">
        <v>2.9576837691169193</v>
      </c>
      <c r="AO18" s="45">
        <v>1.8659529806884958</v>
      </c>
      <c r="AP18" s="45">
        <v>0</v>
      </c>
      <c r="AQ18" s="45">
        <v>0</v>
      </c>
      <c r="AR18" s="45">
        <v>0.70724807717377058</v>
      </c>
      <c r="AS18" s="45">
        <v>1.7595328351203994</v>
      </c>
      <c r="AT18" s="45">
        <v>3.0101584277195577</v>
      </c>
      <c r="AU18" s="45">
        <v>2.5184920511625482</v>
      </c>
      <c r="AV18" s="45">
        <v>2.5079582616904346</v>
      </c>
      <c r="AW18" s="45">
        <v>3.5221260673194199</v>
      </c>
      <c r="AX18" s="45">
        <v>3.9500322841000788</v>
      </c>
      <c r="AY18" s="45">
        <v>2.3087519822391362</v>
      </c>
      <c r="AZ18" s="45">
        <v>2.2300462033882464</v>
      </c>
      <c r="BA18" s="45">
        <v>3.0263647133874043</v>
      </c>
      <c r="BB18" s="45">
        <v>1.5580309724639609</v>
      </c>
      <c r="BC18" s="45">
        <v>2.926799639199253</v>
      </c>
      <c r="BD18" s="45">
        <v>1.9789331513548858</v>
      </c>
      <c r="BE18" s="45">
        <v>2.0771330962839012</v>
      </c>
      <c r="BF18" s="45">
        <v>2.4231508165225728</v>
      </c>
      <c r="BG18" s="45">
        <v>0</v>
      </c>
      <c r="BH18" s="45">
        <v>0</v>
      </c>
      <c r="BI18" s="45">
        <v>0</v>
      </c>
      <c r="BJ18" s="45">
        <v>1.6362966386770408</v>
      </c>
      <c r="BK18" s="45">
        <v>3.6519934018525575</v>
      </c>
      <c r="BL18" s="45">
        <v>2.1629892343294093</v>
      </c>
      <c r="BM18" s="45">
        <v>3.2688501108536965</v>
      </c>
      <c r="BN18" s="45">
        <v>2.5805767285823524</v>
      </c>
      <c r="BO18" s="45">
        <v>1.8996311900836542</v>
      </c>
      <c r="BP18" s="45">
        <v>1.5450187618392637</v>
      </c>
      <c r="BQ18" s="45">
        <v>3.5162409954158487</v>
      </c>
      <c r="BR18" s="45">
        <v>5.3262730010824031</v>
      </c>
      <c r="BS18" s="45">
        <v>1.4810621382244229</v>
      </c>
      <c r="BT18" s="45">
        <v>1.4219115667391529</v>
      </c>
      <c r="BU18" s="45">
        <v>2.490942500399461</v>
      </c>
      <c r="BV18" s="45">
        <v>4.1468316473170841</v>
      </c>
      <c r="BW18" s="45">
        <v>1.7911039223615044</v>
      </c>
      <c r="BX18" s="45">
        <v>1.5343933054393308</v>
      </c>
      <c r="BY18" s="45">
        <v>3.8865119989363821</v>
      </c>
      <c r="BZ18" s="45">
        <v>2.5885609465891068</v>
      </c>
      <c r="CA18" s="45">
        <v>2.0174202317144014</v>
      </c>
      <c r="CB18" s="45">
        <v>1.8684480114841275</v>
      </c>
      <c r="CC18" s="45">
        <v>1.5231922512727583</v>
      </c>
      <c r="CD18" s="45">
        <v>1.8753948047376601</v>
      </c>
      <c r="CE18" s="45">
        <v>0.95406569728705903</v>
      </c>
      <c r="CF18" s="45">
        <v>2.46044840422373</v>
      </c>
      <c r="CG18" s="45">
        <v>2.09327068425941</v>
      </c>
      <c r="CH18" s="45">
        <v>1.7398328186101899</v>
      </c>
      <c r="CI18" s="45"/>
    </row>
    <row r="19" spans="2:87" x14ac:dyDescent="0.3">
      <c r="B19" t="s">
        <v>46</v>
      </c>
      <c r="C19" s="45">
        <v>7.5010631401529917</v>
      </c>
      <c r="D19" s="45">
        <v>10.300768321513003</v>
      </c>
      <c r="E19" s="45">
        <v>9.2458564135983465</v>
      </c>
      <c r="F19" s="45">
        <v>6.5480308566788441</v>
      </c>
      <c r="G19" s="45">
        <v>5.244363704117756</v>
      </c>
      <c r="H19" s="45">
        <v>2.638254976704788</v>
      </c>
      <c r="I19" s="45">
        <v>7.3949886992440179</v>
      </c>
      <c r="J19" s="45">
        <v>9.564888696154954</v>
      </c>
      <c r="K19" s="45">
        <v>6.4560356377277568</v>
      </c>
      <c r="L19" s="45">
        <v>6.0597350411251387</v>
      </c>
      <c r="M19" s="45">
        <v>4.9251153869208144</v>
      </c>
      <c r="N19" s="45">
        <v>5.8321663778162876</v>
      </c>
      <c r="O19" s="45">
        <v>2.1944097632304116</v>
      </c>
      <c r="P19" s="45">
        <v>7.0420884331238263</v>
      </c>
      <c r="Q19" s="45">
        <v>7.1327747341282617</v>
      </c>
      <c r="R19" s="45">
        <v>5.0496994406983413</v>
      </c>
      <c r="S19" s="45">
        <v>6.6779513625562412</v>
      </c>
      <c r="T19" s="45">
        <v>9.6396319678950668</v>
      </c>
      <c r="U19" s="45">
        <v>2.622625215889463</v>
      </c>
      <c r="V19" s="45">
        <v>2.9965535051885235</v>
      </c>
      <c r="W19" s="45">
        <v>3.2023037660366906</v>
      </c>
      <c r="X19" s="45">
        <v>4.4279406442272871</v>
      </c>
      <c r="Y19" s="45">
        <v>3.9112598286067652</v>
      </c>
      <c r="Z19" s="45">
        <v>3.6914105390567578</v>
      </c>
      <c r="AA19" s="45">
        <v>5.4393346129238633</v>
      </c>
      <c r="AB19" s="45">
        <v>4.2696315013687087</v>
      </c>
      <c r="AC19" s="45">
        <v>4.571841799468789</v>
      </c>
      <c r="AD19" s="45">
        <v>2.8333292633292619</v>
      </c>
      <c r="AE19" s="45">
        <v>5.7202306832694747</v>
      </c>
      <c r="AF19" s="45">
        <v>3.4667491651934772</v>
      </c>
      <c r="AG19" s="45">
        <v>4.1955905633422095</v>
      </c>
      <c r="AH19" s="45">
        <v>2.8405760943524609</v>
      </c>
      <c r="AI19" s="45">
        <v>5.6030272676683284</v>
      </c>
      <c r="AJ19" s="45">
        <v>0.73955136635978347</v>
      </c>
      <c r="AK19" s="45">
        <v>3.0036074098147552</v>
      </c>
      <c r="AL19" s="45">
        <v>2.0343497244291742</v>
      </c>
      <c r="AM19" s="45">
        <v>0.51349223238986941</v>
      </c>
      <c r="AN19" s="45">
        <v>1.1196131920400094</v>
      </c>
      <c r="AO19" s="45">
        <v>2.230252968508001</v>
      </c>
      <c r="AP19" s="45">
        <v>0</v>
      </c>
      <c r="AQ19" s="45">
        <v>0</v>
      </c>
      <c r="AR19" s="45">
        <v>0.92986091218689193</v>
      </c>
      <c r="AS19" s="45">
        <v>1.6902984617270318</v>
      </c>
      <c r="AT19" s="45">
        <v>1.6672597337128967</v>
      </c>
      <c r="AU19" s="45">
        <v>2.7266425453710066</v>
      </c>
      <c r="AV19" s="45">
        <v>3.7449341903887334</v>
      </c>
      <c r="AW19" s="45">
        <v>3.5631255249397142</v>
      </c>
      <c r="AX19" s="45">
        <v>3.1310452832191955</v>
      </c>
      <c r="AY19" s="45">
        <v>1.942260461478293</v>
      </c>
      <c r="AZ19" s="45">
        <v>1.8830193032377125</v>
      </c>
      <c r="BA19" s="45">
        <v>2.2648312028843001</v>
      </c>
      <c r="BB19" s="45">
        <v>2.6992963874592864</v>
      </c>
      <c r="BC19" s="45">
        <v>3.2260033875837695</v>
      </c>
      <c r="BD19" s="45">
        <v>2.5481198817657593</v>
      </c>
      <c r="BE19" s="45">
        <v>3.0304487179487154</v>
      </c>
      <c r="BF19" s="45">
        <v>3.0189392327873503</v>
      </c>
      <c r="BG19" s="45">
        <v>0</v>
      </c>
      <c r="BH19" s="45">
        <v>0</v>
      </c>
      <c r="BI19" s="45">
        <v>0</v>
      </c>
      <c r="BJ19" s="45">
        <v>0.80016243654822272</v>
      </c>
      <c r="BK19" s="45">
        <v>2.1730047105574535</v>
      </c>
      <c r="BL19" s="45">
        <v>3.325365594256847</v>
      </c>
      <c r="BM19" s="45">
        <v>1.1192455481632739</v>
      </c>
      <c r="BN19" s="45">
        <v>1.6376787070181149</v>
      </c>
      <c r="BO19" s="45">
        <v>2.4152718191714153</v>
      </c>
      <c r="BP19" s="45">
        <v>0.7494867434977015</v>
      </c>
      <c r="BQ19" s="45">
        <v>7.0883556385517172</v>
      </c>
      <c r="BR19" s="45">
        <v>3.7123688048144263</v>
      </c>
      <c r="BS19" s="45">
        <v>1.2125225499138546</v>
      </c>
      <c r="BT19" s="45">
        <v>1.0787784056751228</v>
      </c>
      <c r="BU19" s="45">
        <v>3.1331404942247665</v>
      </c>
      <c r="BV19" s="45">
        <v>3.3993630698848398</v>
      </c>
      <c r="BW19" s="45">
        <v>2.0420059135679183</v>
      </c>
      <c r="BX19" s="45">
        <v>3.5311086457238505</v>
      </c>
      <c r="BY19" s="45">
        <v>3.1607230498715051</v>
      </c>
      <c r="BZ19" s="45">
        <v>3.3421410071942441</v>
      </c>
      <c r="CA19" s="45">
        <v>2.01365661411926</v>
      </c>
      <c r="CB19" s="45">
        <v>2.2446853885932132</v>
      </c>
      <c r="CC19" s="45">
        <v>3.2718081125580003</v>
      </c>
      <c r="CD19" s="45">
        <v>1.7967794829514401</v>
      </c>
      <c r="CE19" s="45">
        <v>1.8722650948948401</v>
      </c>
      <c r="CF19" s="45">
        <v>1.9791619621126599</v>
      </c>
      <c r="CG19" s="45">
        <v>1.6056103414471801</v>
      </c>
      <c r="CH19" s="45">
        <v>1.7141720117525301</v>
      </c>
      <c r="CI19" s="45"/>
    </row>
    <row r="20" spans="2:87" x14ac:dyDescent="0.3">
      <c r="B20" t="s">
        <v>48</v>
      </c>
      <c r="C20" s="45">
        <v>3.4332440316723232</v>
      </c>
      <c r="D20" s="45">
        <v>2.5994300518134712</v>
      </c>
      <c r="E20" s="45">
        <v>3.2392045454545464</v>
      </c>
      <c r="F20" s="45">
        <v>3.8689931350114417</v>
      </c>
      <c r="G20" s="45">
        <v>2.5195841290048797</v>
      </c>
      <c r="H20" s="45">
        <v>5.5410014438943893</v>
      </c>
      <c r="I20" s="45">
        <v>4.1871378446115299</v>
      </c>
      <c r="J20" s="45">
        <v>3.6445990338164234</v>
      </c>
      <c r="K20" s="45">
        <v>1.2662823540306527</v>
      </c>
      <c r="L20" s="45">
        <v>3.2463316312819157</v>
      </c>
      <c r="M20" s="45">
        <v>2.0710852307423857</v>
      </c>
      <c r="N20" s="45">
        <v>2.0189824875367504</v>
      </c>
      <c r="O20" s="45">
        <v>3.5648812510453229</v>
      </c>
      <c r="P20" s="45">
        <v>1.3435457314563259</v>
      </c>
      <c r="Q20" s="45">
        <v>1.2329256972191949</v>
      </c>
      <c r="R20" s="45">
        <v>2.7133412275508184</v>
      </c>
      <c r="S20" s="45">
        <v>1.1258548499651067</v>
      </c>
      <c r="T20" s="45">
        <v>3.4094275329395725</v>
      </c>
      <c r="U20" s="45">
        <v>1.3942309821725156</v>
      </c>
      <c r="V20" s="45">
        <v>1.458610479182465</v>
      </c>
      <c r="W20" s="45">
        <v>2.3255014124293791</v>
      </c>
      <c r="X20" s="45">
        <v>1.6945327377860868</v>
      </c>
      <c r="Y20" s="45">
        <v>1.9040619679945501</v>
      </c>
      <c r="Z20" s="45">
        <v>2.350750208855469</v>
      </c>
      <c r="AA20" s="45">
        <v>2.7583915739738152</v>
      </c>
      <c r="AB20" s="45">
        <v>1.5833608334142153</v>
      </c>
      <c r="AC20" s="45">
        <v>3.2506749442852572</v>
      </c>
      <c r="AD20" s="45">
        <v>1.445026781265569</v>
      </c>
      <c r="AE20" s="45">
        <v>1.5486917987009041</v>
      </c>
      <c r="AF20" s="45">
        <v>1.4145276292335107</v>
      </c>
      <c r="AG20" s="45">
        <v>2.0800922701949851</v>
      </c>
      <c r="AH20" s="45">
        <v>1.5085264159391081</v>
      </c>
      <c r="AI20" s="45">
        <v>1.649334299672518</v>
      </c>
      <c r="AJ20" s="45">
        <v>3.3468166241529467</v>
      </c>
      <c r="AK20" s="45">
        <v>2.0086209483793511</v>
      </c>
      <c r="AL20" s="45">
        <v>2.5003247711839371</v>
      </c>
      <c r="AM20" s="45">
        <v>2.4296908367307322</v>
      </c>
      <c r="AN20" s="45">
        <v>1.1310958773683697</v>
      </c>
      <c r="AO20" s="45">
        <v>0.83076403447472569</v>
      </c>
      <c r="AP20" s="45">
        <v>0</v>
      </c>
      <c r="AQ20" s="45">
        <v>0</v>
      </c>
      <c r="AR20" s="45">
        <v>0.48812548497949176</v>
      </c>
      <c r="AS20" s="45">
        <v>2.1141639415740139</v>
      </c>
      <c r="AT20" s="45">
        <v>1.1578561034069506</v>
      </c>
      <c r="AU20" s="45">
        <v>1.1287864475092881</v>
      </c>
      <c r="AV20" s="45">
        <v>0.8809234708627588</v>
      </c>
      <c r="AW20" s="45">
        <v>1.0923166188236721</v>
      </c>
      <c r="AX20" s="45">
        <v>1.8792216398578223</v>
      </c>
      <c r="AY20" s="45">
        <v>1.6885802837048518</v>
      </c>
      <c r="AZ20" s="45">
        <v>0.95352273173798507</v>
      </c>
      <c r="BA20" s="45">
        <v>1.3726267263253713</v>
      </c>
      <c r="BB20" s="45">
        <v>0.34096051676031019</v>
      </c>
      <c r="BC20" s="45">
        <v>2.0092417820476589</v>
      </c>
      <c r="BD20" s="45">
        <v>0.64847727020117785</v>
      </c>
      <c r="BE20" s="45">
        <v>1.0766997527632332</v>
      </c>
      <c r="BF20" s="45">
        <v>0.95755282414613629</v>
      </c>
      <c r="BG20" s="45">
        <v>0</v>
      </c>
      <c r="BH20" s="45">
        <v>0</v>
      </c>
      <c r="BI20" s="45">
        <v>0</v>
      </c>
      <c r="BJ20" s="45">
        <v>1.2424910466923431</v>
      </c>
      <c r="BK20" s="45">
        <v>2.791290629538739</v>
      </c>
      <c r="BL20" s="45">
        <v>2.2515046468248077</v>
      </c>
      <c r="BM20" s="45">
        <v>1.0998777804937667</v>
      </c>
      <c r="BN20" s="45">
        <v>2.9335398115885924</v>
      </c>
      <c r="BO20" s="45">
        <v>1.4443352508788749</v>
      </c>
      <c r="BP20" s="45">
        <v>1.7569978784712328</v>
      </c>
      <c r="BQ20" s="45">
        <v>4.2754173537495097</v>
      </c>
      <c r="BR20" s="45">
        <v>1.1828225642945149</v>
      </c>
      <c r="BS20" s="45">
        <v>1.8002742272832906</v>
      </c>
      <c r="BT20" s="45">
        <v>1.6665667558178858</v>
      </c>
      <c r="BU20" s="45">
        <v>1.3821221129659274</v>
      </c>
      <c r="BV20" s="45">
        <v>1.6012500188938765</v>
      </c>
      <c r="BW20" s="45">
        <v>1.5915878875183818</v>
      </c>
      <c r="BX20" s="45">
        <v>1.7136392835267931</v>
      </c>
      <c r="BY20" s="45">
        <v>3.6965233262108259</v>
      </c>
      <c r="BZ20" s="45">
        <v>3.2473821296132792</v>
      </c>
      <c r="CA20" s="45">
        <v>2.6434663399836666</v>
      </c>
      <c r="CB20" s="45">
        <v>2.7457032038526985</v>
      </c>
      <c r="CC20" s="45">
        <v>1.3836402832505283</v>
      </c>
      <c r="CD20" s="45">
        <v>1.5073432214118401</v>
      </c>
      <c r="CE20" s="45">
        <v>1.2745850040547499</v>
      </c>
      <c r="CF20" s="45">
        <v>1.60464336099355</v>
      </c>
      <c r="CG20" s="45">
        <v>1.8526624120425199</v>
      </c>
      <c r="CH20" s="45">
        <v>1.5459729636053501</v>
      </c>
      <c r="CI20" s="45"/>
    </row>
    <row r="21" spans="2:87" x14ac:dyDescent="0.3">
      <c r="B21" t="s">
        <v>45</v>
      </c>
      <c r="C21" s="45">
        <v>6.8998191815196126</v>
      </c>
      <c r="D21" s="45">
        <v>7.8592655952998074</v>
      </c>
      <c r="E21" s="45">
        <v>4.6977055324696471</v>
      </c>
      <c r="F21" s="45">
        <v>4.2283831824430003</v>
      </c>
      <c r="G21" s="45">
        <v>4.8991497700830156</v>
      </c>
      <c r="H21" s="45">
        <v>6.1805318524538331</v>
      </c>
      <c r="I21" s="45">
        <v>3.4469826447009067</v>
      </c>
      <c r="J21" s="45">
        <v>4.2901722520678778</v>
      </c>
      <c r="K21" s="45">
        <v>5.5189900475159641</v>
      </c>
      <c r="L21" s="45">
        <v>4.5180158699136159</v>
      </c>
      <c r="M21" s="45">
        <v>4.2451771641250424</v>
      </c>
      <c r="N21" s="45">
        <v>5.1582708303283784</v>
      </c>
      <c r="O21" s="45">
        <v>3.8744679361523353</v>
      </c>
      <c r="P21" s="45">
        <v>3.9776120252156271</v>
      </c>
      <c r="Q21" s="45">
        <v>4.6371808916774535</v>
      </c>
      <c r="R21" s="45">
        <v>2.1975650767987052</v>
      </c>
      <c r="S21" s="45">
        <v>25.371140566295153</v>
      </c>
      <c r="T21" s="45">
        <v>2.2990622648033998</v>
      </c>
      <c r="U21" s="45">
        <v>2.4767690806399139</v>
      </c>
      <c r="V21" s="45">
        <v>4.899228862834808</v>
      </c>
      <c r="W21" s="45">
        <v>3.053193353251447</v>
      </c>
      <c r="X21" s="45">
        <v>2.544947124710593</v>
      </c>
      <c r="Y21" s="45">
        <v>2.8045965367965353</v>
      </c>
      <c r="Z21" s="45">
        <v>2.6695723989145628</v>
      </c>
      <c r="AA21" s="45">
        <v>2.367384744756627</v>
      </c>
      <c r="AB21" s="45">
        <v>2.5497271987298813</v>
      </c>
      <c r="AC21" s="45">
        <v>2.98115424940926</v>
      </c>
      <c r="AD21" s="45">
        <v>2.0361636077291165</v>
      </c>
      <c r="AE21" s="45">
        <v>2.4523239204483023</v>
      </c>
      <c r="AF21" s="45">
        <v>2.840501410171707</v>
      </c>
      <c r="AG21" s="45">
        <v>3.2330078609846913</v>
      </c>
      <c r="AH21" s="45">
        <v>2.6744720385207073</v>
      </c>
      <c r="AI21" s="45">
        <v>2.1372531545843167</v>
      </c>
      <c r="AJ21" s="45">
        <v>2.4460010583210487</v>
      </c>
      <c r="AK21" s="45">
        <v>3.2564101141603148</v>
      </c>
      <c r="AL21" s="45">
        <v>1.8039932447156239</v>
      </c>
      <c r="AM21" s="45">
        <v>2.0976597305469564</v>
      </c>
      <c r="AN21" s="45">
        <v>2.898880975409595</v>
      </c>
      <c r="AO21" s="45">
        <v>2.3472078246345123</v>
      </c>
      <c r="AP21" s="45">
        <v>0</v>
      </c>
      <c r="AQ21" s="45">
        <v>0</v>
      </c>
      <c r="AR21" s="45">
        <v>0.50412357096561489</v>
      </c>
      <c r="AS21" s="45">
        <v>2.0212320615657196</v>
      </c>
      <c r="AT21" s="45">
        <v>2.1661296587926504</v>
      </c>
      <c r="AU21" s="45">
        <v>2.1562792261535275</v>
      </c>
      <c r="AV21" s="45">
        <v>1.8050529497666523</v>
      </c>
      <c r="AW21" s="45">
        <v>6.016947452261407</v>
      </c>
      <c r="AX21" s="45">
        <v>1.8235877475542825</v>
      </c>
      <c r="AY21" s="45">
        <v>2.1550185910076429</v>
      </c>
      <c r="AZ21" s="45">
        <v>1.6043961738709276</v>
      </c>
      <c r="BA21" s="45">
        <v>2.3255133083473987</v>
      </c>
      <c r="BB21" s="45">
        <v>1.6003046218980412</v>
      </c>
      <c r="BC21" s="45">
        <v>2.3898254872008509</v>
      </c>
      <c r="BD21" s="45">
        <v>1.8402534139733442</v>
      </c>
      <c r="BE21" s="45">
        <v>1.4019289540862183</v>
      </c>
      <c r="BF21" s="45">
        <v>1.0816394039499857</v>
      </c>
      <c r="BG21" s="45">
        <v>0</v>
      </c>
      <c r="BH21" s="45">
        <v>0</v>
      </c>
      <c r="BI21" s="45">
        <v>0</v>
      </c>
      <c r="BJ21" s="45">
        <v>0.75482727965455909</v>
      </c>
      <c r="BK21" s="45">
        <v>1.6396580142682786</v>
      </c>
      <c r="BL21" s="45">
        <v>1.5864563312782363</v>
      </c>
      <c r="BM21" s="45">
        <v>1.3907463560940796</v>
      </c>
      <c r="BN21" s="45">
        <v>2.3007435979329935</v>
      </c>
      <c r="BO21" s="45">
        <v>2.6369392989687368</v>
      </c>
      <c r="BP21" s="45">
        <v>2.2266454378148</v>
      </c>
      <c r="BQ21" s="45">
        <v>2.6266488670803856</v>
      </c>
      <c r="BR21" s="45">
        <v>1.9335789113371855</v>
      </c>
      <c r="BS21" s="45">
        <v>2.0275627567501324</v>
      </c>
      <c r="BT21" s="45">
        <v>1.7390271884331285</v>
      </c>
      <c r="BU21" s="45">
        <v>2.0221575198012851</v>
      </c>
      <c r="BV21" s="45">
        <v>2.468998418821847</v>
      </c>
      <c r="BW21" s="45">
        <v>1.4610041818364523</v>
      </c>
      <c r="BX21" s="45">
        <v>0.88934642410241593</v>
      </c>
      <c r="BY21" s="45">
        <v>2.099517352332797E-3</v>
      </c>
      <c r="BZ21" s="45">
        <v>9.2082733511566081E-2</v>
      </c>
      <c r="CA21" s="45">
        <v>7.8166198539138936</v>
      </c>
      <c r="CB21" s="45">
        <v>1.6321584074736455</v>
      </c>
      <c r="CC21" s="45">
        <v>1.1249600961448178</v>
      </c>
      <c r="CD21" s="45">
        <v>1.08891101583015</v>
      </c>
      <c r="CE21" s="45">
        <v>5.3665500075771702</v>
      </c>
      <c r="CF21" s="45">
        <v>1.2816116071644399</v>
      </c>
      <c r="CG21" s="45">
        <v>1.2862620893501799</v>
      </c>
      <c r="CH21" s="45">
        <v>1.4454089937171899</v>
      </c>
      <c r="CI21" s="45"/>
    </row>
    <row r="22" spans="2:87" x14ac:dyDescent="0.3">
      <c r="B22" t="s">
        <v>50</v>
      </c>
      <c r="C22" s="45">
        <v>2.1661705535372477</v>
      </c>
      <c r="D22" s="45">
        <v>1.1889509411255894</v>
      </c>
      <c r="E22" s="45">
        <v>0.91536836403033606</v>
      </c>
      <c r="F22" s="45">
        <v>2.3081748188405804</v>
      </c>
      <c r="G22" s="45">
        <v>2.0908808359793705</v>
      </c>
      <c r="H22" s="45">
        <v>1.7084890549919916</v>
      </c>
      <c r="I22" s="45">
        <v>3.153268969395886</v>
      </c>
      <c r="J22" s="45">
        <v>3.1933387649179976</v>
      </c>
      <c r="K22" s="45">
        <v>1.712928628826065</v>
      </c>
      <c r="L22" s="45">
        <v>3.4199909273907747</v>
      </c>
      <c r="M22" s="45">
        <v>1.7063670721950941</v>
      </c>
      <c r="N22" s="45">
        <v>2.9944271570014127</v>
      </c>
      <c r="O22" s="45">
        <v>1.6661875536197444</v>
      </c>
      <c r="P22" s="45">
        <v>3.4168274717294329</v>
      </c>
      <c r="Q22" s="45">
        <v>3.8191936897458345</v>
      </c>
      <c r="R22" s="45">
        <v>1.8180552450505489</v>
      </c>
      <c r="S22" s="45">
        <v>2.6497240778390934</v>
      </c>
      <c r="T22" s="45">
        <v>2.8143535919438336</v>
      </c>
      <c r="U22" s="45">
        <v>1.8560619787673924</v>
      </c>
      <c r="V22" s="45">
        <v>2.2963113633255832</v>
      </c>
      <c r="W22" s="45">
        <v>1.7384488283038022</v>
      </c>
      <c r="X22" s="45">
        <v>2.1577438757655281</v>
      </c>
      <c r="Y22" s="45">
        <v>2.2787810889536173</v>
      </c>
      <c r="Z22" s="45">
        <v>2.5144808402872911</v>
      </c>
      <c r="AA22" s="45">
        <v>2.1304729237493931</v>
      </c>
      <c r="AB22" s="45">
        <v>1.8314101612376386</v>
      </c>
      <c r="AC22" s="45">
        <v>2.3816975460774925</v>
      </c>
      <c r="AD22" s="45">
        <v>1.4706270720580314</v>
      </c>
      <c r="AE22" s="45">
        <v>2.9521809145681193</v>
      </c>
      <c r="AF22" s="45">
        <v>2.5010971701700044</v>
      </c>
      <c r="AG22" s="45">
        <v>2.2122755286367002</v>
      </c>
      <c r="AH22" s="45">
        <v>2.94677902427201</v>
      </c>
      <c r="AI22" s="45">
        <v>3.1983788873619385</v>
      </c>
      <c r="AJ22" s="45">
        <v>3.6267148164808982</v>
      </c>
      <c r="AK22" s="45">
        <v>2.1710776843795569</v>
      </c>
      <c r="AL22" s="45">
        <v>2.4384030387521709</v>
      </c>
      <c r="AM22" s="45">
        <v>1.5818904184053586</v>
      </c>
      <c r="AN22" s="45">
        <v>1.5229722770237617</v>
      </c>
      <c r="AO22" s="45">
        <v>0.83098714265530049</v>
      </c>
      <c r="AP22" s="45">
        <v>0</v>
      </c>
      <c r="AQ22" s="45">
        <v>0</v>
      </c>
      <c r="AR22" s="45">
        <v>0.42525474907311822</v>
      </c>
      <c r="AS22" s="45">
        <v>1.2167041164499113</v>
      </c>
      <c r="AT22" s="45">
        <v>1.2455728873582879</v>
      </c>
      <c r="AU22" s="45">
        <v>1.1443244127997378</v>
      </c>
      <c r="AV22" s="45">
        <v>1.7936391491367618</v>
      </c>
      <c r="AW22" s="45">
        <v>1.8980367311865527</v>
      </c>
      <c r="AX22" s="45">
        <v>1.3101710896619232</v>
      </c>
      <c r="AY22" s="45">
        <v>1.5044684700084041</v>
      </c>
      <c r="AZ22" s="45">
        <v>1.0308590033615928</v>
      </c>
      <c r="BA22" s="45">
        <v>0.99932717622967859</v>
      </c>
      <c r="BB22" s="45">
        <v>1.8862387596899213</v>
      </c>
      <c r="BC22" s="45">
        <v>0.67502574911157043</v>
      </c>
      <c r="BD22" s="45">
        <v>0.94350533146951421</v>
      </c>
      <c r="BE22" s="45">
        <v>1.0575948436100071</v>
      </c>
      <c r="BF22" s="45">
        <v>0.33181842300753489</v>
      </c>
      <c r="BG22" s="45">
        <v>0</v>
      </c>
      <c r="BH22" s="45">
        <v>0</v>
      </c>
      <c r="BI22" s="45">
        <v>0</v>
      </c>
      <c r="BJ22" s="45">
        <v>0.18765872331179734</v>
      </c>
      <c r="BK22" s="45">
        <v>1.2876826762064242</v>
      </c>
      <c r="BL22" s="45">
        <v>1.1233425327334818</v>
      </c>
      <c r="BM22" s="45">
        <v>1.1183525722709438</v>
      </c>
      <c r="BN22" s="45">
        <v>1.0465765732272536</v>
      </c>
      <c r="BO22" s="45">
        <v>1.0869166466756472</v>
      </c>
      <c r="BP22" s="45">
        <v>2.2757166669719564</v>
      </c>
      <c r="BQ22" s="45">
        <v>0.89751466511371147</v>
      </c>
      <c r="BR22" s="45">
        <v>1.4015778272167654</v>
      </c>
      <c r="BS22" s="45">
        <v>0.85228814575092904</v>
      </c>
      <c r="BT22" s="45">
        <v>1.0331754965901305</v>
      </c>
      <c r="BU22" s="45">
        <v>1.354107633655466</v>
      </c>
      <c r="BV22" s="45">
        <v>2.2881815029649082</v>
      </c>
      <c r="BW22" s="45">
        <v>0.34306571911061079</v>
      </c>
      <c r="BX22" s="45">
        <v>1.5933047883105795</v>
      </c>
      <c r="BY22" s="45">
        <v>1.8091073438420309</v>
      </c>
      <c r="BZ22" s="45">
        <v>1.1568179439773956</v>
      </c>
      <c r="CA22" s="45">
        <v>1.9787636696249205</v>
      </c>
      <c r="CB22" s="45">
        <v>1.9415411512338763</v>
      </c>
      <c r="CC22" s="45">
        <v>1.3788088468696833</v>
      </c>
      <c r="CD22" s="45">
        <v>1.0540522732264399</v>
      </c>
      <c r="CE22" s="45">
        <v>2.7165367199821802</v>
      </c>
      <c r="CF22" s="45">
        <v>3.3096296302049599</v>
      </c>
      <c r="CG22" s="45">
        <v>2.0261217269639098</v>
      </c>
      <c r="CH22" s="45">
        <v>4.2335641351237898</v>
      </c>
      <c r="CI22" s="45"/>
    </row>
    <row r="23" spans="2:87" x14ac:dyDescent="0.3">
      <c r="B23" t="s">
        <v>101</v>
      </c>
      <c r="C23" s="45">
        <v>2.8228338372026687</v>
      </c>
      <c r="D23" s="45">
        <v>3.7322864045684168</v>
      </c>
      <c r="E23" s="45">
        <v>4.9326051271304845</v>
      </c>
      <c r="F23" s="45">
        <v>3.1498539270817494</v>
      </c>
      <c r="G23" s="45">
        <v>3.2294748490618241</v>
      </c>
      <c r="H23" s="45">
        <v>6.1096362217017965</v>
      </c>
      <c r="I23" s="45">
        <v>14.010172122746717</v>
      </c>
      <c r="J23" s="45">
        <v>8.3908209830935725</v>
      </c>
      <c r="K23" s="45">
        <v>12.547742833133592</v>
      </c>
      <c r="L23" s="45">
        <v>6.649778161686756</v>
      </c>
      <c r="M23" s="45">
        <v>3.4042579350144258</v>
      </c>
      <c r="N23" s="45">
        <v>4.0890676688071599</v>
      </c>
      <c r="O23" s="45">
        <v>3.5418246262906421</v>
      </c>
      <c r="P23" s="45">
        <v>5.2834670355002258</v>
      </c>
      <c r="Q23" s="45">
        <v>3.7214042240342202</v>
      </c>
      <c r="R23" s="45">
        <v>2.9745495787427068</v>
      </c>
      <c r="S23" s="45">
        <v>4.3284459331353062</v>
      </c>
      <c r="T23" s="45">
        <v>3.5362527716186225</v>
      </c>
      <c r="U23" s="45">
        <v>3.2040142017971638</v>
      </c>
      <c r="V23" s="45">
        <v>4.1854629334723139</v>
      </c>
      <c r="W23" s="45">
        <v>6.4531203413834248</v>
      </c>
      <c r="X23" s="45">
        <v>3.6539874757850144</v>
      </c>
      <c r="Y23" s="45">
        <v>5.1073423293088167</v>
      </c>
      <c r="Z23" s="45">
        <v>4.6311359931359908</v>
      </c>
      <c r="AA23" s="45">
        <v>3.5171224762432862</v>
      </c>
      <c r="AB23" s="45">
        <v>3.1123333579754067</v>
      </c>
      <c r="AC23" s="45">
        <v>4.2833421023261717</v>
      </c>
      <c r="AD23" s="45">
        <v>2.7924403644203339</v>
      </c>
      <c r="AE23" s="45">
        <v>2.7033482310806116</v>
      </c>
      <c r="AF23" s="45">
        <v>2.2688577213325956</v>
      </c>
      <c r="AG23" s="45">
        <v>2.8086477406836221</v>
      </c>
      <c r="AH23" s="45">
        <v>2.6504562076188423</v>
      </c>
      <c r="AI23" s="45">
        <v>2.7750676319431391</v>
      </c>
      <c r="AJ23" s="45">
        <v>1.8785739604635296</v>
      </c>
      <c r="AK23" s="45">
        <v>2.3740292334256905</v>
      </c>
      <c r="AL23" s="45">
        <v>2.0547731665644147</v>
      </c>
      <c r="AM23" s="45">
        <v>1.5132316516751403</v>
      </c>
      <c r="AN23" s="45">
        <v>1.6095464073974035</v>
      </c>
      <c r="AO23" s="45">
        <v>0.77502706398495769</v>
      </c>
      <c r="AP23" s="45">
        <v>0</v>
      </c>
      <c r="AQ23" s="45">
        <v>0</v>
      </c>
      <c r="AR23" s="45">
        <v>0.32140211978035971</v>
      </c>
      <c r="AS23" s="45">
        <v>1.5586414538133828</v>
      </c>
      <c r="AT23" s="45">
        <v>1.7844487081549378</v>
      </c>
      <c r="AU23" s="45">
        <v>2.1697212649740942</v>
      </c>
      <c r="AV23" s="45">
        <v>1.4194831186912635</v>
      </c>
      <c r="AW23" s="45">
        <v>2.2310991972510004</v>
      </c>
      <c r="AX23" s="45">
        <v>2.2819348514896602</v>
      </c>
      <c r="AY23" s="45">
        <v>1.6525484805285904</v>
      </c>
      <c r="AZ23" s="45">
        <v>1.4635743917479531</v>
      </c>
      <c r="BA23" s="45">
        <v>1.5974647464746463</v>
      </c>
      <c r="BB23" s="45">
        <v>1.5372560050743225</v>
      </c>
      <c r="BC23" s="45">
        <v>1.8092406641727363</v>
      </c>
      <c r="BD23" s="45">
        <v>1.2180288148822684</v>
      </c>
      <c r="BE23" s="45">
        <v>1.8138597056611871</v>
      </c>
      <c r="BF23" s="45">
        <v>0.87563197085423949</v>
      </c>
      <c r="BG23" s="45">
        <v>0</v>
      </c>
      <c r="BH23" s="45">
        <v>0</v>
      </c>
      <c r="BI23" s="45">
        <v>0</v>
      </c>
      <c r="BJ23" s="45">
        <v>0.55795063606123119</v>
      </c>
      <c r="BK23" s="45">
        <v>1.6557896901915412</v>
      </c>
      <c r="BL23" s="45">
        <v>1.7253175478363862</v>
      </c>
      <c r="BM23" s="45">
        <v>1.704903356043401</v>
      </c>
      <c r="BN23" s="45">
        <v>2.1983150018705575</v>
      </c>
      <c r="BO23" s="45">
        <v>1.2914007643764995</v>
      </c>
      <c r="BP23" s="45">
        <v>2.5703289608827067</v>
      </c>
      <c r="BQ23" s="45">
        <v>2.1634553105668357</v>
      </c>
      <c r="BR23" s="45">
        <v>3.3003940711728057</v>
      </c>
      <c r="BS23" s="45">
        <v>2.0172919515344887</v>
      </c>
      <c r="BT23" s="45">
        <v>2.9906063634614757</v>
      </c>
      <c r="BU23" s="45">
        <v>1.8399526726057909</v>
      </c>
      <c r="BV23" s="45">
        <v>1.8734525535685511</v>
      </c>
      <c r="BW23" s="45">
        <v>1.1542868908716537</v>
      </c>
      <c r="BX23" s="45">
        <v>1.6989607332578989</v>
      </c>
      <c r="BY23" s="45">
        <v>1.8071664073247182</v>
      </c>
      <c r="BZ23" s="45">
        <v>0.98136064676482992</v>
      </c>
      <c r="CA23" s="45">
        <v>1.6455383268334745</v>
      </c>
      <c r="CB23" s="45">
        <v>5.4511477099101011</v>
      </c>
      <c r="CC23" s="45">
        <v>1.2782416962128025</v>
      </c>
      <c r="CD23" s="45">
        <v>1.5075098518415295</v>
      </c>
      <c r="CE23" s="45">
        <v>1.4579912060624436</v>
      </c>
      <c r="CF23" s="45">
        <v>2.475456254812515</v>
      </c>
      <c r="CG23" s="45">
        <v>1.5863332927143723</v>
      </c>
      <c r="CH23" s="45">
        <v>1.268691474944911</v>
      </c>
      <c r="CI23" s="45"/>
    </row>
    <row r="24" spans="2:87" x14ac:dyDescent="0.3">
      <c r="B24" t="s">
        <v>55</v>
      </c>
      <c r="C24" s="45">
        <v>4.7735836734693873</v>
      </c>
      <c r="D24" s="45">
        <v>2.3764779874213859</v>
      </c>
      <c r="E24" s="45">
        <v>1.9697918135250738</v>
      </c>
      <c r="F24" s="45">
        <v>2.0460063319764821</v>
      </c>
      <c r="G24" s="45">
        <v>2.8579198680383726</v>
      </c>
      <c r="H24" s="45">
        <v>1.1651063121541221</v>
      </c>
      <c r="I24" s="45">
        <v>3.9960591526778568</v>
      </c>
      <c r="J24" s="45">
        <v>1.7109470527165773</v>
      </c>
      <c r="K24" s="45">
        <v>1.6623914420962391</v>
      </c>
      <c r="L24" s="45">
        <v>2.3106279668079863</v>
      </c>
      <c r="M24" s="45">
        <v>1.0633364982241442</v>
      </c>
      <c r="N24" s="45">
        <v>4.3069071216920394</v>
      </c>
      <c r="O24" s="45">
        <v>2.9790448730695283</v>
      </c>
      <c r="P24" s="45">
        <v>1.9821248055987564</v>
      </c>
      <c r="Q24" s="45">
        <v>1.0819566380314041</v>
      </c>
      <c r="R24" s="45">
        <v>1.6599920649453699</v>
      </c>
      <c r="S24" s="45">
        <v>11.167224348135621</v>
      </c>
      <c r="T24" s="45">
        <v>2.5775674125071708</v>
      </c>
      <c r="U24" s="45">
        <v>1.3699023756187934</v>
      </c>
      <c r="V24" s="45">
        <v>3.9238125785154878</v>
      </c>
      <c r="W24" s="45">
        <v>2.1279283477000321</v>
      </c>
      <c r="X24" s="45">
        <v>2.5691954887218049</v>
      </c>
      <c r="Y24" s="45">
        <v>2.4274839801716834</v>
      </c>
      <c r="Z24" s="45">
        <v>3.5316945996275586</v>
      </c>
      <c r="AA24" s="45">
        <v>2.0802978081142567</v>
      </c>
      <c r="AB24" s="45">
        <v>0.52437654361462627</v>
      </c>
      <c r="AC24" s="45">
        <v>1.7938930332532552</v>
      </c>
      <c r="AD24" s="45">
        <v>1.9216726418342747</v>
      </c>
      <c r="AE24" s="45">
        <v>1.8601556221947806</v>
      </c>
      <c r="AF24" s="45">
        <v>1.7490015799592633</v>
      </c>
      <c r="AG24" s="45">
        <v>1.7833048087009309</v>
      </c>
      <c r="AH24" s="45">
        <v>2.0501161440185816</v>
      </c>
      <c r="AI24" s="45">
        <v>2.6879273289005283</v>
      </c>
      <c r="AJ24" s="45">
        <v>1.8155972950236192</v>
      </c>
      <c r="AK24" s="45">
        <v>2.5774746381924509</v>
      </c>
      <c r="AL24" s="45">
        <v>1.9478686233403211</v>
      </c>
      <c r="AM24" s="45">
        <v>2.1019633024814368</v>
      </c>
      <c r="AN24" s="45">
        <v>1.3750936005990422</v>
      </c>
      <c r="AO24" s="45">
        <v>0.59215362466124577</v>
      </c>
      <c r="AP24" s="45">
        <v>0</v>
      </c>
      <c r="AQ24" s="45">
        <v>0</v>
      </c>
      <c r="AR24" s="45">
        <v>0.23354799266354165</v>
      </c>
      <c r="AS24" s="45">
        <v>1.5645312893019314</v>
      </c>
      <c r="AT24" s="45">
        <v>1.629632495164409</v>
      </c>
      <c r="AU24" s="45">
        <v>1.2991939648115258</v>
      </c>
      <c r="AV24" s="45">
        <v>1.3472244747511961</v>
      </c>
      <c r="AW24" s="45">
        <v>2.1233205500400221</v>
      </c>
      <c r="AX24" s="45">
        <v>0.99721390262589626</v>
      </c>
      <c r="AY24" s="45">
        <v>1.1149685961636377</v>
      </c>
      <c r="AZ24" s="45">
        <v>0.63474579085444793</v>
      </c>
      <c r="BA24" s="45">
        <v>1.3869360291249506</v>
      </c>
      <c r="BB24" s="45">
        <v>0.92556640500351028</v>
      </c>
      <c r="BC24" s="45">
        <v>0.91632399728785208</v>
      </c>
      <c r="BD24" s="45">
        <v>1.0305339158239895</v>
      </c>
      <c r="BE24" s="45">
        <v>0.31754040283416896</v>
      </c>
      <c r="BF24" s="45">
        <v>0.14676162506118451</v>
      </c>
      <c r="BG24" s="45">
        <v>0</v>
      </c>
      <c r="BH24" s="45">
        <v>0</v>
      </c>
      <c r="BI24" s="45">
        <v>0</v>
      </c>
      <c r="BJ24" s="45">
        <v>0.36912823613477719</v>
      </c>
      <c r="BK24" s="45">
        <v>1.526950641960636</v>
      </c>
      <c r="BL24" s="45">
        <v>1.1390508847009202</v>
      </c>
      <c r="BM24" s="45">
        <v>1.4869415717817476</v>
      </c>
      <c r="BN24" s="45">
        <v>1.2243386923901394</v>
      </c>
      <c r="BO24" s="45">
        <v>2.8655917797792729</v>
      </c>
      <c r="BP24" s="45">
        <v>1.0786533213525027</v>
      </c>
      <c r="BQ24" s="45">
        <v>1.0017332384062063</v>
      </c>
      <c r="BR24" s="45">
        <v>3.0046399935533259</v>
      </c>
      <c r="BS24" s="45">
        <v>0.64789426416473939</v>
      </c>
      <c r="BT24" s="45">
        <v>1.6492415677407197</v>
      </c>
      <c r="BU24" s="45">
        <v>1.9349113206814916</v>
      </c>
      <c r="BV24" s="45">
        <v>0.63398157311300851</v>
      </c>
      <c r="BW24" s="45">
        <v>0.68447696773507194</v>
      </c>
      <c r="BX24" s="45">
        <v>0.60158015756342109</v>
      </c>
      <c r="BY24" s="45">
        <v>0.93835578630145167</v>
      </c>
      <c r="BZ24" s="45">
        <v>1.0400179849486622</v>
      </c>
      <c r="CA24" s="45">
        <v>0.98233316597175224</v>
      </c>
      <c r="CB24" s="45">
        <v>1.3037330292402696</v>
      </c>
      <c r="CC24" s="45">
        <v>1.0736618353387237</v>
      </c>
      <c r="CD24" s="45">
        <v>0.38293268728906599</v>
      </c>
      <c r="CE24" s="45">
        <v>0.88511416291240996</v>
      </c>
      <c r="CF24" s="45">
        <v>0.49223140380159502</v>
      </c>
      <c r="CG24" s="45">
        <v>0.94572008105476701</v>
      </c>
      <c r="CH24" s="45">
        <v>0.75951123524568798</v>
      </c>
      <c r="CI24" s="45"/>
    </row>
    <row r="25" spans="2:87" x14ac:dyDescent="0.3">
      <c r="B25" t="s">
        <v>42</v>
      </c>
      <c r="C25" s="45">
        <v>1.4906425279058149</v>
      </c>
      <c r="D25" s="45">
        <v>1.3582948599569098</v>
      </c>
      <c r="E25" s="45">
        <v>2.256909623047358</v>
      </c>
      <c r="F25" s="45">
        <v>1.8916920430107531</v>
      </c>
      <c r="G25" s="45">
        <v>1.9483141916851363</v>
      </c>
      <c r="H25" s="45">
        <v>1.8205346035487462</v>
      </c>
      <c r="I25" s="45">
        <v>1.7463257048729406</v>
      </c>
      <c r="J25" s="45">
        <v>1.570884194053209</v>
      </c>
      <c r="K25" s="45">
        <v>1.8378565532422266</v>
      </c>
      <c r="L25" s="45">
        <v>6.4855470737913485</v>
      </c>
      <c r="M25" s="45">
        <v>2.3560120828201061</v>
      </c>
      <c r="N25" s="45">
        <v>4.95953478354512</v>
      </c>
      <c r="O25" s="45">
        <v>3.9613358724784855</v>
      </c>
      <c r="P25" s="45">
        <v>2.1348223223223215</v>
      </c>
      <c r="Q25" s="45">
        <v>2.076877494753302</v>
      </c>
      <c r="R25" s="45">
        <v>4.7963255019917108</v>
      </c>
      <c r="S25" s="45">
        <v>4.4147451610742729</v>
      </c>
      <c r="T25" s="45">
        <v>4.0704935778120976</v>
      </c>
      <c r="U25" s="45">
        <v>5.2346484572584693</v>
      </c>
      <c r="V25" s="45">
        <v>2.95321872527248</v>
      </c>
      <c r="W25" s="45">
        <v>2.5482678201993587</v>
      </c>
      <c r="X25" s="45">
        <v>3.7406377004359683</v>
      </c>
      <c r="Y25" s="45">
        <v>2.1657906247721801</v>
      </c>
      <c r="Z25" s="45">
        <v>3.6183159033537677</v>
      </c>
      <c r="AA25" s="45">
        <v>3.3961223954608304</v>
      </c>
      <c r="AB25" s="45">
        <v>3.0538246136395859</v>
      </c>
      <c r="AC25" s="45">
        <v>1.8735368332515581</v>
      </c>
      <c r="AD25" s="45">
        <v>1.91148205928237</v>
      </c>
      <c r="AE25" s="45">
        <v>2.9811673819742488</v>
      </c>
      <c r="AF25" s="45">
        <v>1.4677837886881464</v>
      </c>
      <c r="AG25" s="45">
        <v>3.545467520791187</v>
      </c>
      <c r="AH25" s="45">
        <v>4.4931713891116436</v>
      </c>
      <c r="AI25" s="45">
        <v>3.4372494419766162</v>
      </c>
      <c r="AJ25" s="45">
        <v>2.9453554788137932</v>
      </c>
      <c r="AK25" s="45">
        <v>3.1059742156253729</v>
      </c>
      <c r="AL25" s="45">
        <v>2.9463931479556469</v>
      </c>
      <c r="AM25" s="45">
        <v>1.1666311759265229</v>
      </c>
      <c r="AN25" s="45">
        <v>1.220115090061181</v>
      </c>
      <c r="AO25" s="45">
        <v>2.0016830935748997</v>
      </c>
      <c r="AP25" s="45">
        <v>0</v>
      </c>
      <c r="AQ25" s="45">
        <v>0</v>
      </c>
      <c r="AR25" s="45">
        <v>0.4927345395959839</v>
      </c>
      <c r="AS25" s="45">
        <v>1.4756799688454356</v>
      </c>
      <c r="AT25" s="45">
        <v>1.8286363729027788</v>
      </c>
      <c r="AU25" s="45">
        <v>1.6542333748518985</v>
      </c>
      <c r="AV25" s="45">
        <v>3.1659756538507882</v>
      </c>
      <c r="AW25" s="45">
        <v>1.4395941058672326</v>
      </c>
      <c r="AX25" s="45">
        <v>3.7310083958821587</v>
      </c>
      <c r="AY25" s="45">
        <v>1.7129013857335336</v>
      </c>
      <c r="AZ25" s="45">
        <v>1.7961556176196767</v>
      </c>
      <c r="BA25" s="45">
        <v>2.4024628474966567</v>
      </c>
      <c r="BB25" s="45">
        <v>2.518122883124192</v>
      </c>
      <c r="BC25" s="45">
        <v>2.767105504277461</v>
      </c>
      <c r="BD25" s="45">
        <v>2.2307437415005062</v>
      </c>
      <c r="BE25" s="45">
        <v>3.4528257374694395</v>
      </c>
      <c r="BF25" s="45">
        <v>1.7883949846817193</v>
      </c>
      <c r="BG25" s="45">
        <v>0</v>
      </c>
      <c r="BH25" s="45">
        <v>0</v>
      </c>
      <c r="BI25" s="45">
        <v>0</v>
      </c>
      <c r="BJ25" s="45">
        <v>0.92713373795600806</v>
      </c>
      <c r="BK25" s="45">
        <v>2.1644408851577741</v>
      </c>
      <c r="BL25" s="45">
        <v>2.0407953493063391</v>
      </c>
      <c r="BM25" s="45">
        <v>2.6360545892134346</v>
      </c>
      <c r="BN25" s="45">
        <v>2.5129880738441432</v>
      </c>
      <c r="BO25" s="45">
        <v>2.0639792832436941</v>
      </c>
      <c r="BP25" s="45">
        <v>1.8893280203843759</v>
      </c>
      <c r="BQ25" s="45">
        <v>2.4671871898962556</v>
      </c>
      <c r="BR25" s="45">
        <v>4.8175749894381061</v>
      </c>
      <c r="BS25" s="45">
        <v>2.5800135937611794</v>
      </c>
      <c r="BT25" s="45">
        <v>2.2730575437097178</v>
      </c>
      <c r="BU25" s="45">
        <v>3.3126016476215776</v>
      </c>
      <c r="BV25" s="45">
        <v>3.92974254563403</v>
      </c>
      <c r="BW25" s="45">
        <v>3.2603781556987426</v>
      </c>
      <c r="BX25" s="45">
        <v>2.378583139411889</v>
      </c>
      <c r="BY25" s="45">
        <v>2.2700922718980512</v>
      </c>
      <c r="BZ25" s="45">
        <v>4.3639128365155759</v>
      </c>
      <c r="CA25" s="45">
        <v>2.6526387164381506</v>
      </c>
      <c r="CB25" s="45">
        <v>11.233687225711508</v>
      </c>
      <c r="CC25" s="45">
        <v>1.5430825981799516</v>
      </c>
      <c r="CD25" s="45">
        <v>1.8700415009626501</v>
      </c>
      <c r="CE25" s="45">
        <v>1.81559013125534</v>
      </c>
      <c r="CF25" s="45">
        <v>1.6100362727597799</v>
      </c>
      <c r="CG25" s="45">
        <v>2.0491320502952601</v>
      </c>
      <c r="CH25" s="45">
        <v>1.9109553504867201</v>
      </c>
      <c r="CI25" s="45"/>
    </row>
    <row r="26" spans="2:87" x14ac:dyDescent="0.3">
      <c r="B26" t="s">
        <v>44</v>
      </c>
      <c r="C26" s="45">
        <v>0.7721301163678842</v>
      </c>
      <c r="D26" s="45">
        <v>0.95406275841058463</v>
      </c>
      <c r="E26" s="45">
        <v>1.3768923128736201</v>
      </c>
      <c r="F26" s="45">
        <v>2.7218304668304678</v>
      </c>
      <c r="G26" s="45">
        <v>2.5483002945625337</v>
      </c>
      <c r="H26" s="45">
        <v>18.186742644493556</v>
      </c>
      <c r="I26" s="45">
        <v>1.6962326702833026</v>
      </c>
      <c r="J26" s="45">
        <v>0.88949731683276678</v>
      </c>
      <c r="K26" s="45">
        <v>1.0812953478446437</v>
      </c>
      <c r="L26" s="45">
        <v>0.49928060066352353</v>
      </c>
      <c r="M26" s="45">
        <v>2.24998968434083</v>
      </c>
      <c r="N26" s="45">
        <v>2.5979415133751087</v>
      </c>
      <c r="O26" s="45">
        <v>1.487905779889152</v>
      </c>
      <c r="P26" s="45">
        <v>2.3234834484323796</v>
      </c>
      <c r="Q26" s="45">
        <v>4.8414058262340038</v>
      </c>
      <c r="R26" s="45">
        <v>2.6247526618298305</v>
      </c>
      <c r="S26" s="45">
        <v>4.9619250478483661</v>
      </c>
      <c r="T26" s="45">
        <v>0.43870713679873929</v>
      </c>
      <c r="U26" s="45">
        <v>1.9648525469168889</v>
      </c>
      <c r="V26" s="45">
        <v>0.90353353792196356</v>
      </c>
      <c r="W26" s="45">
        <v>0.70533002877246997</v>
      </c>
      <c r="X26" s="45">
        <v>0.94823398638321421</v>
      </c>
      <c r="Y26" s="45">
        <v>1.1453401804151726</v>
      </c>
      <c r="Z26" s="45">
        <v>1.3086497721640413</v>
      </c>
      <c r="AA26" s="45">
        <v>1.1937758135374734</v>
      </c>
      <c r="AB26" s="45">
        <v>1.67434594538253</v>
      </c>
      <c r="AC26" s="45">
        <v>1.830773588792747</v>
      </c>
      <c r="AD26" s="45">
        <v>1.5470571784506641</v>
      </c>
      <c r="AE26" s="45">
        <v>1.2627588284014755</v>
      </c>
      <c r="AF26" s="45">
        <v>0.88786258786258765</v>
      </c>
      <c r="AG26" s="45">
        <v>5.5438831539644182</v>
      </c>
      <c r="AH26" s="45">
        <v>3.1521581872185469</v>
      </c>
      <c r="AI26" s="45">
        <v>2.7513333803247146</v>
      </c>
      <c r="AJ26" s="45">
        <v>3.7162969659040854</v>
      </c>
      <c r="AK26" s="45">
        <v>2.0354447192452136</v>
      </c>
      <c r="AL26" s="45">
        <v>3.0250293586269192</v>
      </c>
      <c r="AM26" s="45">
        <v>1.4575023963976008</v>
      </c>
      <c r="AN26" s="45">
        <v>3.1380511667878621</v>
      </c>
      <c r="AO26" s="45">
        <v>0.57171359965073076</v>
      </c>
      <c r="AP26" s="45">
        <v>0</v>
      </c>
      <c r="AQ26" s="45">
        <v>0</v>
      </c>
      <c r="AR26" s="45">
        <v>0.32919824237406914</v>
      </c>
      <c r="AS26" s="45">
        <v>2.0059260188612171</v>
      </c>
      <c r="AT26" s="45">
        <v>1.8490494532803177</v>
      </c>
      <c r="AU26" s="45">
        <v>7.8467459877114001</v>
      </c>
      <c r="AV26" s="45">
        <v>1.8102369745501961</v>
      </c>
      <c r="AW26" s="45">
        <v>2.8905961682110917</v>
      </c>
      <c r="AX26" s="45">
        <v>2.2609947748394541</v>
      </c>
      <c r="AY26" s="45">
        <v>2.1727025267767317</v>
      </c>
      <c r="AZ26" s="45">
        <v>1.832622626121402</v>
      </c>
      <c r="BA26" s="45">
        <v>2.3735141010239675</v>
      </c>
      <c r="BB26" s="45">
        <v>1.5140825411196612</v>
      </c>
      <c r="BC26" s="45">
        <v>2.722446349526527</v>
      </c>
      <c r="BD26" s="45">
        <v>1.7755400465270839</v>
      </c>
      <c r="BE26" s="45">
        <v>1.6213029838768513</v>
      </c>
      <c r="BF26" s="45">
        <v>2.00329779365337</v>
      </c>
      <c r="BG26" s="45">
        <v>0</v>
      </c>
      <c r="BH26" s="45">
        <v>0</v>
      </c>
      <c r="BI26" s="45">
        <v>0</v>
      </c>
      <c r="BJ26" s="45">
        <v>0.42971391868902487</v>
      </c>
      <c r="BK26" s="45">
        <v>1.9347695373567659</v>
      </c>
      <c r="BL26" s="45">
        <v>1.2727533720653688</v>
      </c>
      <c r="BM26" s="45">
        <v>0.9674385823600482</v>
      </c>
      <c r="BN26" s="45">
        <v>0.86713216957605987</v>
      </c>
      <c r="BO26" s="45">
        <v>3.3397263435542373</v>
      </c>
      <c r="BP26" s="45">
        <v>1.130492526341583</v>
      </c>
      <c r="BQ26" s="45">
        <v>2.1314147982788185</v>
      </c>
      <c r="BR26" s="45">
        <v>1.1954628384866526</v>
      </c>
      <c r="BS26" s="45">
        <v>12.120639525666633</v>
      </c>
      <c r="BT26" s="45">
        <v>1.7616718402157208</v>
      </c>
      <c r="BU26" s="45">
        <v>6.6672013351258625</v>
      </c>
      <c r="BV26" s="45">
        <v>1.9651480568489608</v>
      </c>
      <c r="BW26" s="45">
        <v>1.8041948375852637</v>
      </c>
      <c r="BX26" s="45">
        <v>3.9283731573941978</v>
      </c>
      <c r="BY26" s="45">
        <v>1.60059670781893</v>
      </c>
      <c r="BZ26" s="45">
        <v>8.3289347709051746</v>
      </c>
      <c r="CA26" s="45">
        <v>1.9858336213849528</v>
      </c>
      <c r="CB26" s="45">
        <v>1.7536803567104009</v>
      </c>
      <c r="CC26" s="45">
        <v>1.4953228990411731</v>
      </c>
      <c r="CD26" s="45">
        <v>1.27669541552435</v>
      </c>
      <c r="CE26" s="45">
        <v>1.63053410533826</v>
      </c>
      <c r="CF26" s="45">
        <v>0.99263468184635695</v>
      </c>
      <c r="CG26" s="45">
        <v>1.71446814331419</v>
      </c>
      <c r="CH26" s="45">
        <v>1.8301352561720801</v>
      </c>
      <c r="CI26" s="45"/>
    </row>
    <row r="27" spans="2:87" x14ac:dyDescent="0.3">
      <c r="B27" t="s">
        <v>40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0.30747363594681376</v>
      </c>
      <c r="N27" s="45">
        <v>1.9003579418344518</v>
      </c>
      <c r="O27" s="45">
        <v>0</v>
      </c>
      <c r="P27" s="45">
        <v>5.350684638425335</v>
      </c>
      <c r="Q27" s="45">
        <v>1.9693834900731455</v>
      </c>
      <c r="R27" s="45">
        <v>0.63300733496332529</v>
      </c>
      <c r="S27" s="45">
        <v>5.3741092636579599E-2</v>
      </c>
      <c r="T27" s="45">
        <v>1.3697337962962988</v>
      </c>
      <c r="U27" s="45">
        <v>2.1925185608223865</v>
      </c>
      <c r="V27" s="45">
        <v>4.3606923506420973E-2</v>
      </c>
      <c r="W27" s="45">
        <v>2.0260356072624686</v>
      </c>
      <c r="X27" s="45">
        <v>3.9548525292469918</v>
      </c>
      <c r="Y27" s="45">
        <v>0.66153010552451963</v>
      </c>
      <c r="Z27" s="45">
        <v>5.3832459207459236</v>
      </c>
      <c r="AA27" s="45">
        <v>2.5901583401583381</v>
      </c>
      <c r="AB27" s="45">
        <v>6.52018018018018</v>
      </c>
      <c r="AC27" s="45">
        <v>8.8092505145901363</v>
      </c>
      <c r="AD27" s="45">
        <v>2.9055422511118696</v>
      </c>
      <c r="AE27" s="45">
        <v>7.0982112253641763</v>
      </c>
      <c r="AF27" s="45">
        <v>4.8974623782826736</v>
      </c>
      <c r="AG27" s="45">
        <v>8.0663945936457697</v>
      </c>
      <c r="AH27" s="45">
        <v>9.10939469886838</v>
      </c>
      <c r="AI27" s="45">
        <v>8.4569748340889657</v>
      </c>
      <c r="AJ27" s="45">
        <v>3.3489535835379347</v>
      </c>
      <c r="AK27" s="45">
        <v>2.9642746044515937</v>
      </c>
      <c r="AL27" s="45">
        <v>3.997360630237341</v>
      </c>
      <c r="AM27" s="45">
        <v>3.6936584902072629</v>
      </c>
      <c r="AN27" s="45">
        <v>3.7767923235092526</v>
      </c>
      <c r="AO27" s="45">
        <v>1.7170367415680508</v>
      </c>
      <c r="AP27" s="45">
        <v>0</v>
      </c>
      <c r="AQ27" s="45">
        <v>0</v>
      </c>
      <c r="AR27" s="45">
        <v>4.7214490298116196E-2</v>
      </c>
      <c r="AS27" s="45">
        <v>2.8809381122507749</v>
      </c>
      <c r="AT27" s="45">
        <v>1.4317413045076834</v>
      </c>
      <c r="AU27" s="45">
        <v>1.4151057082452407</v>
      </c>
      <c r="AV27" s="45">
        <v>2.5223775989268922</v>
      </c>
      <c r="AW27" s="45">
        <v>3.0037810850346598</v>
      </c>
      <c r="AX27" s="45">
        <v>5.0281389966032384</v>
      </c>
      <c r="AY27" s="45">
        <v>3.7002046908315558</v>
      </c>
      <c r="AZ27" s="45">
        <v>3.149472830494727</v>
      </c>
      <c r="BA27" s="45">
        <v>2.8481558856907032</v>
      </c>
      <c r="BB27" s="45">
        <v>2.3641419031305069</v>
      </c>
      <c r="BC27" s="45">
        <v>44.299352170587106</v>
      </c>
      <c r="BD27" s="45">
        <v>1.9785734033729601</v>
      </c>
      <c r="BE27" s="45">
        <v>1.3608581123314583</v>
      </c>
      <c r="BF27" s="45">
        <v>1.0771027732463287</v>
      </c>
      <c r="BG27" s="45">
        <v>0</v>
      </c>
      <c r="BH27" s="45">
        <v>0</v>
      </c>
      <c r="BI27" s="45">
        <v>0</v>
      </c>
      <c r="BJ27" s="45">
        <v>1.1683247505328864</v>
      </c>
      <c r="BK27" s="45">
        <v>1.2621765024363831</v>
      </c>
      <c r="BL27" s="45">
        <v>10.316809948071347</v>
      </c>
      <c r="BM27" s="45">
        <v>3.197501716314195</v>
      </c>
      <c r="BN27" s="45">
        <v>2.337093624914576</v>
      </c>
      <c r="BO27" s="45">
        <v>3.3251667301829264</v>
      </c>
      <c r="BP27" s="45">
        <v>1.617965912265996</v>
      </c>
      <c r="BQ27" s="45">
        <v>1.4185976444809643</v>
      </c>
      <c r="BR27" s="45">
        <v>1.7753643923812932</v>
      </c>
      <c r="BS27" s="45">
        <v>1.5001925348969505</v>
      </c>
      <c r="BT27" s="45">
        <v>2.4947752143703008</v>
      </c>
      <c r="BU27" s="45">
        <v>2.0768777573016148</v>
      </c>
      <c r="BV27" s="45">
        <v>2.6199033301929302</v>
      </c>
      <c r="BW27" s="45">
        <v>2.221186508894792</v>
      </c>
      <c r="BX27" s="45">
        <v>1.1865977185906906</v>
      </c>
      <c r="BY27" s="45">
        <v>0</v>
      </c>
      <c r="BZ27" s="45">
        <v>2.5136715526388183</v>
      </c>
      <c r="CA27" s="45">
        <v>3.5400730721393034</v>
      </c>
      <c r="CB27" s="45">
        <v>4.3576661031709438</v>
      </c>
      <c r="CC27" s="45">
        <v>2.6204829340521658</v>
      </c>
      <c r="CD27" s="45">
        <v>1.7807153775329101</v>
      </c>
      <c r="CE27" s="45">
        <v>2.4769888453916602</v>
      </c>
      <c r="CF27" s="45">
        <v>2.01201337533865</v>
      </c>
      <c r="CG27" s="45">
        <v>1.5165201239642501</v>
      </c>
      <c r="CH27" s="45">
        <v>1.5753553545240999</v>
      </c>
      <c r="CI27" s="45"/>
    </row>
    <row r="28" spans="2:87" x14ac:dyDescent="0.3">
      <c r="B28" t="s">
        <v>102</v>
      </c>
      <c r="C28" s="45">
        <v>3.3202569916855627</v>
      </c>
      <c r="D28" s="45">
        <v>4.1772567615033367</v>
      </c>
      <c r="E28" s="45">
        <v>2.4439633018709332</v>
      </c>
      <c r="F28" s="45">
        <v>4.2932639955326</v>
      </c>
      <c r="G28" s="45">
        <v>1.9930136893924064</v>
      </c>
      <c r="H28" s="45">
        <v>2.7473125270914571</v>
      </c>
      <c r="I28" s="45">
        <v>1.5173125633232021</v>
      </c>
      <c r="J28" s="45">
        <v>2.0001375289939864</v>
      </c>
      <c r="K28" s="45">
        <v>2.3458639285216791</v>
      </c>
      <c r="L28" s="45">
        <v>1.3648574593365583</v>
      </c>
      <c r="M28" s="45">
        <v>0.62023932211153066</v>
      </c>
      <c r="N28" s="45">
        <v>1.7992272053720464</v>
      </c>
      <c r="O28" s="45">
        <v>1.5145647887064375</v>
      </c>
      <c r="P28" s="45">
        <v>4.7530038917549069</v>
      </c>
      <c r="Q28" s="45">
        <v>1.1869767853978372</v>
      </c>
      <c r="R28" s="45">
        <v>2.1475217595246781</v>
      </c>
      <c r="S28" s="45">
        <v>2.9035136289840198</v>
      </c>
      <c r="T28" s="45">
        <v>2.3783176567241751</v>
      </c>
      <c r="U28" s="45">
        <v>1.6347137216189533</v>
      </c>
      <c r="V28" s="45">
        <v>1.398176602158903</v>
      </c>
      <c r="W28" s="45">
        <v>0.89237217636142541</v>
      </c>
      <c r="X28" s="45">
        <v>1.1753300134376725</v>
      </c>
      <c r="Y28" s="45">
        <v>3.514577395692192</v>
      </c>
      <c r="Z28" s="45">
        <v>1.4796208458055105</v>
      </c>
      <c r="AA28" s="45">
        <v>1.0823835141788998</v>
      </c>
      <c r="AB28" s="45">
        <v>1.4534789278945928</v>
      </c>
      <c r="AC28" s="45">
        <v>0.79756426801952107</v>
      </c>
      <c r="AD28" s="45">
        <v>1.9247284438588783</v>
      </c>
      <c r="AE28" s="45">
        <v>1.4490506787068387</v>
      </c>
      <c r="AF28" s="45">
        <v>2.4829034193161363</v>
      </c>
      <c r="AG28" s="45">
        <v>1.3369338519207452</v>
      </c>
      <c r="AH28" s="45">
        <v>2.2890299411199728</v>
      </c>
      <c r="AI28" s="45">
        <v>1.2411216240410967</v>
      </c>
      <c r="AJ28" s="45">
        <v>3.278774998637676</v>
      </c>
      <c r="AK28" s="45">
        <v>1.4018205076415533</v>
      </c>
      <c r="AL28" s="45">
        <v>1.7703279541905255</v>
      </c>
      <c r="AM28" s="45">
        <v>0.50698819812285079</v>
      </c>
      <c r="AN28" s="45">
        <v>1.7985818967789551</v>
      </c>
      <c r="AO28" s="45">
        <v>8.0104945513321901</v>
      </c>
      <c r="AP28" s="45">
        <v>0</v>
      </c>
      <c r="AQ28" s="45">
        <v>0</v>
      </c>
      <c r="AR28" s="45">
        <v>0.25034423516630627</v>
      </c>
      <c r="AS28" s="45">
        <v>0.70829897808759934</v>
      </c>
      <c r="AT28" s="45">
        <v>0.98906190140758043</v>
      </c>
      <c r="AU28" s="45">
        <v>1.4307825938023744</v>
      </c>
      <c r="AV28" s="45">
        <v>0.67367202463209441</v>
      </c>
      <c r="AW28" s="45">
        <v>1.4721782605567937</v>
      </c>
      <c r="AX28" s="45">
        <v>1.4835012161120005</v>
      </c>
      <c r="AY28" s="45">
        <v>1.6954822782578016</v>
      </c>
      <c r="AZ28" s="45">
        <v>1.29987296037296</v>
      </c>
      <c r="BA28" s="45">
        <v>1.8313787218339894</v>
      </c>
      <c r="BB28" s="45">
        <v>0.59039325714546387</v>
      </c>
      <c r="BC28" s="45">
        <v>1.6928589170392443</v>
      </c>
      <c r="BD28" s="45">
        <v>0.95716742030927204</v>
      </c>
      <c r="BE28" s="45">
        <v>2.0129664559824385</v>
      </c>
      <c r="BF28" s="45">
        <v>1.139336451553113</v>
      </c>
      <c r="BG28" s="45">
        <v>0</v>
      </c>
      <c r="BH28" s="45">
        <v>0</v>
      </c>
      <c r="BI28" s="45">
        <v>0</v>
      </c>
      <c r="BJ28" s="45">
        <v>0.24166279417991038</v>
      </c>
      <c r="BK28" s="45">
        <v>1.2705303839308417</v>
      </c>
      <c r="BL28" s="45">
        <v>0.88350576441102757</v>
      </c>
      <c r="BM28" s="45">
        <v>1.516754195966729</v>
      </c>
      <c r="BN28" s="45">
        <v>1.2884598469522386</v>
      </c>
      <c r="BO28" s="45">
        <v>1.6014417180876233</v>
      </c>
      <c r="BP28" s="45">
        <v>1.5897476145628207</v>
      </c>
      <c r="BQ28" s="45">
        <v>0.67437427855513954</v>
      </c>
      <c r="BR28" s="45">
        <v>1.4415373778939371</v>
      </c>
      <c r="BS28" s="45">
        <v>0.72588648589307292</v>
      </c>
      <c r="BT28" s="45">
        <v>0.91971647738053286</v>
      </c>
      <c r="BU28" s="45">
        <v>1.0103901781810718</v>
      </c>
      <c r="BV28" s="45">
        <v>0.64799844402008622</v>
      </c>
      <c r="BW28" s="45">
        <v>2.8769121440227408</v>
      </c>
      <c r="BX28" s="45">
        <v>0.8695036383663346</v>
      </c>
      <c r="BY28" s="45">
        <v>0.84164201500535907</v>
      </c>
      <c r="BZ28" s="45">
        <v>1.0417953159762912</v>
      </c>
      <c r="CA28" s="45">
        <v>1.0645351473922904</v>
      </c>
      <c r="CB28" s="45">
        <v>16.614371177988531</v>
      </c>
      <c r="CC28" s="45">
        <v>0.39986284944647027</v>
      </c>
      <c r="CD28" s="45">
        <v>1.5397068789687793</v>
      </c>
      <c r="CE28" s="45">
        <v>1.064530171568403</v>
      </c>
      <c r="CF28" s="45">
        <v>1.1616535442385185</v>
      </c>
      <c r="CG28" s="45">
        <v>1.8314737168968025</v>
      </c>
      <c r="CH28" s="45">
        <v>0.79744676693377547</v>
      </c>
      <c r="CI28" s="45"/>
    </row>
    <row r="29" spans="2:87" x14ac:dyDescent="0.3">
      <c r="B29" t="s">
        <v>49</v>
      </c>
      <c r="C29" s="45">
        <v>6.1083959875403924</v>
      </c>
      <c r="D29" s="45">
        <v>6.7369945204640764</v>
      </c>
      <c r="E29" s="45">
        <v>8.7165998802450364</v>
      </c>
      <c r="F29" s="45">
        <v>5.3092707694517651</v>
      </c>
      <c r="G29" s="45">
        <v>5.8197429344001215</v>
      </c>
      <c r="H29" s="45">
        <v>6.5867631232209884</v>
      </c>
      <c r="I29" s="45">
        <v>7.642262650706539</v>
      </c>
      <c r="J29" s="45">
        <v>5.9292269070785899</v>
      </c>
      <c r="K29" s="45">
        <v>7.2226457860215163</v>
      </c>
      <c r="L29" s="45">
        <v>5.9175186051904776</v>
      </c>
      <c r="M29" s="45">
        <v>4.6747456671487759</v>
      </c>
      <c r="N29" s="45">
        <v>5.2675948422339713</v>
      </c>
      <c r="O29" s="45">
        <v>3.9451627400614453</v>
      </c>
      <c r="P29" s="45">
        <v>9.2409145225454132</v>
      </c>
      <c r="Q29" s="45">
        <v>5.1933086685403085</v>
      </c>
      <c r="R29" s="45">
        <v>5.3429085175736937</v>
      </c>
      <c r="S29" s="45">
        <v>3.4724353298879209</v>
      </c>
      <c r="T29" s="45">
        <v>4.3249219882144967</v>
      </c>
      <c r="U29" s="45">
        <v>5.9039319599416649</v>
      </c>
      <c r="V29" s="45">
        <v>3.7357948497693778</v>
      </c>
      <c r="W29" s="45">
        <v>4.2591848735694562</v>
      </c>
      <c r="X29" s="45">
        <v>4.2623698556421195</v>
      </c>
      <c r="Y29" s="45">
        <v>4.7126398267512455</v>
      </c>
      <c r="Z29" s="45">
        <v>6.7480206445032076</v>
      </c>
      <c r="AA29" s="45">
        <v>4.0593543536207335</v>
      </c>
      <c r="AB29" s="45">
        <v>4.2708562963906829</v>
      </c>
      <c r="AC29" s="45">
        <v>4.9004407794402489</v>
      </c>
      <c r="AD29" s="45">
        <v>3.3055915587817077</v>
      </c>
      <c r="AE29" s="45">
        <v>3.644167283207365</v>
      </c>
      <c r="AF29" s="45">
        <v>3.7006382798850219</v>
      </c>
      <c r="AG29" s="45">
        <v>3.6775249857061167</v>
      </c>
      <c r="AH29" s="45">
        <v>2.8527792210099068</v>
      </c>
      <c r="AI29" s="45">
        <v>3.1837259387427532</v>
      </c>
      <c r="AJ29" s="45">
        <v>2.9466547059805519</v>
      </c>
      <c r="AK29" s="45">
        <v>3.3492420808157348</v>
      </c>
      <c r="AL29" s="45">
        <v>3.4700427141811088</v>
      </c>
      <c r="AM29" s="45">
        <v>3.1313280855058796</v>
      </c>
      <c r="AN29" s="45">
        <v>3.028754479121087</v>
      </c>
      <c r="AO29" s="45">
        <v>2.3062792471778821</v>
      </c>
      <c r="AP29" s="45">
        <v>0</v>
      </c>
      <c r="AQ29" s="45">
        <v>0</v>
      </c>
      <c r="AR29" s="45">
        <v>0.92372428753909053</v>
      </c>
      <c r="AS29" s="45">
        <v>2.9725026240008612</v>
      </c>
      <c r="AT29" s="45">
        <v>2.887872641251962</v>
      </c>
      <c r="AU29" s="45">
        <v>2.4814176623718764</v>
      </c>
      <c r="AV29" s="45">
        <v>3.1045899819856708</v>
      </c>
      <c r="AW29" s="45">
        <v>3.2366791202605971</v>
      </c>
      <c r="AX29" s="45">
        <v>2.4396709716789533</v>
      </c>
      <c r="AY29" s="45">
        <v>2.4572769999570614</v>
      </c>
      <c r="AZ29" s="45">
        <v>2.9086242041750929</v>
      </c>
      <c r="BA29" s="45">
        <v>2.7897694320673296</v>
      </c>
      <c r="BB29" s="45">
        <v>2.5404059309366347</v>
      </c>
      <c r="BC29" s="45">
        <v>2.9053233754018502</v>
      </c>
      <c r="BD29" s="45">
        <v>2.9861066375023264</v>
      </c>
      <c r="BE29" s="45">
        <v>2.6657945718752099</v>
      </c>
      <c r="BF29" s="45">
        <v>1.4817191817435738</v>
      </c>
      <c r="BG29" s="45">
        <v>0</v>
      </c>
      <c r="BH29" s="45">
        <v>0</v>
      </c>
      <c r="BI29" s="45">
        <v>0</v>
      </c>
      <c r="BJ29" s="45">
        <v>1.0580131667595944</v>
      </c>
      <c r="BK29" s="45">
        <v>2.137542772541797</v>
      </c>
      <c r="BL29" s="45">
        <v>2.6007672766415522</v>
      </c>
      <c r="BM29" s="45">
        <v>2.5917443787655703</v>
      </c>
      <c r="BN29" s="45">
        <v>2.0854769106503879</v>
      </c>
      <c r="BO29" s="45">
        <v>2.818243010010355</v>
      </c>
      <c r="BP29" s="45">
        <v>2.9148207897288443</v>
      </c>
      <c r="BQ29" s="45">
        <v>2.7964940093542889</v>
      </c>
      <c r="BR29" s="45">
        <v>3.1853847242663962</v>
      </c>
      <c r="BS29" s="45">
        <v>2.3956289860771474</v>
      </c>
      <c r="BT29" s="45">
        <v>2.8697013228719008</v>
      </c>
      <c r="BU29" s="45">
        <v>2.6984406869227726</v>
      </c>
      <c r="BV29" s="45">
        <v>3.0158030688099209</v>
      </c>
      <c r="BW29" s="45">
        <v>2.618188291160418</v>
      </c>
      <c r="BX29" s="45">
        <v>2.3306890679714107</v>
      </c>
      <c r="BY29" s="45">
        <v>3.4179793930330851</v>
      </c>
      <c r="BZ29" s="45">
        <v>2.7756519580856245</v>
      </c>
      <c r="CA29" s="45">
        <v>2.7609731942080176</v>
      </c>
      <c r="CB29" s="45">
        <v>6.1043807845440901</v>
      </c>
      <c r="CC29" s="45">
        <v>2.6239055467882424</v>
      </c>
      <c r="CD29" s="45">
        <v>3.69071213551794</v>
      </c>
      <c r="CE29" s="45">
        <v>2.8061211575581999</v>
      </c>
      <c r="CF29" s="45">
        <v>2.2342891217527701</v>
      </c>
      <c r="CG29" s="45">
        <v>2.43871782399223</v>
      </c>
      <c r="CH29" s="45">
        <v>2.47508895124531</v>
      </c>
      <c r="CI29" s="45"/>
    </row>
    <row r="30" spans="2:87" x14ac:dyDescent="0.3">
      <c r="B30" t="s">
        <v>41</v>
      </c>
      <c r="C30" s="45">
        <v>6.6676524470033991</v>
      </c>
      <c r="D30" s="45">
        <v>6.2549979088247554</v>
      </c>
      <c r="E30" s="45">
        <v>5.2351344860710842</v>
      </c>
      <c r="F30" s="45">
        <v>3.1980872404945186</v>
      </c>
      <c r="G30" s="45">
        <v>2.4863482001358381</v>
      </c>
      <c r="H30" s="45">
        <v>3.0500366461448256</v>
      </c>
      <c r="I30" s="45">
        <v>9.640220741059273E-2</v>
      </c>
      <c r="J30" s="45">
        <v>3.9513906271728527</v>
      </c>
      <c r="K30" s="45">
        <v>2.2247226731601741</v>
      </c>
      <c r="L30" s="45">
        <v>2.3322377158034531</v>
      </c>
      <c r="M30" s="45">
        <v>4.9471876620010331</v>
      </c>
      <c r="N30" s="45">
        <v>3.562977676882328</v>
      </c>
      <c r="O30" s="45">
        <v>3.4567452217480046</v>
      </c>
      <c r="P30" s="45">
        <v>4.313352880092844</v>
      </c>
      <c r="Q30" s="45">
        <v>3.822290425467894</v>
      </c>
      <c r="R30" s="45">
        <v>1.24702539513408</v>
      </c>
      <c r="S30" s="45">
        <v>2.2969755132902923</v>
      </c>
      <c r="T30" s="45">
        <v>5.3411296738265639</v>
      </c>
      <c r="U30" s="45">
        <v>4.1750637825845764</v>
      </c>
      <c r="V30" s="45">
        <v>4.6317702417653699</v>
      </c>
      <c r="W30" s="45">
        <v>2.3061697065820779</v>
      </c>
      <c r="X30" s="45">
        <v>2.0249778749544491</v>
      </c>
      <c r="Y30" s="45">
        <v>3.9310388880372011</v>
      </c>
      <c r="Z30" s="45">
        <v>2.4773162779031854</v>
      </c>
      <c r="AA30" s="45">
        <v>6.1171144426302462</v>
      </c>
      <c r="AB30" s="45">
        <v>4.3169877408056019</v>
      </c>
      <c r="AC30" s="45">
        <v>10.417048491790757</v>
      </c>
      <c r="AD30" s="45">
        <v>4.7673860911270998</v>
      </c>
      <c r="AE30" s="45">
        <v>5.8357255887554649</v>
      </c>
      <c r="AF30" s="45">
        <v>2.2584256694367491</v>
      </c>
      <c r="AG30" s="45">
        <v>10.879936917169507</v>
      </c>
      <c r="AH30" s="45">
        <v>7.3930703768742436</v>
      </c>
      <c r="AI30" s="45">
        <v>3.557000663570006</v>
      </c>
      <c r="AJ30" s="45">
        <v>3.771461927617068</v>
      </c>
      <c r="AK30" s="45">
        <v>2.746743247180254</v>
      </c>
      <c r="AL30" s="45">
        <v>4.2055423876115983</v>
      </c>
      <c r="AM30" s="45">
        <v>3.0130497095873854</v>
      </c>
      <c r="AN30" s="45">
        <v>4.6654905804203413</v>
      </c>
      <c r="AO30" s="45">
        <v>2.7194790684682797</v>
      </c>
      <c r="AP30" s="45">
        <v>0</v>
      </c>
      <c r="AQ30" s="45">
        <v>0</v>
      </c>
      <c r="AR30" s="45">
        <v>1.7827721121159641</v>
      </c>
      <c r="AS30" s="45">
        <v>2.68209507809097</v>
      </c>
      <c r="AT30" s="45">
        <v>3.6075745220621536</v>
      </c>
      <c r="AU30" s="45">
        <v>3.0654959406989031</v>
      </c>
      <c r="AV30" s="45">
        <v>5.7524434907009994</v>
      </c>
      <c r="AW30" s="45">
        <v>3.1542247059804813</v>
      </c>
      <c r="AX30" s="45">
        <v>2.7034893134714997</v>
      </c>
      <c r="AY30" s="45">
        <v>2.0926684988875808</v>
      </c>
      <c r="AZ30" s="45">
        <v>4.1542686325176037</v>
      </c>
      <c r="BA30" s="45">
        <v>4.010894818703215</v>
      </c>
      <c r="BB30" s="45">
        <v>5.347783550999389</v>
      </c>
      <c r="BC30" s="45">
        <v>2.8509986413043467</v>
      </c>
      <c r="BD30" s="45">
        <v>4.5610541759733723</v>
      </c>
      <c r="BE30" s="45">
        <v>5.2117280417223171</v>
      </c>
      <c r="BF30" s="45">
        <v>1.0544631787751055</v>
      </c>
      <c r="BG30" s="45">
        <v>0</v>
      </c>
      <c r="BH30" s="45">
        <v>0</v>
      </c>
      <c r="BI30" s="45">
        <v>0</v>
      </c>
      <c r="BJ30" s="45">
        <v>1.3496679023787466</v>
      </c>
      <c r="BK30" s="45">
        <v>13.735050755089899</v>
      </c>
      <c r="BL30" s="45">
        <v>3.4746291423559468</v>
      </c>
      <c r="BM30" s="45">
        <v>2.6757385398981324</v>
      </c>
      <c r="BN30" s="45">
        <v>3.0618043907711803</v>
      </c>
      <c r="BO30" s="45">
        <v>2.5792077744522035</v>
      </c>
      <c r="BP30" s="45">
        <v>5.3492238247275132</v>
      </c>
      <c r="BQ30" s="45">
        <v>4.8849010621271631</v>
      </c>
      <c r="BR30" s="45">
        <v>3.4444666450660617</v>
      </c>
      <c r="BS30" s="45">
        <v>3.6519421281448219</v>
      </c>
      <c r="BT30" s="45">
        <v>4.5323171914968698</v>
      </c>
      <c r="BU30" s="45">
        <v>4.1231329976924691</v>
      </c>
      <c r="BV30" s="45">
        <v>4.821583972452653</v>
      </c>
      <c r="BW30" s="45">
        <v>2.3892534722222223</v>
      </c>
      <c r="BX30" s="45">
        <v>0.34638682528962544</v>
      </c>
      <c r="BY30" s="45">
        <v>0.14339515126398675</v>
      </c>
      <c r="BZ30" s="45">
        <v>4.6722253812354602</v>
      </c>
      <c r="CA30" s="45">
        <v>4.1268237356292214</v>
      </c>
      <c r="CB30" s="45">
        <v>3.1539652432460148</v>
      </c>
      <c r="CC30" s="45">
        <v>3.1697698408671977</v>
      </c>
      <c r="CD30" s="45">
        <v>1.6551896783540001</v>
      </c>
      <c r="CE30" s="45">
        <v>3.1785158017748798</v>
      </c>
      <c r="CF30" s="45">
        <v>1.6619170571091</v>
      </c>
      <c r="CG30" s="45">
        <v>1.3689323730873699</v>
      </c>
      <c r="CH30" s="45">
        <v>1.2882666214838101</v>
      </c>
      <c r="CI30" s="45"/>
    </row>
    <row r="31" spans="2:87" ht="12.75" thickBot="1" x14ac:dyDescent="0.35">
      <c r="B31" t="s">
        <v>38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3.2892529488859816</v>
      </c>
      <c r="W31" s="45">
        <v>12.422921711057302</v>
      </c>
      <c r="X31" s="45">
        <v>0</v>
      </c>
      <c r="Y31" s="45">
        <v>10.716810207336517</v>
      </c>
      <c r="Z31" s="45">
        <v>9.339060205580024</v>
      </c>
      <c r="AA31" s="45">
        <v>0.41444622792937369</v>
      </c>
      <c r="AB31" s="45">
        <v>0.98989169675090249</v>
      </c>
      <c r="AC31" s="45">
        <v>9.7206743387845762</v>
      </c>
      <c r="AD31" s="45">
        <v>4.3762207031250009</v>
      </c>
      <c r="AE31" s="45">
        <v>5.4096219931271401</v>
      </c>
      <c r="AF31" s="45">
        <v>10.552390973927272</v>
      </c>
      <c r="AG31" s="45">
        <v>7.9081679695329719</v>
      </c>
      <c r="AH31" s="45">
        <v>7.0990237099023688</v>
      </c>
      <c r="AI31" s="45">
        <v>17.730737422467264</v>
      </c>
      <c r="AJ31" s="45">
        <v>9.9093522711678261</v>
      </c>
      <c r="AK31" s="45">
        <v>18.462392350557234</v>
      </c>
      <c r="AL31" s="45">
        <v>5.2460881934566146</v>
      </c>
      <c r="AM31" s="45">
        <v>4.4300791112607305</v>
      </c>
      <c r="AN31" s="45">
        <v>2.5768818069638915</v>
      </c>
      <c r="AO31" s="45">
        <v>4.131305758313057</v>
      </c>
      <c r="AP31" s="45">
        <v>0</v>
      </c>
      <c r="AQ31" s="45">
        <v>0</v>
      </c>
      <c r="AR31" s="45">
        <v>0</v>
      </c>
      <c r="AS31" s="45">
        <v>6.2814890102909384</v>
      </c>
      <c r="AT31" s="45">
        <v>6.7888526701275662</v>
      </c>
      <c r="AU31" s="45">
        <v>13.286816119562314</v>
      </c>
      <c r="AV31" s="45">
        <v>7.7714720521359224</v>
      </c>
      <c r="AW31" s="45">
        <v>4.8893423578139208</v>
      </c>
      <c r="AX31" s="45">
        <v>3.547019022086046</v>
      </c>
      <c r="AY31" s="45">
        <v>6.515229357798165</v>
      </c>
      <c r="AZ31" s="45">
        <v>5.2440193219640037</v>
      </c>
      <c r="BA31" s="45">
        <v>9.3969740838513722</v>
      </c>
      <c r="BB31" s="45">
        <v>5.2648688767936687</v>
      </c>
      <c r="BC31" s="45">
        <v>6.1521313655099013</v>
      </c>
      <c r="BD31" s="45">
        <v>2.4901941174962183</v>
      </c>
      <c r="BE31" s="45">
        <v>4.6298902790189631</v>
      </c>
      <c r="BF31" s="45">
        <v>3.4565224717748726</v>
      </c>
      <c r="BG31" s="45">
        <v>0</v>
      </c>
      <c r="BH31" s="45">
        <v>0</v>
      </c>
      <c r="BI31" s="45">
        <v>0</v>
      </c>
      <c r="BJ31" s="45">
        <v>2.5860724834529893</v>
      </c>
      <c r="BK31" s="45">
        <v>4.3268845925549053</v>
      </c>
      <c r="BL31" s="45">
        <v>4.112575398311078</v>
      </c>
      <c r="BM31" s="45">
        <v>3.8504699267198501</v>
      </c>
      <c r="BN31" s="45">
        <v>19.088039754620777</v>
      </c>
      <c r="BO31" s="45">
        <v>48.271104164209035</v>
      </c>
      <c r="BP31" s="45">
        <v>9.5334569904938551</v>
      </c>
      <c r="BQ31" s="45">
        <v>17.901523409409183</v>
      </c>
      <c r="BR31" s="45">
        <v>7.9134468005952385</v>
      </c>
      <c r="BS31" s="45">
        <v>11.840866414099816</v>
      </c>
      <c r="BT31" s="45">
        <v>3.6365955147257498</v>
      </c>
      <c r="BU31" s="45">
        <v>10.63735057809132</v>
      </c>
      <c r="BV31" s="45">
        <v>9.5711468108795916</v>
      </c>
      <c r="BW31" s="45">
        <v>11.237614743185485</v>
      </c>
      <c r="BX31" s="45">
        <v>9.9061522419186665E-5</v>
      </c>
      <c r="BY31" s="45">
        <v>0</v>
      </c>
      <c r="BZ31" s="45">
        <v>7.7367397209427864</v>
      </c>
      <c r="CA31" s="45">
        <v>6.7717633819356085</v>
      </c>
      <c r="CB31" s="45">
        <v>3.8994328056371841</v>
      </c>
      <c r="CC31" s="45">
        <v>4.9867077274551566</v>
      </c>
      <c r="CD31" s="45">
        <v>0.83067567567567602</v>
      </c>
      <c r="CE31" s="45">
        <v>2.66948998087432</v>
      </c>
      <c r="CF31" s="45">
        <v>2.96203328744939</v>
      </c>
      <c r="CG31" s="45">
        <v>7.4933602503364698</v>
      </c>
      <c r="CH31" s="45">
        <v>0.49452603471295098</v>
      </c>
      <c r="CI31" s="45"/>
    </row>
    <row r="32" spans="2:87" s="22" customFormat="1" ht="15" thickTop="1" thickBot="1" x14ac:dyDescent="0.35">
      <c r="B32" s="53" t="s">
        <v>109</v>
      </c>
      <c r="C32" s="54">
        <v>5.3532385082536482</v>
      </c>
      <c r="D32" s="54">
        <v>7.5134987616726754</v>
      </c>
      <c r="E32" s="54">
        <v>6.8905831799587149</v>
      </c>
      <c r="F32" s="54">
        <v>6.763673010837957</v>
      </c>
      <c r="G32" s="54">
        <v>7.1322343048469747</v>
      </c>
      <c r="H32" s="54">
        <v>5.817866309885364</v>
      </c>
      <c r="I32" s="54">
        <v>5.6413434394299076</v>
      </c>
      <c r="J32" s="54">
        <v>5.3110341868101161</v>
      </c>
      <c r="K32" s="54">
        <v>5.1612251504361044</v>
      </c>
      <c r="L32" s="54">
        <v>5.612971366348356</v>
      </c>
      <c r="M32" s="54">
        <v>4.6768221913701078</v>
      </c>
      <c r="N32" s="54">
        <v>5.9453489939733206</v>
      </c>
      <c r="O32" s="54">
        <v>4.3053523229643105</v>
      </c>
      <c r="P32" s="54">
        <v>5.8406949900861482</v>
      </c>
      <c r="Q32" s="54">
        <v>6.3831246996428757</v>
      </c>
      <c r="R32" s="54">
        <v>4.9597431262370284</v>
      </c>
      <c r="S32" s="54">
        <v>6.2803469165461117</v>
      </c>
      <c r="T32" s="54">
        <v>4.6380017270322718</v>
      </c>
      <c r="U32" s="54">
        <v>4.9733757334408928</v>
      </c>
      <c r="V32" s="54">
        <v>5.5909680899658145</v>
      </c>
      <c r="W32" s="54">
        <v>4.5438676409813228</v>
      </c>
      <c r="X32" s="54">
        <v>3.9072144436082228</v>
      </c>
      <c r="Y32" s="54">
        <v>6.5767774672610679</v>
      </c>
      <c r="Z32" s="54">
        <v>4.8874261580629739</v>
      </c>
      <c r="AA32" s="54">
        <v>3.3273421846445155</v>
      </c>
      <c r="AB32" s="54">
        <v>4.4041078184547855</v>
      </c>
      <c r="AC32" s="54">
        <v>5.3530076093231047</v>
      </c>
      <c r="AD32" s="54">
        <v>3.4052941006491206</v>
      </c>
      <c r="AE32" s="54">
        <v>3.9684334101940455</v>
      </c>
      <c r="AF32" s="54">
        <v>3.4453164750319383</v>
      </c>
      <c r="AG32" s="54">
        <v>4.5914519094553379</v>
      </c>
      <c r="AH32" s="54">
        <v>5.4428541362889913</v>
      </c>
      <c r="AI32" s="54">
        <v>3.5663555768372439</v>
      </c>
      <c r="AJ32" s="54">
        <v>4.037053237012973</v>
      </c>
      <c r="AK32" s="54">
        <v>3.6059832103097023</v>
      </c>
      <c r="AL32" s="54">
        <v>3.4718747410464244</v>
      </c>
      <c r="AM32" s="54">
        <v>2.4766365134386432</v>
      </c>
      <c r="AN32" s="54">
        <v>2.7997464028308081</v>
      </c>
      <c r="AO32" s="54">
        <v>2.1658051840995434</v>
      </c>
      <c r="AP32" s="54">
        <v>0</v>
      </c>
      <c r="AQ32" s="54">
        <v>0</v>
      </c>
      <c r="AR32" s="54">
        <v>0.42098392473372037</v>
      </c>
      <c r="AS32" s="54">
        <v>2.0489070301482331</v>
      </c>
      <c r="AT32" s="54">
        <v>2.2956457854809962</v>
      </c>
      <c r="AU32" s="54">
        <v>2.6323556884109949</v>
      </c>
      <c r="AV32" s="54">
        <v>2.3943379161665725</v>
      </c>
      <c r="AW32" s="54">
        <v>2.6421535986279436</v>
      </c>
      <c r="AX32" s="54">
        <v>2.5042316113021363</v>
      </c>
      <c r="AY32" s="54">
        <v>6.1541565741846824</v>
      </c>
      <c r="AZ32" s="54">
        <v>1.7850303391107523</v>
      </c>
      <c r="BA32" s="54">
        <v>1.9207488577706553</v>
      </c>
      <c r="BB32" s="54">
        <v>1.9932507505555797</v>
      </c>
      <c r="BC32" s="54">
        <v>5.3592544342379007</v>
      </c>
      <c r="BD32" s="54">
        <v>2.701993141077164</v>
      </c>
      <c r="BE32" s="54">
        <v>1.8604986503359009</v>
      </c>
      <c r="BF32" s="54">
        <v>1.3858763054645551</v>
      </c>
      <c r="BG32" s="54">
        <v>0</v>
      </c>
      <c r="BH32" s="54">
        <v>0</v>
      </c>
      <c r="BI32" s="54">
        <v>0</v>
      </c>
      <c r="BJ32" s="54">
        <v>0.82584570158927284</v>
      </c>
      <c r="BK32" s="54">
        <v>2.0300328807278603</v>
      </c>
      <c r="BL32" s="54">
        <v>2.1930844388959692</v>
      </c>
      <c r="BM32" s="54">
        <v>2.1442681709965847</v>
      </c>
      <c r="BN32" s="54">
        <v>2.6051224463092835</v>
      </c>
      <c r="BO32" s="54">
        <v>3.197074404499975</v>
      </c>
      <c r="BP32" s="54">
        <v>3.3043984615481188</v>
      </c>
      <c r="BQ32" s="54">
        <v>3.5929862171768794</v>
      </c>
      <c r="BR32" s="54">
        <v>3.2775053204298819</v>
      </c>
      <c r="BS32" s="54">
        <v>2.4619916722779371</v>
      </c>
      <c r="BT32" s="54">
        <v>2.4955488318560977</v>
      </c>
      <c r="BU32" s="54">
        <v>2.7671850699844485</v>
      </c>
      <c r="BV32" s="54">
        <v>3.6764457493141878</v>
      </c>
      <c r="BW32" s="54">
        <v>2.9399465473118043</v>
      </c>
      <c r="BX32" s="54">
        <v>1.1903153483158089</v>
      </c>
      <c r="BY32" s="54">
        <v>1.0218847411079983</v>
      </c>
      <c r="BZ32" s="54">
        <v>1.9560932830695603</v>
      </c>
      <c r="CA32" s="54">
        <v>3.1464125695686249</v>
      </c>
      <c r="CB32" s="54">
        <v>4.2095192688975125</v>
      </c>
      <c r="CC32" s="54">
        <v>2.9320028045081106</v>
      </c>
      <c r="CD32" s="54">
        <v>2.8491041429408388</v>
      </c>
      <c r="CE32" s="54">
        <v>4.7906241873629023</v>
      </c>
      <c r="CF32" s="54">
        <v>3.3605437304097396</v>
      </c>
      <c r="CG32" s="54">
        <v>4.0163754072343201</v>
      </c>
      <c r="CH32" s="54">
        <v>3.1913012772814011</v>
      </c>
      <c r="CI32" s="54"/>
    </row>
    <row r="33" spans="2:86" ht="12.75" thickTop="1" x14ac:dyDescent="0.3"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</row>
    <row r="34" spans="2:86" x14ac:dyDescent="0.3">
      <c r="N34" s="25"/>
      <c r="Z34" s="25"/>
      <c r="AL34" s="25"/>
      <c r="AX34" s="25"/>
      <c r="BJ34" s="25"/>
      <c r="BV34" s="25"/>
      <c r="CA34" s="25"/>
      <c r="CB34" s="25"/>
      <c r="CC34" s="25"/>
    </row>
    <row r="36" spans="2:86" x14ac:dyDescent="0.3">
      <c r="N36" s="46"/>
      <c r="Z36" s="47"/>
      <c r="AL36" s="47"/>
      <c r="AX36" s="47"/>
      <c r="BJ36" s="47"/>
      <c r="BV36" s="47"/>
      <c r="CB36" s="47"/>
    </row>
    <row r="37" spans="2:86" ht="14.65" x14ac:dyDescent="0.3">
      <c r="B37" s="41" t="s">
        <v>32</v>
      </c>
    </row>
    <row r="38" spans="2:86" x14ac:dyDescent="0.3">
      <c r="B38" t="s">
        <v>54</v>
      </c>
      <c r="C38" s="45">
        <v>0</v>
      </c>
      <c r="D38" s="45">
        <v>0</v>
      </c>
      <c r="E38" s="45">
        <v>0.44158859230451897</v>
      </c>
      <c r="F38" s="45">
        <v>0</v>
      </c>
      <c r="G38" s="45">
        <v>0</v>
      </c>
      <c r="H38" s="45">
        <v>0</v>
      </c>
      <c r="I38" s="45">
        <v>0</v>
      </c>
      <c r="J38" s="45">
        <v>0.41657829621774517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1.1472941176470584</v>
      </c>
      <c r="U38" s="45">
        <v>0</v>
      </c>
      <c r="V38" s="45">
        <v>0.34006956104581476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5.4699207878398681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2.0618469119021321E-2</v>
      </c>
      <c r="AX38" s="45">
        <v>0</v>
      </c>
      <c r="AY38" s="45">
        <v>8.9436243497820922E-2</v>
      </c>
      <c r="AZ38" s="45">
        <v>0.99890024004912614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1.3675017998560117</v>
      </c>
      <c r="BL38" s="45">
        <v>0.34553474291660752</v>
      </c>
      <c r="BM38" s="45">
        <v>2.13897098302869</v>
      </c>
      <c r="BN38" s="45">
        <v>0.73270505624465843</v>
      </c>
      <c r="BO38" s="45">
        <v>1.0753551575046323</v>
      </c>
      <c r="BP38" s="45">
        <v>0.33514991301204278</v>
      </c>
      <c r="BQ38" s="45">
        <v>1.1815444205624215</v>
      </c>
      <c r="BR38" s="45">
        <v>0.69527461047765104</v>
      </c>
      <c r="BS38" s="45">
        <v>0.49972809868028384</v>
      </c>
      <c r="BT38" s="45">
        <v>1.9670920110192835</v>
      </c>
      <c r="BU38" s="45">
        <v>4.6930467651195498</v>
      </c>
      <c r="BV38" s="45">
        <v>0.79712375315137574</v>
      </c>
      <c r="BW38" s="45">
        <v>0.61587780254359503</v>
      </c>
      <c r="BX38" s="45">
        <v>0.69127196707388772</v>
      </c>
      <c r="BY38" s="45">
        <v>0.73663306233062331</v>
      </c>
      <c r="BZ38" s="45">
        <v>0</v>
      </c>
      <c r="CA38" s="45">
        <v>0.9794096147230823</v>
      </c>
      <c r="CB38" s="45">
        <v>0.72781482431392663</v>
      </c>
      <c r="CC38" s="45">
        <v>0.63606379585326955</v>
      </c>
      <c r="CD38" s="45">
        <v>1.63991746044444</v>
      </c>
      <c r="CE38" s="45">
        <v>5.6742117728882102E-2</v>
      </c>
      <c r="CF38" s="45">
        <v>0.29946341771352802</v>
      </c>
      <c r="CG38" s="45">
        <v>0.88540340689394403</v>
      </c>
      <c r="CH38" s="45">
        <v>0.78749633546928</v>
      </c>
    </row>
    <row r="39" spans="2:86" x14ac:dyDescent="0.3">
      <c r="B39" t="s">
        <v>39</v>
      </c>
      <c r="C39" s="45">
        <v>0.11407492007948844</v>
      </c>
      <c r="D39" s="45">
        <v>0.12843265584590732</v>
      </c>
      <c r="E39" s="45">
        <v>0.14205157100661733</v>
      </c>
      <c r="F39" s="45">
        <v>0.24396648962653553</v>
      </c>
      <c r="G39" s="45">
        <v>0.13981450190964384</v>
      </c>
      <c r="H39" s="45">
        <v>0.15706760276093168</v>
      </c>
      <c r="I39" s="45">
        <v>0.10565459744406144</v>
      </c>
      <c r="J39" s="45">
        <v>3.4666278778066613E-2</v>
      </c>
      <c r="K39" s="45">
        <v>4.9911031848576232E-2</v>
      </c>
      <c r="L39" s="45">
        <v>0.42581868060446271</v>
      </c>
      <c r="M39" s="45">
        <v>0.10441298211992617</v>
      </c>
      <c r="N39" s="45">
        <v>0.45646968076871836</v>
      </c>
      <c r="O39" s="45">
        <v>5.9579595426560959E-2</v>
      </c>
      <c r="P39" s="45">
        <v>0.13544145476786265</v>
      </c>
      <c r="Q39" s="45">
        <v>0.28870044947909773</v>
      </c>
      <c r="R39" s="45">
        <v>0.21974050180247204</v>
      </c>
      <c r="S39" s="45">
        <v>7.7640826789287118E-2</v>
      </c>
      <c r="T39" s="45">
        <v>1.3186270383537355</v>
      </c>
      <c r="U39" s="45">
        <v>0.10991915905861505</v>
      </c>
      <c r="V39" s="45">
        <v>3.6614604313658712E-2</v>
      </c>
      <c r="W39" s="45">
        <v>0.15537435419072912</v>
      </c>
      <c r="X39" s="45">
        <v>0.17769731456446555</v>
      </c>
      <c r="Y39" s="45">
        <v>5.0455378197840989E-2</v>
      </c>
      <c r="Z39" s="45">
        <v>3.0126264847143439E-2</v>
      </c>
      <c r="AA39" s="45">
        <v>9.4188019466169504E-2</v>
      </c>
      <c r="AB39" s="45">
        <v>7.5551463381380246E-2</v>
      </c>
      <c r="AC39" s="45">
        <v>7.1948786553878999E-2</v>
      </c>
      <c r="AD39" s="45">
        <v>4.6943917877770011E-2</v>
      </c>
      <c r="AE39" s="45">
        <v>3.5474379162049652E-2</v>
      </c>
      <c r="AF39" s="45">
        <v>0.10872524407252436</v>
      </c>
      <c r="AG39" s="45">
        <v>3.6114693703756265E-2</v>
      </c>
      <c r="AH39" s="45">
        <v>8.9383724766428779E-2</v>
      </c>
      <c r="AI39" s="45">
        <v>0.10956963308173001</v>
      </c>
      <c r="AJ39" s="45">
        <v>0.14074089487924246</v>
      </c>
      <c r="AK39" s="45">
        <v>4.7582181639737965E-2</v>
      </c>
      <c r="AL39" s="45">
        <v>4.8398442146142841E-2</v>
      </c>
      <c r="AM39" s="45">
        <v>9.7281776486246758E-3</v>
      </c>
      <c r="AN39" s="45">
        <v>3.0132605932079556E-2</v>
      </c>
      <c r="AO39" s="45">
        <v>5.1350214449213893E-2</v>
      </c>
      <c r="AP39" s="45">
        <v>0</v>
      </c>
      <c r="AQ39" s="45">
        <v>0</v>
      </c>
      <c r="AR39" s="45">
        <v>7.9757097813350566E-3</v>
      </c>
      <c r="AS39" s="45">
        <v>0.10426721508001972</v>
      </c>
      <c r="AT39" s="45">
        <v>6.2949121434876756E-2</v>
      </c>
      <c r="AU39" s="45">
        <v>8.4128583677451782E-2</v>
      </c>
      <c r="AV39" s="45">
        <v>0.13807587910852154</v>
      </c>
      <c r="AW39" s="45">
        <v>1.1007881625540497E-2</v>
      </c>
      <c r="AX39" s="45">
        <v>0.15548697846825785</v>
      </c>
      <c r="AY39" s="45">
        <v>3.8836101877347067E-3</v>
      </c>
      <c r="AZ39" s="45">
        <v>1.1404400802035548E-2</v>
      </c>
      <c r="BA39" s="45">
        <v>3.0927055618494629E-2</v>
      </c>
      <c r="BB39" s="45">
        <v>5.8402795856887839E-2</v>
      </c>
      <c r="BC39" s="45">
        <v>6.783268629198618E-3</v>
      </c>
      <c r="BD39" s="45">
        <v>3.3808387555827907E-2</v>
      </c>
      <c r="BE39" s="45">
        <v>6.6156720311798117E-2</v>
      </c>
      <c r="BF39" s="45">
        <v>4.1239390152800204E-4</v>
      </c>
      <c r="BG39" s="45">
        <v>0</v>
      </c>
      <c r="BH39" s="45">
        <v>0</v>
      </c>
      <c r="BI39" s="45">
        <v>0</v>
      </c>
      <c r="BJ39" s="45">
        <v>2.4037167525215383E-3</v>
      </c>
      <c r="BK39" s="45">
        <v>0.58690858120765421</v>
      </c>
      <c r="BL39" s="45">
        <v>0.61182495983443619</v>
      </c>
      <c r="BM39" s="45">
        <v>0.71193796132654097</v>
      </c>
      <c r="BN39" s="45">
        <v>1.154554207815361</v>
      </c>
      <c r="BO39" s="45">
        <v>1.1213049412346776</v>
      </c>
      <c r="BP39" s="45">
        <v>1.302617768841148</v>
      </c>
      <c r="BQ39" s="45">
        <v>1.5225780139587179</v>
      </c>
      <c r="BR39" s="45">
        <v>1.5905765079405245</v>
      </c>
      <c r="BS39" s="45">
        <v>1.2178541808116523</v>
      </c>
      <c r="BT39" s="45">
        <v>1.4529147595024114</v>
      </c>
      <c r="BU39" s="45">
        <v>1.1268981716255573</v>
      </c>
      <c r="BV39" s="45">
        <v>1.159378487974714</v>
      </c>
      <c r="BW39" s="45">
        <v>0.57800835254694249</v>
      </c>
      <c r="BX39" s="45">
        <v>0.18993781689139286</v>
      </c>
      <c r="BY39" s="45">
        <v>3.9321607697387446E-3</v>
      </c>
      <c r="BZ39" s="45">
        <v>0.54338159783789119</v>
      </c>
      <c r="CA39" s="45">
        <v>0.90577414278584389</v>
      </c>
      <c r="CB39" s="45">
        <v>0.97557028961981074</v>
      </c>
      <c r="CC39" s="45">
        <v>0.78992174871897158</v>
      </c>
      <c r="CD39" s="45">
        <v>0.90941724600793405</v>
      </c>
      <c r="CE39" s="45">
        <v>0.71867309752882202</v>
      </c>
      <c r="CF39" s="45">
        <v>1.20660097305109</v>
      </c>
      <c r="CG39" s="45">
        <v>0.67850513130950296</v>
      </c>
      <c r="CH39" s="45">
        <v>0.86929321062546105</v>
      </c>
    </row>
    <row r="40" spans="2:86" x14ac:dyDescent="0.3">
      <c r="B40" t="s">
        <v>51</v>
      </c>
      <c r="C40" s="45">
        <v>4.3798094850672912E-3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0.52637032085561497</v>
      </c>
      <c r="L40" s="45">
        <v>0</v>
      </c>
      <c r="M40" s="45">
        <v>0</v>
      </c>
      <c r="N40" s="45">
        <v>0.21594970572498681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0.58699907019990716</v>
      </c>
      <c r="X40" s="45">
        <v>0.20993661827847065</v>
      </c>
      <c r="Y40" s="45">
        <v>0</v>
      </c>
      <c r="Z40" s="45">
        <v>0</v>
      </c>
      <c r="AA40" s="45">
        <v>0</v>
      </c>
      <c r="AB40" s="45">
        <v>0</v>
      </c>
      <c r="AC40" s="45">
        <v>2.1897569229499418E-2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5">
        <v>0</v>
      </c>
      <c r="AJ40" s="45">
        <v>0</v>
      </c>
      <c r="AK40" s="45">
        <v>0</v>
      </c>
      <c r="AL40" s="45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5">
        <v>0</v>
      </c>
      <c r="AU40" s="45">
        <v>4.3626182220702879E-3</v>
      </c>
      <c r="AV40" s="45">
        <v>0</v>
      </c>
      <c r="AW40" s="45">
        <v>0</v>
      </c>
      <c r="AX40" s="45">
        <v>5.7029553394391651E-3</v>
      </c>
      <c r="AY40" s="45">
        <v>0</v>
      </c>
      <c r="AZ40" s="45">
        <v>0</v>
      </c>
      <c r="BA40" s="45">
        <v>0</v>
      </c>
      <c r="BB40" s="45">
        <v>0</v>
      </c>
      <c r="BC40" s="45">
        <v>0</v>
      </c>
      <c r="BD40" s="45">
        <v>0</v>
      </c>
      <c r="BE40" s="45">
        <v>2.1957496697980208</v>
      </c>
      <c r="BF40" s="45">
        <v>0</v>
      </c>
      <c r="BG40" s="45">
        <v>0</v>
      </c>
      <c r="BH40" s="45">
        <v>0</v>
      </c>
      <c r="BI40" s="45">
        <v>0</v>
      </c>
      <c r="BJ40" s="45">
        <v>2.810949578862354E-3</v>
      </c>
      <c r="BK40" s="45">
        <v>1.0764673881921778</v>
      </c>
      <c r="BL40" s="45">
        <v>0.7000028415952716</v>
      </c>
      <c r="BM40" s="45">
        <v>0.96686987567559923</v>
      </c>
      <c r="BN40" s="45">
        <v>1.2829821012110483</v>
      </c>
      <c r="BO40" s="45">
        <v>1.2524319556451613</v>
      </c>
      <c r="BP40" s="45">
        <v>0.52880150596109599</v>
      </c>
      <c r="BQ40" s="45">
        <v>1.8958539801512946</v>
      </c>
      <c r="BR40" s="45">
        <v>0.50756928605985219</v>
      </c>
      <c r="BS40" s="45">
        <v>0.45738292011019283</v>
      </c>
      <c r="BT40" s="45">
        <v>0.38384195662307047</v>
      </c>
      <c r="BU40" s="45">
        <v>1.435749819410939</v>
      </c>
      <c r="BV40" s="45">
        <v>2.282658904630082</v>
      </c>
      <c r="BW40" s="45">
        <v>2.3234334159455031E-2</v>
      </c>
      <c r="BX40" s="45">
        <v>1.8084594064760362</v>
      </c>
      <c r="BY40" s="45">
        <v>0.60506467259498786</v>
      </c>
      <c r="BZ40" s="45">
        <v>0.60608633827001512</v>
      </c>
      <c r="CA40" s="45">
        <v>1.4487925020635304</v>
      </c>
      <c r="CB40" s="45">
        <v>0.61078590143645262</v>
      </c>
      <c r="CC40" s="45">
        <v>1.5364283854166667</v>
      </c>
      <c r="CD40" s="45">
        <v>1.1720216466177</v>
      </c>
      <c r="CE40" s="45">
        <v>1.06238998065705</v>
      </c>
      <c r="CF40" s="45">
        <v>1.4769708539137101</v>
      </c>
      <c r="CG40" s="45">
        <v>0.77548058665754904</v>
      </c>
      <c r="CH40" s="45">
        <v>0.57440886274509795</v>
      </c>
    </row>
    <row r="41" spans="2:86" x14ac:dyDescent="0.3">
      <c r="B41" t="s">
        <v>53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8.3511874397778199E-2</v>
      </c>
      <c r="O41" s="45">
        <v>0</v>
      </c>
      <c r="P41" s="45">
        <v>0.17604897050639898</v>
      </c>
      <c r="Q41" s="45">
        <v>0</v>
      </c>
      <c r="R41" s="45">
        <v>0</v>
      </c>
      <c r="S41" s="45">
        <v>0</v>
      </c>
      <c r="T41" s="45">
        <v>8.1822870016013918E-2</v>
      </c>
      <c r="U41" s="45">
        <v>0</v>
      </c>
      <c r="V41" s="45">
        <v>0</v>
      </c>
      <c r="W41" s="45">
        <v>0</v>
      </c>
      <c r="X41" s="45">
        <v>0.46823374225036257</v>
      </c>
      <c r="Y41" s="45">
        <v>0</v>
      </c>
      <c r="Z41" s="45">
        <v>5.1227850413632934E-3</v>
      </c>
      <c r="AA41" s="45">
        <v>0</v>
      </c>
      <c r="AB41" s="45">
        <v>0</v>
      </c>
      <c r="AC41" s="45">
        <v>6.6263606490038998E-2</v>
      </c>
      <c r="AD41" s="45">
        <v>0</v>
      </c>
      <c r="AE41" s="45">
        <v>0.6617503275879445</v>
      </c>
      <c r="AF41" s="45">
        <v>0</v>
      </c>
      <c r="AG41" s="45">
        <v>0.55221031061798664</v>
      </c>
      <c r="AH41" s="45">
        <v>7.5100133511348463E-2</v>
      </c>
      <c r="AI41" s="45">
        <v>0.50389537302111587</v>
      </c>
      <c r="AJ41" s="45">
        <v>0</v>
      </c>
      <c r="AK41" s="45">
        <v>0</v>
      </c>
      <c r="AL41" s="45">
        <v>0</v>
      </c>
      <c r="AM41" s="45">
        <v>6.2363451103054461E-2</v>
      </c>
      <c r="AN41" s="45">
        <v>0</v>
      </c>
      <c r="AO41" s="45">
        <v>1.1946940972709845</v>
      </c>
      <c r="AP41" s="45">
        <v>0</v>
      </c>
      <c r="AQ41" s="45">
        <v>0</v>
      </c>
      <c r="AR41" s="45">
        <v>6.5252950905095294E-2</v>
      </c>
      <c r="AS41" s="45">
        <v>0.22846976671781546</v>
      </c>
      <c r="AT41" s="45">
        <v>1.2195653120780556E-2</v>
      </c>
      <c r="AU41" s="45">
        <v>3.5821087082076646E-2</v>
      </c>
      <c r="AV41" s="45">
        <v>1.4570449544168509</v>
      </c>
      <c r="AW41" s="45">
        <v>5.2483964538137813E-2</v>
      </c>
      <c r="AX41" s="45">
        <v>0</v>
      </c>
      <c r="AY41" s="45">
        <v>5.7554939768310082E-2</v>
      </c>
      <c r="AZ41" s="45">
        <v>0</v>
      </c>
      <c r="BA41" s="45">
        <v>7.4178225002266188E-2</v>
      </c>
      <c r="BB41" s="45">
        <v>0.20253971590212461</v>
      </c>
      <c r="BC41" s="45">
        <v>0</v>
      </c>
      <c r="BD41" s="45">
        <v>0</v>
      </c>
      <c r="BE41" s="45">
        <v>0</v>
      </c>
      <c r="BF41" s="45">
        <v>0</v>
      </c>
      <c r="BG41" s="45">
        <v>0</v>
      </c>
      <c r="BH41" s="45">
        <v>0</v>
      </c>
      <c r="BI41" s="45">
        <v>0</v>
      </c>
      <c r="BJ41" s="45">
        <v>0</v>
      </c>
      <c r="BK41" s="45">
        <v>0.78197878814736022</v>
      </c>
      <c r="BL41" s="45">
        <v>0.56335235937431916</v>
      </c>
      <c r="BM41" s="45">
        <v>0.22268311071281241</v>
      </c>
      <c r="BN41" s="45">
        <v>0.20639750505731624</v>
      </c>
      <c r="BO41" s="45">
        <v>0.49053324427374689</v>
      </c>
      <c r="BP41" s="45">
        <v>2.4680242195098558</v>
      </c>
      <c r="BQ41" s="45">
        <v>0.13559983261113134</v>
      </c>
      <c r="BR41" s="45">
        <v>0.30832633473305343</v>
      </c>
      <c r="BS41" s="45">
        <v>0</v>
      </c>
      <c r="BT41" s="45">
        <v>0.95955437624380535</v>
      </c>
      <c r="BU41" s="45">
        <v>0.52140770354424537</v>
      </c>
      <c r="BV41" s="45">
        <v>0.51412756718546848</v>
      </c>
      <c r="BW41" s="45">
        <v>0.59602150135318843</v>
      </c>
      <c r="BX41" s="45">
        <v>0.16124460874922983</v>
      </c>
      <c r="BY41" s="45">
        <v>0.4100233862857004</v>
      </c>
      <c r="BZ41" s="45">
        <v>4.7440734676443365E-2</v>
      </c>
      <c r="CA41" s="45">
        <v>0.30656865484006152</v>
      </c>
      <c r="CB41" s="45">
        <v>0.95864484106514436</v>
      </c>
      <c r="CC41" s="45">
        <v>0.23743250127356091</v>
      </c>
      <c r="CD41" s="45">
        <v>1.16423487551199</v>
      </c>
      <c r="CE41" s="45">
        <v>0.809635753959558</v>
      </c>
      <c r="CF41" s="45">
        <v>1.0578376306125801</v>
      </c>
      <c r="CG41" s="45">
        <v>1.5979036796753201</v>
      </c>
      <c r="CH41" s="45">
        <v>1.0787432783597899</v>
      </c>
    </row>
    <row r="42" spans="2:86" x14ac:dyDescent="0.3">
      <c r="B42" t="s">
        <v>56</v>
      </c>
      <c r="C42" s="45">
        <v>0</v>
      </c>
      <c r="D42" s="45">
        <v>0</v>
      </c>
      <c r="E42" s="45">
        <v>0.92289646681177673</v>
      </c>
      <c r="F42" s="45">
        <v>0</v>
      </c>
      <c r="G42" s="45">
        <v>0.13497551391454796</v>
      </c>
      <c r="H42" s="45">
        <v>46.611463269591717</v>
      </c>
      <c r="I42" s="45">
        <v>6.5975307320380358E-2</v>
      </c>
      <c r="J42" s="45">
        <v>0.68046406221832978</v>
      </c>
      <c r="K42" s="45">
        <v>0</v>
      </c>
      <c r="L42" s="45">
        <v>1.6185424317339914E-3</v>
      </c>
      <c r="M42" s="45">
        <v>1.0285776614310639E-2</v>
      </c>
      <c r="N42" s="45">
        <v>0.12862758541880917</v>
      </c>
      <c r="O42" s="45">
        <v>0.44500988288049093</v>
      </c>
      <c r="P42" s="45">
        <v>0</v>
      </c>
      <c r="Q42" s="45">
        <v>1.2479414702626817E-3</v>
      </c>
      <c r="R42" s="45">
        <v>0</v>
      </c>
      <c r="S42" s="45">
        <v>0.33163701768769688</v>
      </c>
      <c r="T42" s="45">
        <v>8.2966376197642827E-2</v>
      </c>
      <c r="U42" s="45">
        <v>4.9407454506918552E-2</v>
      </c>
      <c r="V42" s="45">
        <v>0</v>
      </c>
      <c r="W42" s="45">
        <v>0.13872200125601838</v>
      </c>
      <c r="X42" s="45">
        <v>0.23039853517580758</v>
      </c>
      <c r="Y42" s="45">
        <v>0</v>
      </c>
      <c r="Z42" s="45">
        <v>4.5920468948035517E-2</v>
      </c>
      <c r="AA42" s="45">
        <v>9.4370454965319275E-2</v>
      </c>
      <c r="AB42" s="45">
        <v>1.7263252293929145E-2</v>
      </c>
      <c r="AC42" s="45">
        <v>0</v>
      </c>
      <c r="AD42" s="45">
        <v>0.20012789466511502</v>
      </c>
      <c r="AE42" s="45">
        <v>4.5039590125756868E-2</v>
      </c>
      <c r="AF42" s="45">
        <v>0.33459501270387643</v>
      </c>
      <c r="AG42" s="45">
        <v>0</v>
      </c>
      <c r="AH42" s="45">
        <v>5.2855917279992781E-2</v>
      </c>
      <c r="AI42" s="45">
        <v>3.11022897421739E-2</v>
      </c>
      <c r="AJ42" s="45">
        <v>2.6971087428458652E-2</v>
      </c>
      <c r="AK42" s="45">
        <v>0.89361943486844009</v>
      </c>
      <c r="AL42" s="45">
        <v>5.6592168324919017E-3</v>
      </c>
      <c r="AM42" s="45">
        <v>0.110490223470533</v>
      </c>
      <c r="AN42" s="45">
        <v>2.8590593662834989E-2</v>
      </c>
      <c r="AO42" s="45">
        <v>3.8071445226436768E-2</v>
      </c>
      <c r="AP42" s="45">
        <v>0</v>
      </c>
      <c r="AQ42" s="45">
        <v>0</v>
      </c>
      <c r="AR42" s="45">
        <v>0</v>
      </c>
      <c r="AS42" s="45">
        <v>0.19052276669356558</v>
      </c>
      <c r="AT42" s="45">
        <v>0.19380780722714075</v>
      </c>
      <c r="AU42" s="45">
        <v>7.8816854195001937E-2</v>
      </c>
      <c r="AV42" s="45">
        <v>6.5726492219167432E-2</v>
      </c>
      <c r="AW42" s="45">
        <v>3.643852199755146E-2</v>
      </c>
      <c r="AX42" s="45">
        <v>0.11870410406575262</v>
      </c>
      <c r="AY42" s="45">
        <v>7.423402764507292E-2</v>
      </c>
      <c r="AZ42" s="45">
        <v>3.0851207338459415E-2</v>
      </c>
      <c r="BA42" s="45">
        <v>6.056486007603875E-2</v>
      </c>
      <c r="BB42" s="45">
        <v>0</v>
      </c>
      <c r="BC42" s="45">
        <v>3.3564285305019599E-2</v>
      </c>
      <c r="BD42" s="45">
        <v>0</v>
      </c>
      <c r="BE42" s="45">
        <v>4.9952496753218334E-2</v>
      </c>
      <c r="BF42" s="45">
        <v>0</v>
      </c>
      <c r="BG42" s="45">
        <v>0</v>
      </c>
      <c r="BH42" s="45">
        <v>0</v>
      </c>
      <c r="BI42" s="45">
        <v>0</v>
      </c>
      <c r="BJ42" s="45">
        <v>0</v>
      </c>
      <c r="BK42" s="45">
        <v>1.1928340762498604</v>
      </c>
      <c r="BL42" s="45">
        <v>1.2956772797893465</v>
      </c>
      <c r="BM42" s="45">
        <v>1.1887092593521629</v>
      </c>
      <c r="BN42" s="45">
        <v>1.4178459580520792</v>
      </c>
      <c r="BO42" s="45">
        <v>1.248893494159304</v>
      </c>
      <c r="BP42" s="45">
        <v>1.0778180131134349</v>
      </c>
      <c r="BQ42" s="45">
        <v>1.3296398699927001</v>
      </c>
      <c r="BR42" s="45">
        <v>1.7001268922348429</v>
      </c>
      <c r="BS42" s="45">
        <v>0.982171751357798</v>
      </c>
      <c r="BT42" s="45">
        <v>1.1182436952907477</v>
      </c>
      <c r="BU42" s="45">
        <v>1.063668709547168</v>
      </c>
      <c r="BV42" s="45">
        <v>1.1446868784280637</v>
      </c>
      <c r="BW42" s="45">
        <v>1.525955404411321</v>
      </c>
      <c r="BX42" s="45">
        <v>1.5985603939556399</v>
      </c>
      <c r="BY42" s="45">
        <v>1.7713005946069076</v>
      </c>
      <c r="BZ42" s="45">
        <v>0.87035345016087229</v>
      </c>
      <c r="CA42" s="45">
        <v>1.5452599922390371</v>
      </c>
      <c r="CB42" s="45">
        <v>0.70764680003704739</v>
      </c>
      <c r="CC42" s="45">
        <v>0.91853581835935982</v>
      </c>
      <c r="CD42" s="45">
        <v>2.8104395247527001</v>
      </c>
      <c r="CE42" s="45">
        <v>0.93695504528284601</v>
      </c>
      <c r="CF42" s="45">
        <v>1.0401900913397299</v>
      </c>
      <c r="CG42" s="45">
        <v>0.78816016225923002</v>
      </c>
      <c r="CH42" s="45">
        <v>1.34143892013037</v>
      </c>
    </row>
    <row r="43" spans="2:86" x14ac:dyDescent="0.3">
      <c r="B43" t="s">
        <v>43</v>
      </c>
      <c r="C43" s="45">
        <v>0</v>
      </c>
      <c r="D43" s="45">
        <v>0</v>
      </c>
      <c r="E43" s="45">
        <v>3.1070902394106814</v>
      </c>
      <c r="F43" s="45">
        <v>0</v>
      </c>
      <c r="G43" s="45">
        <v>0</v>
      </c>
      <c r="H43" s="45">
        <v>0</v>
      </c>
      <c r="I43" s="45">
        <v>4.3489995949777107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2.7380301941049607</v>
      </c>
      <c r="U43" s="45">
        <v>0</v>
      </c>
      <c r="V43" s="45">
        <v>0</v>
      </c>
      <c r="W43" s="45">
        <v>0</v>
      </c>
      <c r="X43" s="45">
        <v>0</v>
      </c>
      <c r="Y43" s="45">
        <v>2.2970511039061305E-2</v>
      </c>
      <c r="Z43" s="45">
        <v>0</v>
      </c>
      <c r="AA43" s="45">
        <v>0.67583892617449659</v>
      </c>
      <c r="AB43" s="45">
        <v>0</v>
      </c>
      <c r="AC43" s="45">
        <v>0</v>
      </c>
      <c r="AD43" s="45">
        <v>0</v>
      </c>
      <c r="AE43" s="45">
        <v>0</v>
      </c>
      <c r="AF43" s="45">
        <v>7.9966781653251495E-2</v>
      </c>
      <c r="AG43" s="45">
        <v>0</v>
      </c>
      <c r="AH43" s="45">
        <v>0</v>
      </c>
      <c r="AI43" s="45">
        <v>0</v>
      </c>
      <c r="AJ43" s="45">
        <v>0</v>
      </c>
      <c r="AK43" s="45">
        <v>0.16563224788941441</v>
      </c>
      <c r="AL43" s="45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3.0980820145920528E-2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8.7215637813851832E-2</v>
      </c>
      <c r="BC43" s="45">
        <v>0.12877159772098815</v>
      </c>
      <c r="BD43" s="45">
        <v>0</v>
      </c>
      <c r="BE43" s="45">
        <v>0.2843482847684527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1.280836931828035</v>
      </c>
      <c r="BL43" s="45">
        <v>2.1739618870395256</v>
      </c>
      <c r="BM43" s="45">
        <v>1.3494038760883325</v>
      </c>
      <c r="BN43" s="45">
        <v>1.5680986191278883</v>
      </c>
      <c r="BO43" s="45">
        <v>0.97757075951944639</v>
      </c>
      <c r="BP43" s="45">
        <v>1.955396022918773</v>
      </c>
      <c r="BQ43" s="45">
        <v>6.3039312039312039</v>
      </c>
      <c r="BR43" s="45">
        <v>1.2859965165464045</v>
      </c>
      <c r="BS43" s="45">
        <v>0.53665810361294997</v>
      </c>
      <c r="BT43" s="45">
        <v>1.1070902845927379</v>
      </c>
      <c r="BU43" s="45">
        <v>1.4201772756051236</v>
      </c>
      <c r="BV43" s="45">
        <v>2.0539317148660414</v>
      </c>
      <c r="BW43" s="45">
        <v>0.34344236010902673</v>
      </c>
      <c r="BX43" s="45">
        <v>0.72505554223607438</v>
      </c>
      <c r="BY43" s="45">
        <v>0</v>
      </c>
      <c r="BZ43" s="45">
        <v>0.10191766445642322</v>
      </c>
      <c r="CA43" s="45">
        <v>0.81049641338157818</v>
      </c>
      <c r="CB43" s="45">
        <v>0.87244343319428641</v>
      </c>
      <c r="CC43" s="45">
        <v>0.63190221759894083</v>
      </c>
      <c r="CD43" s="45">
        <v>1.8772407179100301</v>
      </c>
      <c r="CE43" s="45">
        <v>0.68451138875834205</v>
      </c>
      <c r="CF43" s="45">
        <v>0.46729112026976399</v>
      </c>
      <c r="CG43" s="45">
        <v>0.70215063800186694</v>
      </c>
      <c r="CH43" s="45">
        <v>0.65164511424318505</v>
      </c>
    </row>
    <row r="44" spans="2:86" x14ac:dyDescent="0.3">
      <c r="B44" t="s">
        <v>52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0.10704884630210909</v>
      </c>
      <c r="AC44" s="45">
        <v>0.10109701931824266</v>
      </c>
      <c r="AD44" s="45">
        <v>0</v>
      </c>
      <c r="AE44" s="45">
        <v>0</v>
      </c>
      <c r="AF44" s="45">
        <v>0</v>
      </c>
      <c r="AG44" s="45">
        <v>1.1559527241279902E-2</v>
      </c>
      <c r="AH44" s="45">
        <v>0</v>
      </c>
      <c r="AI44" s="45">
        <v>0</v>
      </c>
      <c r="AJ44" s="45">
        <v>0</v>
      </c>
      <c r="AK44" s="45">
        <v>1.2250328515111695</v>
      </c>
      <c r="AL44" s="45">
        <v>0.31306742394905551</v>
      </c>
      <c r="AM44" s="45">
        <v>0</v>
      </c>
      <c r="AN44" s="45">
        <v>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2.665294218562363E-2</v>
      </c>
      <c r="AU44" s="45">
        <v>0</v>
      </c>
      <c r="AV44" s="45">
        <v>9.3839201534510253E-2</v>
      </c>
      <c r="AW44" s="45">
        <v>0</v>
      </c>
      <c r="AX44" s="45">
        <v>0</v>
      </c>
      <c r="AY44" s="45">
        <v>0.32035651274563492</v>
      </c>
      <c r="AZ44" s="45">
        <v>0</v>
      </c>
      <c r="BA44" s="45">
        <v>0</v>
      </c>
      <c r="BB44" s="45">
        <v>0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2.8925058248201347</v>
      </c>
      <c r="BL44" s="45">
        <v>1.0090250781309549</v>
      </c>
      <c r="BM44" s="45">
        <v>2.5718041522143475</v>
      </c>
      <c r="BN44" s="45">
        <v>1.7428742246468876</v>
      </c>
      <c r="BO44" s="45">
        <v>2.5935672514619883</v>
      </c>
      <c r="BP44" s="45">
        <v>4.9444076283042486</v>
      </c>
      <c r="BQ44" s="45">
        <v>2.8205842325264898</v>
      </c>
      <c r="BR44" s="45">
        <v>2.4891792125072381</v>
      </c>
      <c r="BS44" s="45">
        <v>7.0216584365085044</v>
      </c>
      <c r="BT44" s="45">
        <v>0.99813387997455294</v>
      </c>
      <c r="BU44" s="45">
        <v>2.9832489095258197</v>
      </c>
      <c r="BV44" s="45">
        <v>0.56174088120990773</v>
      </c>
      <c r="BW44" s="45">
        <v>1.3497179092646989</v>
      </c>
      <c r="BX44" s="45">
        <v>0.69231305317443725</v>
      </c>
      <c r="BY44" s="45">
        <v>1.9571034642567493</v>
      </c>
      <c r="BZ44" s="45">
        <v>2.8595811977651571</v>
      </c>
      <c r="CA44" s="45">
        <v>1.4705652084334868</v>
      </c>
      <c r="CB44" s="45">
        <v>1.633670811533148</v>
      </c>
      <c r="CC44" s="45">
        <v>1.4530919144918741</v>
      </c>
      <c r="CD44" s="45">
        <v>3.50220781526534</v>
      </c>
      <c r="CE44" s="45">
        <v>1.88223458994236</v>
      </c>
      <c r="CF44" s="45">
        <v>0.88971358451120897</v>
      </c>
      <c r="CG44" s="45">
        <v>0.87615071867458105</v>
      </c>
      <c r="CH44" s="45">
        <v>0.85686883072546205</v>
      </c>
    </row>
    <row r="45" spans="2:86" x14ac:dyDescent="0.3">
      <c r="B45" t="s">
        <v>100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1.0681003584229394</v>
      </c>
      <c r="O45" s="45">
        <v>0</v>
      </c>
      <c r="P45" s="45">
        <v>0</v>
      </c>
      <c r="Q45" s="45">
        <v>0.76173820879703225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0.56787302871006795</v>
      </c>
      <c r="Y45" s="45">
        <v>5.7376439985135579E-2</v>
      </c>
      <c r="Z45" s="45">
        <v>0</v>
      </c>
      <c r="AA45" s="45">
        <v>1.2512769375657857</v>
      </c>
      <c r="AB45" s="45">
        <v>0</v>
      </c>
      <c r="AC45" s="45">
        <v>0.64013575108997267</v>
      </c>
      <c r="AD45" s="45">
        <v>0</v>
      </c>
      <c r="AE45" s="45">
        <v>0</v>
      </c>
      <c r="AF45" s="45">
        <v>0</v>
      </c>
      <c r="AG45" s="45">
        <v>8.3463641863278841</v>
      </c>
      <c r="AH45" s="45">
        <v>1.7989531807201242</v>
      </c>
      <c r="AI45" s="45">
        <v>0</v>
      </c>
      <c r="AJ45" s="45">
        <v>0</v>
      </c>
      <c r="AK45" s="45">
        <v>0.5498484548988597</v>
      </c>
      <c r="AL45" s="45">
        <v>0</v>
      </c>
      <c r="AM45" s="45">
        <v>0</v>
      </c>
      <c r="AN45" s="45">
        <v>1.2595942982456152E-2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5">
        <v>0</v>
      </c>
      <c r="AU45" s="45">
        <v>0.3024611174616369</v>
      </c>
      <c r="AV45" s="45">
        <v>4.5462022254475071E-2</v>
      </c>
      <c r="AW45" s="45">
        <v>8.6757805450279571E-2</v>
      </c>
      <c r="AX45" s="45">
        <v>0</v>
      </c>
      <c r="AY45" s="45">
        <v>0</v>
      </c>
      <c r="AZ45" s="45">
        <v>0.17048974466303876</v>
      </c>
      <c r="BA45" s="45">
        <v>2.1470396877033182E-3</v>
      </c>
      <c r="BB45" s="45">
        <v>1.0568324757003993E-2</v>
      </c>
      <c r="BC45" s="45">
        <v>0</v>
      </c>
      <c r="BD45" s="45">
        <v>0</v>
      </c>
      <c r="BE45" s="45">
        <v>5.6479328360462662E-2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45">
        <v>0.47877629902929675</v>
      </c>
      <c r="BL45" s="45">
        <v>0.51024748746981063</v>
      </c>
      <c r="BM45" s="45">
        <v>0.91021952422248298</v>
      </c>
      <c r="BN45" s="45">
        <v>1.6794116418035183</v>
      </c>
      <c r="BO45" s="45">
        <v>1.8086665678084795</v>
      </c>
      <c r="BP45" s="45">
        <v>2.0333032476297341</v>
      </c>
      <c r="BQ45" s="45">
        <v>6.0405412356633637</v>
      </c>
      <c r="BR45" s="45">
        <v>0.2996859321454412</v>
      </c>
      <c r="BS45" s="45">
        <v>1.0379841123918629</v>
      </c>
      <c r="BT45" s="45">
        <v>0.73689035740878617</v>
      </c>
      <c r="BU45" s="45">
        <v>1.1502889200131643</v>
      </c>
      <c r="BV45" s="45">
        <v>0.40070369781853676</v>
      </c>
      <c r="BW45" s="45">
        <v>0.55202187516432666</v>
      </c>
      <c r="BX45" s="45">
        <v>0.42366208122358145</v>
      </c>
      <c r="BY45" s="45">
        <v>0.40091935615412561</v>
      </c>
      <c r="BZ45" s="45">
        <v>0.36168352250143526</v>
      </c>
      <c r="CA45" s="45">
        <v>0.51400888966740377</v>
      </c>
      <c r="CB45" s="45">
        <v>1.8255154471544714</v>
      </c>
      <c r="CC45" s="45">
        <v>0.11780544088980621</v>
      </c>
      <c r="CD45" s="45">
        <v>0.76999627225486511</v>
      </c>
      <c r="CE45" s="45">
        <v>1.0048408648081646</v>
      </c>
      <c r="CF45" s="45">
        <v>0.32377549194595429</v>
      </c>
      <c r="CG45" s="45">
        <v>0.37023709967112034</v>
      </c>
      <c r="CH45" s="45">
        <v>0.36943697094242739</v>
      </c>
    </row>
    <row r="46" spans="2:86" x14ac:dyDescent="0.3">
      <c r="B46" t="s">
        <v>57</v>
      </c>
      <c r="C46" s="45">
        <v>0.19993900579444954</v>
      </c>
      <c r="D46" s="45">
        <v>0</v>
      </c>
      <c r="E46" s="45">
        <v>0</v>
      </c>
      <c r="F46" s="45">
        <v>0</v>
      </c>
      <c r="G46" s="45">
        <v>6.2342328760239173E-2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1.2085171954892488E-2</v>
      </c>
      <c r="AA46" s="45">
        <v>0</v>
      </c>
      <c r="AB46" s="45">
        <v>0</v>
      </c>
      <c r="AC46" s="45">
        <v>0</v>
      </c>
      <c r="AD46" s="45">
        <v>0.10155354098868757</v>
      </c>
      <c r="AE46" s="45">
        <v>0</v>
      </c>
      <c r="AF46" s="45">
        <v>0</v>
      </c>
      <c r="AG46" s="45">
        <v>0</v>
      </c>
      <c r="AH46" s="45">
        <v>1.777773547903327</v>
      </c>
      <c r="AI46" s="45">
        <v>0</v>
      </c>
      <c r="AJ46" s="45">
        <v>0</v>
      </c>
      <c r="AK46" s="45">
        <v>0</v>
      </c>
      <c r="AL46" s="45">
        <v>0</v>
      </c>
      <c r="AM46" s="45">
        <v>4.3959163397102345E-3</v>
      </c>
      <c r="AN46" s="45">
        <v>0</v>
      </c>
      <c r="AO46" s="45">
        <v>3.9640638217192155E-3</v>
      </c>
      <c r="AP46" s="45">
        <v>0</v>
      </c>
      <c r="AQ46" s="45">
        <v>0</v>
      </c>
      <c r="AR46" s="45">
        <v>0</v>
      </c>
      <c r="AS46" s="45">
        <v>3.0681455109772268E-2</v>
      </c>
      <c r="AT46" s="45">
        <v>0</v>
      </c>
      <c r="AU46" s="45">
        <v>9.9648124512515257E-2</v>
      </c>
      <c r="AV46" s="45">
        <v>0.29045783848499929</v>
      </c>
      <c r="AW46" s="45">
        <v>0</v>
      </c>
      <c r="AX46" s="45">
        <v>6.5131590125218741E-2</v>
      </c>
      <c r="AY46" s="45">
        <v>6.6350030235839644E-2</v>
      </c>
      <c r="AZ46" s="45">
        <v>0</v>
      </c>
      <c r="BA46" s="45">
        <v>2.8980566252156351E-2</v>
      </c>
      <c r="BB46" s="45">
        <v>0.16647628727926875</v>
      </c>
      <c r="BC46" s="45">
        <v>5.5715240641711253E-2</v>
      </c>
      <c r="BD46" s="45">
        <v>0</v>
      </c>
      <c r="BE46" s="45">
        <v>6.5482941340522446E-2</v>
      </c>
      <c r="BF46" s="45">
        <v>0</v>
      </c>
      <c r="BG46" s="45">
        <v>0</v>
      </c>
      <c r="BH46" s="45">
        <v>0</v>
      </c>
      <c r="BI46" s="45">
        <v>0</v>
      </c>
      <c r="BJ46" s="45">
        <v>0</v>
      </c>
      <c r="BK46" s="45">
        <v>0.95395038072067806</v>
      </c>
      <c r="BL46" s="45">
        <v>2.0570196546070147</v>
      </c>
      <c r="BM46" s="45">
        <v>1.555143643074677</v>
      </c>
      <c r="BN46" s="45">
        <v>2.4362615431686692</v>
      </c>
      <c r="BO46" s="45">
        <v>1.1290366602568078</v>
      </c>
      <c r="BP46" s="45">
        <v>1.5046932492303071</v>
      </c>
      <c r="BQ46" s="45">
        <v>1.006880957209491</v>
      </c>
      <c r="BR46" s="45">
        <v>1.5809951966175622</v>
      </c>
      <c r="BS46" s="45">
        <v>1.5963379125969457</v>
      </c>
      <c r="BT46" s="45">
        <v>1.1508742965336058</v>
      </c>
      <c r="BU46" s="45">
        <v>1.5160598610785918</v>
      </c>
      <c r="BV46" s="45">
        <v>1.1791584968906317</v>
      </c>
      <c r="BW46" s="45">
        <v>1.3311008855032673</v>
      </c>
      <c r="BX46" s="45">
        <v>0.76441106617883048</v>
      </c>
      <c r="BY46" s="45">
        <v>1.1166369737489066</v>
      </c>
      <c r="BZ46" s="45">
        <v>1.1752762746741867</v>
      </c>
      <c r="CA46" s="45">
        <v>1.1729962681619277</v>
      </c>
      <c r="CB46" s="45">
        <v>0.87679187524307778</v>
      </c>
      <c r="CC46" s="45">
        <v>1.3563735387223015</v>
      </c>
      <c r="CD46" s="45">
        <v>0.86038047816151697</v>
      </c>
      <c r="CE46" s="45">
        <v>0.576709646469871</v>
      </c>
      <c r="CF46" s="45">
        <v>0.94006846374472797</v>
      </c>
      <c r="CG46" s="45">
        <v>0.79657485234508596</v>
      </c>
      <c r="CH46" s="45">
        <v>1.5918543169889099</v>
      </c>
    </row>
    <row r="47" spans="2:86" x14ac:dyDescent="0.3">
      <c r="B47" t="s">
        <v>47</v>
      </c>
      <c r="C47" s="45">
        <v>0</v>
      </c>
      <c r="D47" s="45">
        <v>0</v>
      </c>
      <c r="E47" s="45">
        <v>0</v>
      </c>
      <c r="F47" s="45">
        <v>0</v>
      </c>
      <c r="G47" s="45">
        <v>0.71343624928530658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0.95284946236559132</v>
      </c>
      <c r="O47" s="45">
        <v>0</v>
      </c>
      <c r="P47" s="45">
        <v>0.46385142728703033</v>
      </c>
      <c r="Q47" s="45">
        <v>0</v>
      </c>
      <c r="R47" s="45">
        <v>0</v>
      </c>
      <c r="S47" s="45">
        <v>0</v>
      </c>
      <c r="T47" s="45">
        <v>0</v>
      </c>
      <c r="U47" s="45">
        <v>0.25759167003276373</v>
      </c>
      <c r="V47" s="45">
        <v>0.90330431177446069</v>
      </c>
      <c r="W47" s="45">
        <v>1.8336115875738512</v>
      </c>
      <c r="X47" s="45">
        <v>0.29157243439300234</v>
      </c>
      <c r="Y47" s="45">
        <v>1.5992622401073076E-2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5">
        <v>1.8697966013811314</v>
      </c>
      <c r="AJ47" s="45">
        <v>1.161792863359443</v>
      </c>
      <c r="AK47" s="45">
        <v>0</v>
      </c>
      <c r="AL47" s="45">
        <v>0</v>
      </c>
      <c r="AM47" s="45">
        <v>0.50395916387183848</v>
      </c>
      <c r="AN47" s="45">
        <v>0</v>
      </c>
      <c r="AO47" s="45">
        <v>1.3017942703634617</v>
      </c>
      <c r="AP47" s="45">
        <v>0</v>
      </c>
      <c r="AQ47" s="45">
        <v>0</v>
      </c>
      <c r="AR47" s="45">
        <v>0</v>
      </c>
      <c r="AS47" s="45">
        <v>0</v>
      </c>
      <c r="AT47" s="45">
        <v>0.31802759035931233</v>
      </c>
      <c r="AU47" s="45">
        <v>0.58562889812889818</v>
      </c>
      <c r="AV47" s="45">
        <v>0.41807430717693661</v>
      </c>
      <c r="AW47" s="45">
        <v>2.3242349048800674E-2</v>
      </c>
      <c r="AX47" s="45">
        <v>0</v>
      </c>
      <c r="AY47" s="45">
        <v>0</v>
      </c>
      <c r="AZ47" s="45">
        <v>2.6991336923437144E-2</v>
      </c>
      <c r="BA47" s="45">
        <v>0.1896909573009051</v>
      </c>
      <c r="BB47" s="45">
        <v>9.2439370196254131E-2</v>
      </c>
      <c r="BC47" s="45">
        <v>0</v>
      </c>
      <c r="BD47" s="45">
        <v>7.9073979009810724E-2</v>
      </c>
      <c r="BE47" s="45">
        <v>0.37435983497657532</v>
      </c>
      <c r="BF47" s="45">
        <v>0</v>
      </c>
      <c r="BG47" s="45">
        <v>0</v>
      </c>
      <c r="BH47" s="45">
        <v>0</v>
      </c>
      <c r="BI47" s="45">
        <v>0</v>
      </c>
      <c r="BJ47" s="45">
        <v>0</v>
      </c>
      <c r="BK47" s="45">
        <v>0.69052781595154478</v>
      </c>
      <c r="BL47" s="45">
        <v>0.70099634254004273</v>
      </c>
      <c r="BM47" s="45">
        <v>0.60769509392485999</v>
      </c>
      <c r="BN47" s="45">
        <v>1.3304615612941522</v>
      </c>
      <c r="BO47" s="45">
        <v>0.85906101906616228</v>
      </c>
      <c r="BP47" s="45">
        <v>0.82333684172322408</v>
      </c>
      <c r="BQ47" s="45">
        <v>2.3031756264699208</v>
      </c>
      <c r="BR47" s="45">
        <v>0.70668978778119862</v>
      </c>
      <c r="BS47" s="45">
        <v>0.44277672890007691</v>
      </c>
      <c r="BT47" s="45">
        <v>0.51011513347638493</v>
      </c>
      <c r="BU47" s="45">
        <v>0.83661997619701545</v>
      </c>
      <c r="BV47" s="45">
        <v>0.90350238257317905</v>
      </c>
      <c r="BW47" s="45">
        <v>0.21386401774954669</v>
      </c>
      <c r="BX47" s="45">
        <v>0.43301560664541028</v>
      </c>
      <c r="BY47" s="45">
        <v>0.17129907351862964</v>
      </c>
      <c r="BZ47" s="45">
        <v>0.35359225874867439</v>
      </c>
      <c r="CA47" s="45">
        <v>0.29178974899995608</v>
      </c>
      <c r="CB47" s="45">
        <v>0.17175192987046972</v>
      </c>
      <c r="CC47" s="45">
        <v>0.2960939527640799</v>
      </c>
      <c r="CD47" s="45">
        <v>0.49035210345020402</v>
      </c>
      <c r="CE47" s="45">
        <v>3.1814561649163797E-2</v>
      </c>
      <c r="CF47" s="45">
        <v>0.33774022520433</v>
      </c>
      <c r="CG47" s="45">
        <v>1.53954058301328</v>
      </c>
      <c r="CH47" s="45">
        <v>1.1958804758485599</v>
      </c>
    </row>
    <row r="48" spans="2:86" x14ac:dyDescent="0.3">
      <c r="B48" t="s">
        <v>46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14.704118091537127</v>
      </c>
      <c r="R48" s="45">
        <v>0</v>
      </c>
      <c r="S48" s="45">
        <v>1.1195058715876149</v>
      </c>
      <c r="T48" s="45">
        <v>0</v>
      </c>
      <c r="U48" s="45">
        <v>0</v>
      </c>
      <c r="V48" s="45">
        <v>0</v>
      </c>
      <c r="W48" s="45">
        <v>0</v>
      </c>
      <c r="X48" s="45">
        <v>1.4948235080058225</v>
      </c>
      <c r="Y48" s="45">
        <v>0</v>
      </c>
      <c r="Z48" s="45">
        <v>0</v>
      </c>
      <c r="AA48" s="45">
        <v>0</v>
      </c>
      <c r="AB48" s="45">
        <v>1.9130031746031724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0.75543036571850752</v>
      </c>
      <c r="AT48" s="45">
        <v>1.5174262734584451E-2</v>
      </c>
      <c r="AU48" s="45">
        <v>0</v>
      </c>
      <c r="AV48" s="45">
        <v>0</v>
      </c>
      <c r="AW48" s="45">
        <v>0</v>
      </c>
      <c r="AX48" s="45">
        <v>0</v>
      </c>
      <c r="AY48" s="45">
        <v>0</v>
      </c>
      <c r="AZ48" s="45">
        <v>0</v>
      </c>
      <c r="BA48" s="45">
        <v>0</v>
      </c>
      <c r="BB48" s="45">
        <v>0</v>
      </c>
      <c r="BC48" s="45">
        <v>0</v>
      </c>
      <c r="BD48" s="45">
        <v>0</v>
      </c>
      <c r="BE48" s="45">
        <v>1.2982708933717609E-2</v>
      </c>
      <c r="BF48" s="45">
        <v>0</v>
      </c>
      <c r="BG48" s="45">
        <v>0</v>
      </c>
      <c r="BH48" s="45">
        <v>0</v>
      </c>
      <c r="BI48" s="45">
        <v>0</v>
      </c>
      <c r="BJ48" s="45">
        <v>0.58954270571447975</v>
      </c>
      <c r="BK48" s="45">
        <v>0.63582123005199931</v>
      </c>
      <c r="BL48" s="45">
        <v>1.6024270332799433</v>
      </c>
      <c r="BM48" s="45">
        <v>0.13564799506205497</v>
      </c>
      <c r="BN48" s="45">
        <v>1.1676271371011651</v>
      </c>
      <c r="BO48" s="45">
        <v>1.5881246250107142</v>
      </c>
      <c r="BP48" s="45">
        <v>2.2122990031822307</v>
      </c>
      <c r="BQ48" s="45">
        <v>2.9947357456825618</v>
      </c>
      <c r="BR48" s="45">
        <v>0.75529707768772314</v>
      </c>
      <c r="BS48" s="45">
        <v>0.69194700531167963</v>
      </c>
      <c r="BT48" s="45">
        <v>0.193622243682601</v>
      </c>
      <c r="BU48" s="45">
        <v>0.47216733528930405</v>
      </c>
      <c r="BV48" s="45">
        <v>0.67577107336579945</v>
      </c>
      <c r="BW48" s="45">
        <v>4.8902459161408274</v>
      </c>
      <c r="BX48" s="45">
        <v>1.7602891754591639</v>
      </c>
      <c r="BY48" s="45">
        <v>1.2598079720686646</v>
      </c>
      <c r="BZ48" s="45">
        <v>0.78196314056271299</v>
      </c>
      <c r="CA48" s="45">
        <v>2.12298666055116</v>
      </c>
      <c r="CB48" s="45">
        <v>0.66570048309178742</v>
      </c>
      <c r="CC48" s="45">
        <v>0.32046991210277209</v>
      </c>
      <c r="CD48" s="45">
        <v>0.66245888618577697</v>
      </c>
      <c r="CE48" s="45">
        <v>0.35793409800944698</v>
      </c>
      <c r="CF48" s="45">
        <v>0.37547296446998601</v>
      </c>
      <c r="CG48" s="45">
        <v>0.197536068533745</v>
      </c>
      <c r="CH48" s="45">
        <v>0.986306904690743</v>
      </c>
    </row>
    <row r="49" spans="2:86" x14ac:dyDescent="0.3">
      <c r="B49" t="s">
        <v>48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0.64950908914163452</v>
      </c>
      <c r="K49" s="45">
        <v>0</v>
      </c>
      <c r="L49" s="45">
        <v>0</v>
      </c>
      <c r="M49" s="45">
        <v>0</v>
      </c>
      <c r="N49" s="45">
        <v>0</v>
      </c>
      <c r="O49" s="45">
        <v>0.24764666330475704</v>
      </c>
      <c r="P49" s="45">
        <v>0</v>
      </c>
      <c r="Q49" s="45">
        <v>0</v>
      </c>
      <c r="R49" s="45">
        <v>1.2740423507018801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0.25795825502027858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45">
        <v>0</v>
      </c>
      <c r="AK49" s="45">
        <v>0</v>
      </c>
      <c r="AL49" s="45">
        <v>0</v>
      </c>
      <c r="AM49" s="45">
        <v>0</v>
      </c>
      <c r="AN49" s="45">
        <v>0</v>
      </c>
      <c r="AO49" s="45">
        <v>0</v>
      </c>
      <c r="AP49" s="45">
        <v>0</v>
      </c>
      <c r="AQ49" s="45">
        <v>0</v>
      </c>
      <c r="AR49" s="45">
        <v>0</v>
      </c>
      <c r="AS49" s="45">
        <v>0.16434923555438719</v>
      </c>
      <c r="AT49" s="45">
        <v>0</v>
      </c>
      <c r="AU49" s="45">
        <v>0</v>
      </c>
      <c r="AV49" s="45">
        <v>9.9960596445384676E-3</v>
      </c>
      <c r="AW49" s="45">
        <v>0</v>
      </c>
      <c r="AX49" s="45">
        <v>0</v>
      </c>
      <c r="AY49" s="45">
        <v>0</v>
      </c>
      <c r="AZ49" s="45">
        <v>0</v>
      </c>
      <c r="BA49" s="45">
        <v>3.0035988717050876E-3</v>
      </c>
      <c r="BB49" s="45">
        <v>0</v>
      </c>
      <c r="BC49" s="45">
        <v>0</v>
      </c>
      <c r="BD49" s="45">
        <v>0</v>
      </c>
      <c r="BE49" s="45">
        <v>0</v>
      </c>
      <c r="BF49" s="45">
        <v>0</v>
      </c>
      <c r="BG49" s="45">
        <v>0</v>
      </c>
      <c r="BH49" s="45">
        <v>0</v>
      </c>
      <c r="BI49" s="45">
        <v>0</v>
      </c>
      <c r="BJ49" s="45">
        <v>0</v>
      </c>
      <c r="BK49" s="45">
        <v>0.32663718148464599</v>
      </c>
      <c r="BL49" s="45">
        <v>0.27603240073547686</v>
      </c>
      <c r="BM49" s="45">
        <v>0.49826342899190584</v>
      </c>
      <c r="BN49" s="45">
        <v>0.8518468162247903</v>
      </c>
      <c r="BO49" s="45">
        <v>0.80613435946769296</v>
      </c>
      <c r="BP49" s="45">
        <v>0.37674895158215777</v>
      </c>
      <c r="BQ49" s="45">
        <v>0.49509335854407954</v>
      </c>
      <c r="BR49" s="45">
        <v>0.24839068049883431</v>
      </c>
      <c r="BS49" s="45">
        <v>0.16941633636434292</v>
      </c>
      <c r="BT49" s="45">
        <v>1.0115284974093264</v>
      </c>
      <c r="BU49" s="45">
        <v>0.45390685937141551</v>
      </c>
      <c r="BV49" s="45">
        <v>0.28893842211405785</v>
      </c>
      <c r="BW49" s="45">
        <v>0.7455428106936417</v>
      </c>
      <c r="BX49" s="45">
        <v>0.18080145064364819</v>
      </c>
      <c r="BY49" s="45">
        <v>1.3831085707481171E-2</v>
      </c>
      <c r="BZ49" s="45">
        <v>0.26387388185280314</v>
      </c>
      <c r="CA49" s="45">
        <v>0.58323970859299568</v>
      </c>
      <c r="CB49" s="45">
        <v>0.37233045515685342</v>
      </c>
      <c r="CC49" s="45">
        <v>0.64316564276610666</v>
      </c>
      <c r="CD49" s="45">
        <v>0.99975360588195605</v>
      </c>
      <c r="CE49" s="45">
        <v>1.0061664781288899</v>
      </c>
      <c r="CF49" s="45">
        <v>0.96901281671910899</v>
      </c>
      <c r="CG49" s="45">
        <v>0.52321727469670698</v>
      </c>
      <c r="CH49" s="45">
        <v>1.0945195585429199</v>
      </c>
    </row>
    <row r="50" spans="2:86" x14ac:dyDescent="0.3">
      <c r="B50" t="s">
        <v>45</v>
      </c>
      <c r="C50" s="45">
        <v>0</v>
      </c>
      <c r="D50" s="45">
        <v>1.5063846007242239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2.3863204891524943E-2</v>
      </c>
      <c r="M50" s="45">
        <v>0</v>
      </c>
      <c r="N50" s="45">
        <v>0</v>
      </c>
      <c r="O50" s="45">
        <v>0</v>
      </c>
      <c r="P50" s="45">
        <v>0</v>
      </c>
      <c r="Q50" s="45">
        <v>6.500316698336514E-2</v>
      </c>
      <c r="R50" s="45">
        <v>0</v>
      </c>
      <c r="S50" s="45">
        <v>0</v>
      </c>
      <c r="T50" s="45">
        <v>2.7093307593307587</v>
      </c>
      <c r="U50" s="45">
        <v>0.29571862718894476</v>
      </c>
      <c r="V50" s="45">
        <v>8.3716211042193039E-2</v>
      </c>
      <c r="W50" s="45">
        <v>0.59630761254004372</v>
      </c>
      <c r="X50" s="45">
        <v>7.2813843488875193E-2</v>
      </c>
      <c r="Y50" s="45">
        <v>0</v>
      </c>
      <c r="Z50" s="45">
        <v>1.6681472456999739E-2</v>
      </c>
      <c r="AA50" s="45">
        <v>0.21624914136272969</v>
      </c>
      <c r="AB50" s="45">
        <v>8.3765703238122852E-2</v>
      </c>
      <c r="AC50" s="45">
        <v>1.0491020597265735E-2</v>
      </c>
      <c r="AD50" s="45">
        <v>0</v>
      </c>
      <c r="AE50" s="45">
        <v>0.23844423865590689</v>
      </c>
      <c r="AF50" s="45">
        <v>0.12840150235544803</v>
      </c>
      <c r="AG50" s="45">
        <v>2.0373944261138442E-2</v>
      </c>
      <c r="AH50" s="45">
        <v>0</v>
      </c>
      <c r="AI50" s="45">
        <v>5.6639592725011581E-2</v>
      </c>
      <c r="AJ50" s="45">
        <v>2.5871448338609104E-2</v>
      </c>
      <c r="AK50" s="45">
        <v>2.5116534985224481E-2</v>
      </c>
      <c r="AL50" s="45">
        <v>1.1835124142536282E-2</v>
      </c>
      <c r="AM50" s="45">
        <v>5.7595875499413765E-2</v>
      </c>
      <c r="AN50" s="45">
        <v>0</v>
      </c>
      <c r="AO50" s="45">
        <v>6.4642766687389164E-2</v>
      </c>
      <c r="AP50" s="45">
        <v>0</v>
      </c>
      <c r="AQ50" s="45">
        <v>0</v>
      </c>
      <c r="AR50" s="45">
        <v>0</v>
      </c>
      <c r="AS50" s="45">
        <v>6.8045370727732729E-2</v>
      </c>
      <c r="AT50" s="45">
        <v>0</v>
      </c>
      <c r="AU50" s="45">
        <v>5.5263937160045559E-2</v>
      </c>
      <c r="AV50" s="45">
        <v>2.6993015599519998E-2</v>
      </c>
      <c r="AW50" s="45">
        <v>5.4063453973846869E-2</v>
      </c>
      <c r="AX50" s="45">
        <v>0.16297161569872495</v>
      </c>
      <c r="AY50" s="45">
        <v>0</v>
      </c>
      <c r="AZ50" s="45">
        <v>0</v>
      </c>
      <c r="BA50" s="45">
        <v>47.339721639711577</v>
      </c>
      <c r="BB50" s="45">
        <v>0.16660210462820271</v>
      </c>
      <c r="BC50" s="45">
        <v>0.10831950776323181</v>
      </c>
      <c r="BD50" s="45">
        <v>0</v>
      </c>
      <c r="BE50" s="45">
        <v>0</v>
      </c>
      <c r="BF50" s="45">
        <v>8.1619092185306483E-2</v>
      </c>
      <c r="BG50" s="45">
        <v>0</v>
      </c>
      <c r="BH50" s="45">
        <v>0</v>
      </c>
      <c r="BI50" s="45">
        <v>0</v>
      </c>
      <c r="BJ50" s="45">
        <v>0</v>
      </c>
      <c r="BK50" s="45">
        <v>1.7714161247553502</v>
      </c>
      <c r="BL50" s="45">
        <v>1.190826277908589</v>
      </c>
      <c r="BM50" s="45">
        <v>1.2145023123708736</v>
      </c>
      <c r="BN50" s="45">
        <v>2.1659672222770165</v>
      </c>
      <c r="BO50" s="45">
        <v>1.6269077779817644</v>
      </c>
      <c r="BP50" s="45">
        <v>1.1185464237828469</v>
      </c>
      <c r="BQ50" s="45">
        <v>1.3662683180029456</v>
      </c>
      <c r="BR50" s="45">
        <v>1.3205493570461271</v>
      </c>
      <c r="BS50" s="45">
        <v>1.128024792765338</v>
      </c>
      <c r="BT50" s="45">
        <v>1.0471376408703401</v>
      </c>
      <c r="BU50" s="45">
        <v>1.0697935040805286</v>
      </c>
      <c r="BV50" s="45">
        <v>1.2806505320372603</v>
      </c>
      <c r="BW50" s="45">
        <v>1.2132369027393117</v>
      </c>
      <c r="BX50" s="45">
        <v>0.93981344091007468</v>
      </c>
      <c r="BY50" s="45">
        <v>1.1967093376388728E-3</v>
      </c>
      <c r="BZ50" s="45">
        <v>0</v>
      </c>
      <c r="CA50" s="45">
        <v>1.215835434709021</v>
      </c>
      <c r="CB50" s="45">
        <v>5.8674855567922828</v>
      </c>
      <c r="CC50" s="45">
        <v>1.2982695728196321</v>
      </c>
      <c r="CD50" s="45">
        <v>0.86264323729824599</v>
      </c>
      <c r="CE50" s="45">
        <v>0.67372692440275594</v>
      </c>
      <c r="CF50" s="45">
        <v>0.81611427356933497</v>
      </c>
      <c r="CG50" s="45">
        <v>0.38066697974241998</v>
      </c>
      <c r="CH50" s="45">
        <v>0.75366285972275604</v>
      </c>
    </row>
    <row r="51" spans="2:86" x14ac:dyDescent="0.3">
      <c r="B51" t="s">
        <v>50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0.17977310774131669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0.31491447317035065</v>
      </c>
      <c r="Q51" s="45">
        <v>4.3473826461663976E-3</v>
      </c>
      <c r="R51" s="45">
        <v>0</v>
      </c>
      <c r="S51" s="45">
        <v>0</v>
      </c>
      <c r="T51" s="45">
        <v>0.10587125929616066</v>
      </c>
      <c r="U51" s="45">
        <v>0</v>
      </c>
      <c r="V51" s="45">
        <v>0</v>
      </c>
      <c r="W51" s="45">
        <v>0</v>
      </c>
      <c r="X51" s="45">
        <v>1.2032696949747634</v>
      </c>
      <c r="Y51" s="45">
        <v>0.17899458325304557</v>
      </c>
      <c r="Z51" s="45">
        <v>0</v>
      </c>
      <c r="AA51" s="45">
        <v>8.3128273845779144E-2</v>
      </c>
      <c r="AB51" s="45">
        <v>8.349569517681045E-2</v>
      </c>
      <c r="AC51" s="45">
        <v>7.1719845263372092E-2</v>
      </c>
      <c r="AD51" s="45">
        <v>0</v>
      </c>
      <c r="AE51" s="45">
        <v>0</v>
      </c>
      <c r="AF51" s="45">
        <v>1.9429162808431835E-2</v>
      </c>
      <c r="AG51" s="45">
        <v>0.132649618185047</v>
      </c>
      <c r="AH51" s="45">
        <v>0.67525106545495472</v>
      </c>
      <c r="AI51" s="45">
        <v>0</v>
      </c>
      <c r="AJ51" s="45">
        <v>0</v>
      </c>
      <c r="AK51" s="45">
        <v>0</v>
      </c>
      <c r="AL51" s="45">
        <v>3.2979990761226326E-2</v>
      </c>
      <c r="AM51" s="45">
        <v>0</v>
      </c>
      <c r="AN51" s="45">
        <v>6.9834195326961598E-2</v>
      </c>
      <c r="AO51" s="45">
        <v>8.4543401097128129E-3</v>
      </c>
      <c r="AP51" s="45">
        <v>0</v>
      </c>
      <c r="AQ51" s="45">
        <v>0</v>
      </c>
      <c r="AR51" s="45">
        <v>0</v>
      </c>
      <c r="AS51" s="45">
        <v>6.4700880010326325E-2</v>
      </c>
      <c r="AT51" s="45">
        <v>0.76095913619011113</v>
      </c>
      <c r="AU51" s="45">
        <v>0.54514951282338453</v>
      </c>
      <c r="AV51" s="45">
        <v>0.3805889396425558</v>
      </c>
      <c r="AW51" s="45">
        <v>0.21008703659044556</v>
      </c>
      <c r="AX51" s="45">
        <v>5.3067371660129578E-2</v>
      </c>
      <c r="AY51" s="45">
        <v>4.9659076289720831E-3</v>
      </c>
      <c r="AZ51" s="45">
        <v>0.11155355665400836</v>
      </c>
      <c r="BA51" s="45">
        <v>6.4391239325198709E-3</v>
      </c>
      <c r="BB51" s="45">
        <v>0.24767810847246705</v>
      </c>
      <c r="BC51" s="45">
        <v>3.2487511120235353E-2</v>
      </c>
      <c r="BD51" s="45">
        <v>0.43756130937864179</v>
      </c>
      <c r="BE51" s="45">
        <v>0.11872195730468178</v>
      </c>
      <c r="BF51" s="45">
        <v>0</v>
      </c>
      <c r="BG51" s="45">
        <v>0</v>
      </c>
      <c r="BH51" s="45">
        <v>0</v>
      </c>
      <c r="BI51" s="45">
        <v>0</v>
      </c>
      <c r="BJ51" s="45">
        <v>1.8721118780723883E-3</v>
      </c>
      <c r="BK51" s="45">
        <v>1.0817678117048344</v>
      </c>
      <c r="BL51" s="45">
        <v>0.94721390205371248</v>
      </c>
      <c r="BM51" s="45">
        <v>1.2665338645418329</v>
      </c>
      <c r="BN51" s="45">
        <v>0.74044667325366786</v>
      </c>
      <c r="BO51" s="45">
        <v>0.5446739338305604</v>
      </c>
      <c r="BP51" s="45">
        <v>3.1448338997581207</v>
      </c>
      <c r="BQ51" s="45">
        <v>1.0657005712617036</v>
      </c>
      <c r="BR51" s="45">
        <v>0.30462853791410444</v>
      </c>
      <c r="BS51" s="45">
        <v>0.4637146016635415</v>
      </c>
      <c r="BT51" s="45">
        <v>0.99259584430787229</v>
      </c>
      <c r="BU51" s="45">
        <v>0.39277289807142945</v>
      </c>
      <c r="BV51" s="45">
        <v>0.88204779162615288</v>
      </c>
      <c r="BW51" s="45">
        <v>0.95685340671229335</v>
      </c>
      <c r="BX51" s="45">
        <v>0.94064389740341225</v>
      </c>
      <c r="BY51" s="45">
        <v>0.6376627781188785</v>
      </c>
      <c r="BZ51" s="45">
        <v>1.0637344059694531</v>
      </c>
      <c r="CA51" s="45">
        <v>0.78380292318229849</v>
      </c>
      <c r="CB51" s="45">
        <v>0.86646715909287475</v>
      </c>
      <c r="CC51" s="45">
        <v>0.61551419200851687</v>
      </c>
      <c r="CD51" s="45">
        <v>0.58688667283950602</v>
      </c>
      <c r="CE51" s="45">
        <v>0</v>
      </c>
      <c r="CF51" s="45">
        <v>3.0956148417663298</v>
      </c>
      <c r="CG51" s="45">
        <v>0</v>
      </c>
      <c r="CH51" s="45">
        <v>0.57116146870091999</v>
      </c>
    </row>
    <row r="52" spans="2:86" x14ac:dyDescent="0.3">
      <c r="B52" t="s">
        <v>101</v>
      </c>
      <c r="C52" s="45">
        <v>0</v>
      </c>
      <c r="D52" s="45">
        <v>0.59257482167806486</v>
      </c>
      <c r="E52" s="45">
        <v>0.44597245703014926</v>
      </c>
      <c r="F52" s="45">
        <v>0</v>
      </c>
      <c r="G52" s="45">
        <v>0.13409299730918131</v>
      </c>
      <c r="H52" s="45">
        <v>0.2397003037887015</v>
      </c>
      <c r="I52" s="45">
        <v>2.1303705729522777</v>
      </c>
      <c r="J52" s="45">
        <v>0</v>
      </c>
      <c r="K52" s="45">
        <v>0.34856436743307828</v>
      </c>
      <c r="L52" s="45">
        <v>0</v>
      </c>
      <c r="M52" s="45">
        <v>5.3612965210356198E-3</v>
      </c>
      <c r="N52" s="45">
        <v>5.7140230899330686E-2</v>
      </c>
      <c r="O52" s="45">
        <v>0</v>
      </c>
      <c r="P52" s="45">
        <v>0</v>
      </c>
      <c r="Q52" s="45">
        <v>0</v>
      </c>
      <c r="R52" s="45">
        <v>0</v>
      </c>
      <c r="S52" s="45">
        <v>3.2567328286362573</v>
      </c>
      <c r="T52" s="45">
        <v>6.4864676956135376</v>
      </c>
      <c r="U52" s="45">
        <v>0</v>
      </c>
      <c r="V52" s="45">
        <v>6.8082255621577423E-2</v>
      </c>
      <c r="W52" s="45">
        <v>0</v>
      </c>
      <c r="X52" s="45">
        <v>0.19746440837705798</v>
      </c>
      <c r="Y52" s="45">
        <v>0</v>
      </c>
      <c r="Z52" s="45">
        <v>0</v>
      </c>
      <c r="AA52" s="45">
        <v>0</v>
      </c>
      <c r="AB52" s="45">
        <v>0</v>
      </c>
      <c r="AC52" s="45">
        <v>0.12468286975823584</v>
      </c>
      <c r="AD52" s="45">
        <v>0.20863685441086233</v>
      </c>
      <c r="AE52" s="45">
        <v>0</v>
      </c>
      <c r="AF52" s="45">
        <v>1.0083318534304156E-2</v>
      </c>
      <c r="AG52" s="45">
        <v>0.14128082545642412</v>
      </c>
      <c r="AH52" s="45">
        <v>6.5291544461333215E-2</v>
      </c>
      <c r="AI52" s="45">
        <v>0</v>
      </c>
      <c r="AJ52" s="45">
        <v>1.4687964695159978E-2</v>
      </c>
      <c r="AK52" s="45">
        <v>0.20128846904310138</v>
      </c>
      <c r="AL52" s="45">
        <v>2.4583184115236148E-2</v>
      </c>
      <c r="AM52" s="45">
        <v>0</v>
      </c>
      <c r="AN52" s="45">
        <v>0.13084226923400091</v>
      </c>
      <c r="AO52" s="45">
        <v>4.8119583062884219E-2</v>
      </c>
      <c r="AP52" s="45">
        <v>0</v>
      </c>
      <c r="AQ52" s="45">
        <v>0</v>
      </c>
      <c r="AR52" s="45">
        <v>0</v>
      </c>
      <c r="AS52" s="45">
        <v>0</v>
      </c>
      <c r="AT52" s="45">
        <v>5.5145984313023672E-2</v>
      </c>
      <c r="AU52" s="45">
        <v>1.6305714437498887E-2</v>
      </c>
      <c r="AV52" s="45">
        <v>0.27980638904468125</v>
      </c>
      <c r="AW52" s="45">
        <v>0.33667852906287071</v>
      </c>
      <c r="AX52" s="45">
        <v>1.2464636378765184E-2</v>
      </c>
      <c r="AY52" s="45">
        <v>0</v>
      </c>
      <c r="AZ52" s="45">
        <v>0.26115373108209555</v>
      </c>
      <c r="BA52" s="45">
        <v>0.16794316719807581</v>
      </c>
      <c r="BB52" s="45">
        <v>2.4985981334354871E-2</v>
      </c>
      <c r="BC52" s="45">
        <v>7.1441941379841844E-3</v>
      </c>
      <c r="BD52" s="45">
        <v>0</v>
      </c>
      <c r="BE52" s="45">
        <v>0</v>
      </c>
      <c r="BF52" s="45">
        <v>0</v>
      </c>
      <c r="BG52" s="45">
        <v>0</v>
      </c>
      <c r="BH52" s="45">
        <v>0</v>
      </c>
      <c r="BI52" s="45">
        <v>0</v>
      </c>
      <c r="BJ52" s="45">
        <v>0</v>
      </c>
      <c r="BK52" s="45">
        <v>0.80020702004989186</v>
      </c>
      <c r="BL52" s="45">
        <v>1.0872435976487029</v>
      </c>
      <c r="BM52" s="45">
        <v>1.5559469933614716</v>
      </c>
      <c r="BN52" s="45">
        <v>1.1562431599345362</v>
      </c>
      <c r="BO52" s="45">
        <v>0.64806018953342137</v>
      </c>
      <c r="BP52" s="45">
        <v>2.5964101655369984</v>
      </c>
      <c r="BQ52" s="45">
        <v>1.4018815354812897</v>
      </c>
      <c r="BR52" s="45">
        <v>2.2235351236974448</v>
      </c>
      <c r="BS52" s="45">
        <v>0.94285229623895606</v>
      </c>
      <c r="BT52" s="45">
        <v>1.2013108375477517</v>
      </c>
      <c r="BU52" s="45">
        <v>1.2247982854261221</v>
      </c>
      <c r="BV52" s="45">
        <v>1.4042212680016495</v>
      </c>
      <c r="BW52" s="45">
        <v>4.4159073956405219</v>
      </c>
      <c r="BX52" s="45">
        <v>1.2665340558337332</v>
      </c>
      <c r="BY52" s="45">
        <v>1.4237210906582436</v>
      </c>
      <c r="BZ52" s="45">
        <v>1.1041778957489741</v>
      </c>
      <c r="CA52" s="45">
        <v>1.5329157564479445</v>
      </c>
      <c r="CB52" s="45">
        <v>3.2896340291650468</v>
      </c>
      <c r="CC52" s="45">
        <v>1.0379035550112707</v>
      </c>
      <c r="CD52" s="45">
        <v>0.27684910304047616</v>
      </c>
      <c r="CE52" s="45">
        <v>1.4602530721779152</v>
      </c>
      <c r="CF52" s="45">
        <v>0.37672076214087558</v>
      </c>
      <c r="CG52" s="45">
        <v>0.91162782080888871</v>
      </c>
      <c r="CH52" s="45">
        <v>0.89820912433645239</v>
      </c>
    </row>
    <row r="53" spans="2:86" x14ac:dyDescent="0.3">
      <c r="B53" t="s">
        <v>55</v>
      </c>
      <c r="C53" s="45">
        <v>0</v>
      </c>
      <c r="D53" s="45">
        <v>0</v>
      </c>
      <c r="E53" s="45">
        <v>0</v>
      </c>
      <c r="F53" s="45">
        <v>0</v>
      </c>
      <c r="G53" s="45">
        <v>0.33106330561787845</v>
      </c>
      <c r="H53" s="45">
        <v>0</v>
      </c>
      <c r="I53" s="45">
        <v>0</v>
      </c>
      <c r="J53" s="45">
        <v>2.8689322278017799E-3</v>
      </c>
      <c r="K53" s="45">
        <v>4.7508978421608568</v>
      </c>
      <c r="L53" s="45">
        <v>0</v>
      </c>
      <c r="M53" s="45">
        <v>0</v>
      </c>
      <c r="N53" s="45">
        <v>0.2231788079470198</v>
      </c>
      <c r="O53" s="45">
        <v>0</v>
      </c>
      <c r="P53" s="45">
        <v>1.1903651215431552</v>
      </c>
      <c r="Q53" s="45">
        <v>0</v>
      </c>
      <c r="R53" s="45">
        <v>0</v>
      </c>
      <c r="S53" s="45">
        <v>7.493996157540822E-2</v>
      </c>
      <c r="T53" s="45">
        <v>0</v>
      </c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0</v>
      </c>
      <c r="AD53" s="45">
        <v>0</v>
      </c>
      <c r="AE53" s="45">
        <v>0</v>
      </c>
      <c r="AF53" s="45">
        <v>0.35153823953823932</v>
      </c>
      <c r="AG53" s="45">
        <v>0.52050352354920848</v>
      </c>
      <c r="AH53" s="45">
        <v>0</v>
      </c>
      <c r="AI53" s="45">
        <v>0</v>
      </c>
      <c r="AJ53" s="45">
        <v>0</v>
      </c>
      <c r="AK53" s="45">
        <v>0</v>
      </c>
      <c r="AL53" s="45">
        <v>0</v>
      </c>
      <c r="AM53" s="45">
        <v>1.0965186574942696E-2</v>
      </c>
      <c r="AN53" s="45">
        <v>5.2580359347538974E-4</v>
      </c>
      <c r="AO53" s="45">
        <v>0</v>
      </c>
      <c r="AP53" s="45">
        <v>0</v>
      </c>
      <c r="AQ53" s="45">
        <v>0</v>
      </c>
      <c r="AR53" s="45">
        <v>7.0490926299329251E-3</v>
      </c>
      <c r="AS53" s="45">
        <v>0.19750515022607459</v>
      </c>
      <c r="AT53" s="45">
        <v>8.6030790872147545E-2</v>
      </c>
      <c r="AU53" s="45">
        <v>0.48033627125542094</v>
      </c>
      <c r="AV53" s="45">
        <v>9.8388717299892157E-3</v>
      </c>
      <c r="AW53" s="45">
        <v>0</v>
      </c>
      <c r="AX53" s="45">
        <v>0.43820032563751177</v>
      </c>
      <c r="AY53" s="45">
        <v>5.3432430272516672E-2</v>
      </c>
      <c r="AZ53" s="45">
        <v>0</v>
      </c>
      <c r="BA53" s="45">
        <v>2.9406943579320067E-3</v>
      </c>
      <c r="BB53" s="45">
        <v>0.5106462858675247</v>
      </c>
      <c r="BC53" s="45">
        <v>0</v>
      </c>
      <c r="BD53" s="45">
        <v>0</v>
      </c>
      <c r="BE53" s="45">
        <v>0.29536115038657046</v>
      </c>
      <c r="BF53" s="45">
        <v>0</v>
      </c>
      <c r="BG53" s="45">
        <v>0</v>
      </c>
      <c r="BH53" s="45">
        <v>0</v>
      </c>
      <c r="BI53" s="45">
        <v>0</v>
      </c>
      <c r="BJ53" s="45">
        <v>0</v>
      </c>
      <c r="BK53" s="45">
        <v>0.87959623979041468</v>
      </c>
      <c r="BL53" s="45">
        <v>0.49950226123257241</v>
      </c>
      <c r="BM53" s="45">
        <v>0.79645276339195736</v>
      </c>
      <c r="BN53" s="45">
        <v>0.46087102871494773</v>
      </c>
      <c r="BO53" s="45">
        <v>0.96745316343641197</v>
      </c>
      <c r="BP53" s="45">
        <v>0.64215105082475088</v>
      </c>
      <c r="BQ53" s="45">
        <v>0.4099096650938347</v>
      </c>
      <c r="BR53" s="45">
        <v>0.43185684285633202</v>
      </c>
      <c r="BS53" s="45">
        <v>0.21827668097968189</v>
      </c>
      <c r="BT53" s="45">
        <v>0.15577539769047283</v>
      </c>
      <c r="BU53" s="45">
        <v>0.6493773082538864</v>
      </c>
      <c r="BV53" s="45">
        <v>0.34624781041893343</v>
      </c>
      <c r="BW53" s="45">
        <v>0.5176847350882019</v>
      </c>
      <c r="BX53" s="45">
        <v>0.80868988315932344</v>
      </c>
      <c r="BY53" s="45">
        <v>0.78662870945479657</v>
      </c>
      <c r="BZ53" s="45">
        <v>0.76572461995715946</v>
      </c>
      <c r="CA53" s="45">
        <v>1.5807685272576952</v>
      </c>
      <c r="CB53" s="45">
        <v>0.42805070629718556</v>
      </c>
      <c r="CC53" s="45">
        <v>0.37720387438129371</v>
      </c>
      <c r="CD53" s="45">
        <v>0.64784830740069899</v>
      </c>
      <c r="CE53" s="45">
        <v>0.21610112416939201</v>
      </c>
      <c r="CF53" s="45">
        <v>0.188252566748499</v>
      </c>
      <c r="CG53" s="45">
        <v>0.65358574001428704</v>
      </c>
      <c r="CH53" s="45">
        <v>1.00557902043126</v>
      </c>
    </row>
    <row r="54" spans="2:86" x14ac:dyDescent="0.3">
      <c r="B54" t="s">
        <v>42</v>
      </c>
      <c r="C54" s="45">
        <v>0</v>
      </c>
      <c r="D54" s="45">
        <v>0</v>
      </c>
      <c r="E54" s="45">
        <v>0</v>
      </c>
      <c r="F54" s="45">
        <v>0</v>
      </c>
      <c r="G54" s="45">
        <v>0.1152388172858226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9.1097666378565419E-3</v>
      </c>
      <c r="O54" s="45">
        <v>0.21224665987318836</v>
      </c>
      <c r="P54" s="45">
        <v>3.3301252545540748E-2</v>
      </c>
      <c r="Q54" s="45">
        <v>1.8701234364034182E-2</v>
      </c>
      <c r="R54" s="45">
        <v>0</v>
      </c>
      <c r="S54" s="45">
        <v>4.7799502788416277E-2</v>
      </c>
      <c r="T54" s="45">
        <v>0</v>
      </c>
      <c r="U54" s="45">
        <v>1.7381063918384353E-2</v>
      </c>
      <c r="V54" s="45">
        <v>0</v>
      </c>
      <c r="W54" s="45">
        <v>8.1736538243839835E-2</v>
      </c>
      <c r="X54" s="45">
        <v>8.5835001111852337E-3</v>
      </c>
      <c r="Y54" s="45">
        <v>0</v>
      </c>
      <c r="Z54" s="45">
        <v>0</v>
      </c>
      <c r="AA54" s="45">
        <v>0</v>
      </c>
      <c r="AB54" s="45">
        <v>8.0559307974878355E-2</v>
      </c>
      <c r="AC54" s="45">
        <v>0</v>
      </c>
      <c r="AD54" s="45">
        <v>1.7552194873221156</v>
      </c>
      <c r="AE54" s="45">
        <v>0</v>
      </c>
      <c r="AF54" s="45">
        <v>0</v>
      </c>
      <c r="AG54" s="45">
        <v>0</v>
      </c>
      <c r="AH54" s="45">
        <v>0</v>
      </c>
      <c r="AI54" s="45">
        <v>0</v>
      </c>
      <c r="AJ54" s="45">
        <v>0</v>
      </c>
      <c r="AK54" s="45">
        <v>0</v>
      </c>
      <c r="AL54" s="45">
        <v>0</v>
      </c>
      <c r="AM54" s="45">
        <v>2.1391666397005689E-2</v>
      </c>
      <c r="AN54" s="45">
        <v>0</v>
      </c>
      <c r="AO54" s="45">
        <v>3.7879999573483487E-2</v>
      </c>
      <c r="AP54" s="45">
        <v>0</v>
      </c>
      <c r="AQ54" s="45">
        <v>0</v>
      </c>
      <c r="AR54" s="45">
        <v>0</v>
      </c>
      <c r="AS54" s="45">
        <v>0</v>
      </c>
      <c r="AT54" s="45">
        <v>6.0382530428556708E-2</v>
      </c>
      <c r="AU54" s="45">
        <v>0.20140324137580656</v>
      </c>
      <c r="AV54" s="45">
        <v>0</v>
      </c>
      <c r="AW54" s="45">
        <v>0</v>
      </c>
      <c r="AX54" s="45">
        <v>3.2185345041424833E-2</v>
      </c>
      <c r="AY54" s="45">
        <v>0</v>
      </c>
      <c r="AZ54" s="45">
        <v>0</v>
      </c>
      <c r="BA54" s="45">
        <v>3.9242464291658022E-2</v>
      </c>
      <c r="BB54" s="45">
        <v>0</v>
      </c>
      <c r="BC54" s="45">
        <v>0</v>
      </c>
      <c r="BD54" s="45">
        <v>0</v>
      </c>
      <c r="BE54" s="45">
        <v>0</v>
      </c>
      <c r="BF54" s="45">
        <v>1.2145364835373391E-2</v>
      </c>
      <c r="BG54" s="45">
        <v>0</v>
      </c>
      <c r="BH54" s="45">
        <v>0</v>
      </c>
      <c r="BI54" s="45">
        <v>0</v>
      </c>
      <c r="BJ54" s="45">
        <v>0</v>
      </c>
      <c r="BK54" s="45">
        <v>1.364017806840117</v>
      </c>
      <c r="BL54" s="45">
        <v>1.2203413377495629</v>
      </c>
      <c r="BM54" s="45">
        <v>0.87772106043141773</v>
      </c>
      <c r="BN54" s="45">
        <v>1.2556511918098932</v>
      </c>
      <c r="BO54" s="45">
        <v>0.82776869116417695</v>
      </c>
      <c r="BP54" s="45">
        <v>3.3625989499741569</v>
      </c>
      <c r="BQ54" s="45">
        <v>1.4952887923230131</v>
      </c>
      <c r="BR54" s="45">
        <v>3.001466728005846</v>
      </c>
      <c r="BS54" s="45">
        <v>1.401754622150422</v>
      </c>
      <c r="BT54" s="45">
        <v>0.29713384616759136</v>
      </c>
      <c r="BU54" s="45">
        <v>1.3032085133621381</v>
      </c>
      <c r="BV54" s="45">
        <v>1.3723571194791637</v>
      </c>
      <c r="BW54" s="45">
        <v>0.81279815541185196</v>
      </c>
      <c r="BX54" s="45">
        <v>1.6302272707166678</v>
      </c>
      <c r="BY54" s="45">
        <v>1.9210517004997569</v>
      </c>
      <c r="BZ54" s="45">
        <v>1.1473293519132934</v>
      </c>
      <c r="CA54" s="45">
        <v>1.1176393639682163</v>
      </c>
      <c r="CB54" s="45">
        <v>1.4291729310087127</v>
      </c>
      <c r="CC54" s="45">
        <v>1.4381999021970726</v>
      </c>
      <c r="CD54" s="45">
        <v>4.1028490472848302</v>
      </c>
      <c r="CE54" s="45">
        <v>1.3669588608038801</v>
      </c>
      <c r="CF54" s="45">
        <v>1.0712878147435401</v>
      </c>
      <c r="CG54" s="45">
        <v>2.41623160258737</v>
      </c>
      <c r="CH54" s="45">
        <v>1.36636622110757</v>
      </c>
    </row>
    <row r="55" spans="2:86" x14ac:dyDescent="0.3">
      <c r="B55" t="s">
        <v>44</v>
      </c>
      <c r="C55" s="45">
        <v>0</v>
      </c>
      <c r="D55" s="45">
        <v>9.6208551483420612E-2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5">
        <v>0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  <c r="AF55" s="45">
        <v>0</v>
      </c>
      <c r="AG55" s="45">
        <v>0</v>
      </c>
      <c r="AH55" s="45">
        <v>0</v>
      </c>
      <c r="AI55" s="45">
        <v>4.2969358148750969E-2</v>
      </c>
      <c r="AJ55" s="45">
        <v>0</v>
      </c>
      <c r="AK55" s="45">
        <v>0</v>
      </c>
      <c r="AL55" s="45">
        <v>0.11892032830000436</v>
      </c>
      <c r="AM55" s="45">
        <v>0</v>
      </c>
      <c r="AN55" s="45">
        <v>0.17786404760324748</v>
      </c>
      <c r="AO55" s="45">
        <v>0</v>
      </c>
      <c r="AP55" s="45">
        <v>0</v>
      </c>
      <c r="AQ55" s="45">
        <v>0</v>
      </c>
      <c r="AR55" s="45">
        <v>0</v>
      </c>
      <c r="AS55" s="45">
        <v>7.3846639318397023E-2</v>
      </c>
      <c r="AT55" s="45">
        <v>0</v>
      </c>
      <c r="AU55" s="45">
        <v>0</v>
      </c>
      <c r="AV55" s="45">
        <v>0</v>
      </c>
      <c r="AW55" s="45">
        <v>0</v>
      </c>
      <c r="AX55" s="45">
        <v>0</v>
      </c>
      <c r="AY55" s="45">
        <v>0</v>
      </c>
      <c r="AZ55" s="45">
        <v>0</v>
      </c>
      <c r="BA55" s="45">
        <v>0</v>
      </c>
      <c r="BB55" s="45">
        <v>0</v>
      </c>
      <c r="BC55" s="45">
        <v>0</v>
      </c>
      <c r="BD55" s="45">
        <v>0</v>
      </c>
      <c r="BE55" s="45">
        <v>0</v>
      </c>
      <c r="BF55" s="45">
        <v>0.2710527270089928</v>
      </c>
      <c r="BG55" s="45">
        <v>0</v>
      </c>
      <c r="BH55" s="45">
        <v>0</v>
      </c>
      <c r="BI55" s="45">
        <v>0</v>
      </c>
      <c r="BJ55" s="45">
        <v>0</v>
      </c>
      <c r="BK55" s="45">
        <v>0.66690840024173359</v>
      </c>
      <c r="BL55" s="45">
        <v>0.57217128515084759</v>
      </c>
      <c r="BM55" s="45">
        <v>1.0318676314324751</v>
      </c>
      <c r="BN55" s="45">
        <v>0.73587327050330875</v>
      </c>
      <c r="BO55" s="45">
        <v>3.3376197103754519</v>
      </c>
      <c r="BP55" s="45">
        <v>1.8057840384836392</v>
      </c>
      <c r="BQ55" s="45">
        <v>0.95271816881258942</v>
      </c>
      <c r="BR55" s="45">
        <v>0.67599195818254931</v>
      </c>
      <c r="BS55" s="45">
        <v>0.61351403030737595</v>
      </c>
      <c r="BT55" s="45">
        <v>0.32094364599092284</v>
      </c>
      <c r="BU55" s="45">
        <v>2.6281642669648821</v>
      </c>
      <c r="BV55" s="45">
        <v>2.9763152260353576</v>
      </c>
      <c r="BW55" s="45">
        <v>0.89926466147248885</v>
      </c>
      <c r="BX55" s="45">
        <v>0.52533972463638257</v>
      </c>
      <c r="BY55" s="45">
        <v>1.8993442622950818</v>
      </c>
      <c r="BZ55" s="45">
        <v>1.349082562100677</v>
      </c>
      <c r="CA55" s="45">
        <v>1.109399149083963</v>
      </c>
      <c r="CB55" s="45">
        <v>0.86602974222451234</v>
      </c>
      <c r="CC55" s="45">
        <v>0.22624451055390285</v>
      </c>
      <c r="CD55" s="45">
        <v>0.370790464918199</v>
      </c>
      <c r="CE55" s="45">
        <v>0.89172981645384097</v>
      </c>
      <c r="CF55" s="45">
        <v>0.95112467638387099</v>
      </c>
      <c r="CG55" s="45">
        <v>0.68286624901088</v>
      </c>
      <c r="CH55" s="45">
        <v>1.59513732577463</v>
      </c>
    </row>
    <row r="56" spans="2:86" x14ac:dyDescent="0.3">
      <c r="B56" t="s">
        <v>40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5.4307731305449884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>
        <v>0</v>
      </c>
      <c r="V56" s="45">
        <v>1.1318398672474574</v>
      </c>
      <c r="W56" s="45">
        <v>0</v>
      </c>
      <c r="X56" s="45">
        <v>4.3295227726365466E-2</v>
      </c>
      <c r="Y56" s="45">
        <v>0</v>
      </c>
      <c r="Z56" s="45">
        <v>0</v>
      </c>
      <c r="AA56" s="45">
        <v>0</v>
      </c>
      <c r="AB56" s="45">
        <v>0</v>
      </c>
      <c r="AC56" s="45">
        <v>0</v>
      </c>
      <c r="AD56" s="45">
        <v>0</v>
      </c>
      <c r="AE56" s="45">
        <v>0</v>
      </c>
      <c r="AF56" s="45">
        <v>0</v>
      </c>
      <c r="AG56" s="45">
        <v>0</v>
      </c>
      <c r="AH56" s="45">
        <v>0</v>
      </c>
      <c r="AI56" s="45">
        <v>0</v>
      </c>
      <c r="AJ56" s="45">
        <v>0</v>
      </c>
      <c r="AK56" s="45">
        <v>0</v>
      </c>
      <c r="AL56" s="45">
        <v>0</v>
      </c>
      <c r="AM56" s="45">
        <v>0</v>
      </c>
      <c r="AN56" s="45">
        <v>0</v>
      </c>
      <c r="AO56" s="45">
        <v>0.15615976681696034</v>
      </c>
      <c r="AP56" s="45">
        <v>0</v>
      </c>
      <c r="AQ56" s="45">
        <v>0</v>
      </c>
      <c r="AR56" s="45">
        <v>0.32251724424499323</v>
      </c>
      <c r="AS56" s="45">
        <v>0</v>
      </c>
      <c r="AT56" s="45">
        <v>0</v>
      </c>
      <c r="AU56" s="45">
        <v>0.97761801016703009</v>
      </c>
      <c r="AV56" s="45">
        <v>0</v>
      </c>
      <c r="AW56" s="45">
        <v>0</v>
      </c>
      <c r="AX56" s="45">
        <v>0.43111337218265372</v>
      </c>
      <c r="AY56" s="45">
        <v>6.8722518272618785E-2</v>
      </c>
      <c r="AZ56" s="45">
        <v>0</v>
      </c>
      <c r="BA56" s="45">
        <v>7.744570946658226E-2</v>
      </c>
      <c r="BB56" s="45">
        <v>3.4876707468511639E-2</v>
      </c>
      <c r="BC56" s="45">
        <v>0.1696459918080746</v>
      </c>
      <c r="BD56" s="45">
        <v>0</v>
      </c>
      <c r="BE56" s="45">
        <v>0</v>
      </c>
      <c r="BF56" s="45">
        <v>0</v>
      </c>
      <c r="BG56" s="45">
        <v>0</v>
      </c>
      <c r="BH56" s="45">
        <v>0</v>
      </c>
      <c r="BI56" s="45">
        <v>0</v>
      </c>
      <c r="BJ56" s="45">
        <v>0</v>
      </c>
      <c r="BK56" s="45">
        <v>0.90754710065244482</v>
      </c>
      <c r="BL56" s="45">
        <v>0.32384376762549349</v>
      </c>
      <c r="BM56" s="45">
        <v>5.7266350775292539E-2</v>
      </c>
      <c r="BN56" s="45">
        <v>0.35162987891385394</v>
      </c>
      <c r="BO56" s="45">
        <v>0.62346579112548883</v>
      </c>
      <c r="BP56" s="45">
        <v>0.34153650134491059</v>
      </c>
      <c r="BQ56" s="45">
        <v>1.2172732738287935</v>
      </c>
      <c r="BR56" s="45">
        <v>0.2404017991909678</v>
      </c>
      <c r="BS56" s="45">
        <v>0.77343052970545645</v>
      </c>
      <c r="BT56" s="45">
        <v>0.26763944899758613</v>
      </c>
      <c r="BU56" s="45">
        <v>0.78713432920273863</v>
      </c>
      <c r="BV56" s="45">
        <v>0.63396124642131035</v>
      </c>
      <c r="BW56" s="45">
        <v>0.76051601858645146</v>
      </c>
      <c r="BX56" s="45">
        <v>0</v>
      </c>
      <c r="BY56" s="45">
        <v>0</v>
      </c>
      <c r="BZ56" s="45">
        <v>0.28360188316424645</v>
      </c>
      <c r="CA56" s="45">
        <v>9.2529052228430539E-2</v>
      </c>
      <c r="CB56" s="45">
        <v>0.35685672059738638</v>
      </c>
      <c r="CC56" s="45">
        <v>0.21991621507360007</v>
      </c>
      <c r="CD56" s="45">
        <v>0.55311274690749002</v>
      </c>
      <c r="CE56" s="45">
        <v>1.71009160534615E-2</v>
      </c>
      <c r="CF56" s="45">
        <v>0.49325750817722303</v>
      </c>
      <c r="CG56" s="45">
        <v>0.313010369706541</v>
      </c>
      <c r="CH56" s="45">
        <v>0.86767910238723001</v>
      </c>
    </row>
    <row r="57" spans="2:86" x14ac:dyDescent="0.3">
      <c r="B57" t="s">
        <v>102</v>
      </c>
      <c r="C57" s="45">
        <v>0.24224724372507633</v>
      </c>
      <c r="D57" s="45">
        <v>0</v>
      </c>
      <c r="E57" s="45">
        <v>2.5574692655121609</v>
      </c>
      <c r="F57" s="45">
        <v>0</v>
      </c>
      <c r="G57" s="45">
        <v>0.98622038343280871</v>
      </c>
      <c r="H57" s="45">
        <v>0.38394270390476809</v>
      </c>
      <c r="I57" s="45">
        <v>0</v>
      </c>
      <c r="J57" s="45">
        <v>0</v>
      </c>
      <c r="K57" s="45">
        <v>0</v>
      </c>
      <c r="L57" s="45">
        <v>0.16418928159740531</v>
      </c>
      <c r="M57" s="45">
        <v>0</v>
      </c>
      <c r="N57" s="45">
        <v>0.50128052805280532</v>
      </c>
      <c r="O57" s="45">
        <v>0.38896609227348528</v>
      </c>
      <c r="P57" s="45">
        <v>1.7451911703153727E-2</v>
      </c>
      <c r="Q57" s="45">
        <v>0</v>
      </c>
      <c r="R57" s="45">
        <v>0</v>
      </c>
      <c r="S57" s="45">
        <v>0</v>
      </c>
      <c r="T57" s="45">
        <v>0</v>
      </c>
      <c r="U57" s="45">
        <v>0</v>
      </c>
      <c r="V57" s="45">
        <v>0</v>
      </c>
      <c r="W57" s="45">
        <v>0</v>
      </c>
      <c r="X57" s="45">
        <v>0</v>
      </c>
      <c r="Y57" s="45">
        <v>0</v>
      </c>
      <c r="Z57" s="45">
        <v>0</v>
      </c>
      <c r="AA57" s="45">
        <v>0</v>
      </c>
      <c r="AB57" s="45">
        <v>0.26674674402441612</v>
      </c>
      <c r="AC57" s="45">
        <v>0</v>
      </c>
      <c r="AD57" s="45">
        <v>0</v>
      </c>
      <c r="AE57" s="45">
        <v>4.7254679688408303E-2</v>
      </c>
      <c r="AF57" s="45">
        <v>0</v>
      </c>
      <c r="AG57" s="45">
        <v>0</v>
      </c>
      <c r="AH57" s="45">
        <v>9.9150173319914783E-2</v>
      </c>
      <c r="AI57" s="45">
        <v>7.9930010927147521E-2</v>
      </c>
      <c r="AJ57" s="45">
        <v>0</v>
      </c>
      <c r="AK57" s="45">
        <v>0</v>
      </c>
      <c r="AL57" s="45">
        <v>0.43485256848626225</v>
      </c>
      <c r="AM57" s="45">
        <v>0</v>
      </c>
      <c r="AN57" s="45">
        <v>7.1460534328911432E-2</v>
      </c>
      <c r="AO57" s="45">
        <v>9.8728574982650261E-4</v>
      </c>
      <c r="AP57" s="45">
        <v>0</v>
      </c>
      <c r="AQ57" s="45">
        <v>0</v>
      </c>
      <c r="AR57" s="45">
        <v>0</v>
      </c>
      <c r="AS57" s="45">
        <v>4.806517311608962E-2</v>
      </c>
      <c r="AT57" s="45">
        <v>0</v>
      </c>
      <c r="AU57" s="45">
        <v>9.3332594699068086E-2</v>
      </c>
      <c r="AV57" s="45">
        <v>0</v>
      </c>
      <c r="AW57" s="45">
        <v>0.17343635025754217</v>
      </c>
      <c r="AX57" s="45">
        <v>0</v>
      </c>
      <c r="AY57" s="45">
        <v>0</v>
      </c>
      <c r="AZ57" s="45">
        <v>7.1869283804699438E-2</v>
      </c>
      <c r="BA57" s="45">
        <v>0.10298495342173347</v>
      </c>
      <c r="BB57" s="45">
        <v>0</v>
      </c>
      <c r="BC57" s="45">
        <v>6.7049377668756335E-2</v>
      </c>
      <c r="BD57" s="45">
        <v>1.5541968446465655</v>
      </c>
      <c r="BE57" s="45">
        <v>0</v>
      </c>
      <c r="BF57" s="45">
        <v>3.0947054436987324E-3</v>
      </c>
      <c r="BG57" s="45">
        <v>0</v>
      </c>
      <c r="BH57" s="45">
        <v>0</v>
      </c>
      <c r="BI57" s="45">
        <v>0</v>
      </c>
      <c r="BJ57" s="45">
        <v>0</v>
      </c>
      <c r="BK57" s="45">
        <v>2.1732554216128341</v>
      </c>
      <c r="BL57" s="45">
        <v>2.9546786808579264</v>
      </c>
      <c r="BM57" s="45">
        <v>0.84779037390612566</v>
      </c>
      <c r="BN57" s="45">
        <v>1.7254402515723268</v>
      </c>
      <c r="BO57" s="45">
        <v>1.4017416123019575</v>
      </c>
      <c r="BP57" s="45">
        <v>1.5956581186774523</v>
      </c>
      <c r="BQ57" s="45">
        <v>0.61808432371250699</v>
      </c>
      <c r="BR57" s="45">
        <v>1.3886184541440789</v>
      </c>
      <c r="BS57" s="45">
        <v>0.52349966439559026</v>
      </c>
      <c r="BT57" s="45">
        <v>0.71503891174253775</v>
      </c>
      <c r="BU57" s="45">
        <v>1.4354199732780959</v>
      </c>
      <c r="BV57" s="45">
        <v>0.37123069815377513</v>
      </c>
      <c r="BW57" s="45">
        <v>0.86802175906333767</v>
      </c>
      <c r="BX57" s="45">
        <v>0.71587575496117339</v>
      </c>
      <c r="BY57" s="45">
        <v>0.95859718955430928</v>
      </c>
      <c r="BZ57" s="45">
        <v>0.7689251220094877</v>
      </c>
      <c r="CA57" s="45">
        <v>0.97452494262184419</v>
      </c>
      <c r="CB57" s="45">
        <v>1.4186889400153377</v>
      </c>
      <c r="CC57" s="45">
        <v>0.94264218185418014</v>
      </c>
      <c r="CD57" s="45">
        <v>0.63096083596857266</v>
      </c>
      <c r="CE57" s="45">
        <v>1.7982623356433594</v>
      </c>
      <c r="CF57" s="45">
        <v>1.3970664833157498</v>
      </c>
      <c r="CG57" s="45">
        <v>1.2971801918790573</v>
      </c>
      <c r="CH57" s="45">
        <v>0.80757642794014639</v>
      </c>
    </row>
    <row r="58" spans="2:86" x14ac:dyDescent="0.3">
      <c r="B58" t="s">
        <v>49</v>
      </c>
      <c r="C58" s="45">
        <v>0</v>
      </c>
      <c r="D58" s="45">
        <v>0</v>
      </c>
      <c r="E58" s="45">
        <v>0.32797834883598709</v>
      </c>
      <c r="F58" s="45">
        <v>0.18576709175529682</v>
      </c>
      <c r="G58" s="45">
        <v>0.26638888442006264</v>
      </c>
      <c r="H58" s="45">
        <v>5.2790685824926124E-2</v>
      </c>
      <c r="I58" s="45">
        <v>0.58471774370048291</v>
      </c>
      <c r="J58" s="45">
        <v>2.0281981706185754</v>
      </c>
      <c r="K58" s="45">
        <v>2.089810017271156E-2</v>
      </c>
      <c r="L58" s="45">
        <v>0.45530554168959908</v>
      </c>
      <c r="M58" s="45">
        <v>5.409340046129809E-2</v>
      </c>
      <c r="N58" s="45">
        <v>5.1536580370803185E-2</v>
      </c>
      <c r="O58" s="45">
        <v>0.48763825710826647</v>
      </c>
      <c r="P58" s="45">
        <v>0.25505190112978127</v>
      </c>
      <c r="Q58" s="45">
        <v>0.23498516825340454</v>
      </c>
      <c r="R58" s="45">
        <v>0.15535785871775051</v>
      </c>
      <c r="S58" s="45">
        <v>6.3377689988564176E-2</v>
      </c>
      <c r="T58" s="45">
        <v>0.22694782585405701</v>
      </c>
      <c r="U58" s="45">
        <v>0.3555215151544624</v>
      </c>
      <c r="V58" s="45">
        <v>0.11649800876895437</v>
      </c>
      <c r="W58" s="45">
        <v>7.8925447603401394E-2</v>
      </c>
      <c r="X58" s="45">
        <v>0.10340474989454174</v>
      </c>
      <c r="Y58" s="45">
        <v>5.5125217486019257E-2</v>
      </c>
      <c r="Z58" s="45">
        <v>0.48766698253234814</v>
      </c>
      <c r="AA58" s="45">
        <v>0.1079330673103765</v>
      </c>
      <c r="AB58" s="45">
        <v>3.7885843355760035E-2</v>
      </c>
      <c r="AC58" s="45">
        <v>2.0948649441627276E-2</v>
      </c>
      <c r="AD58" s="45">
        <v>2.0270052884518698E-2</v>
      </c>
      <c r="AE58" s="45">
        <v>0</v>
      </c>
      <c r="AF58" s="45">
        <v>3.925726180338724E-2</v>
      </c>
      <c r="AG58" s="45">
        <v>2.0894343212384658E-2</v>
      </c>
      <c r="AH58" s="45">
        <v>0.30986080831796059</v>
      </c>
      <c r="AI58" s="45">
        <v>0.13028145731375748</v>
      </c>
      <c r="AJ58" s="45">
        <v>0.12831499353213505</v>
      </c>
      <c r="AK58" s="45">
        <v>8.9515651702721716E-2</v>
      </c>
      <c r="AL58" s="45">
        <v>5.6550928912728629E-2</v>
      </c>
      <c r="AM58" s="45">
        <v>1.9953256491368435E-2</v>
      </c>
      <c r="AN58" s="45">
        <v>4.1832139546976489E-2</v>
      </c>
      <c r="AO58" s="45">
        <v>7.2133295999875641E-3</v>
      </c>
      <c r="AP58" s="45">
        <v>0</v>
      </c>
      <c r="AQ58" s="45">
        <v>0</v>
      </c>
      <c r="AR58" s="45">
        <v>0</v>
      </c>
      <c r="AS58" s="45">
        <v>4.7638722457485468E-2</v>
      </c>
      <c r="AT58" s="45">
        <v>0.11637466414833338</v>
      </c>
      <c r="AU58" s="45">
        <v>0.17534530398794895</v>
      </c>
      <c r="AV58" s="45">
        <v>3.7569339124633339E-2</v>
      </c>
      <c r="AW58" s="45">
        <v>2.1028812869069421E-2</v>
      </c>
      <c r="AX58" s="45">
        <v>9.0484128742856787E-2</v>
      </c>
      <c r="AY58" s="45">
        <v>1.1903051706421631E-2</v>
      </c>
      <c r="AZ58" s="45">
        <v>2.5912325409069788E-2</v>
      </c>
      <c r="BA58" s="45">
        <v>8.6876600922649264E-3</v>
      </c>
      <c r="BB58" s="45">
        <v>5.3427563639725256E-2</v>
      </c>
      <c r="BC58" s="45">
        <v>4.7078531203833207E-2</v>
      </c>
      <c r="BD58" s="45">
        <v>8.2058498434902215E-3</v>
      </c>
      <c r="BE58" s="45">
        <v>8.7794576081317507E-2</v>
      </c>
      <c r="BF58" s="45">
        <v>1.36396561861638E-2</v>
      </c>
      <c r="BG58" s="45">
        <v>0</v>
      </c>
      <c r="BH58" s="45">
        <v>0</v>
      </c>
      <c r="BI58" s="45">
        <v>0</v>
      </c>
      <c r="BJ58" s="45">
        <v>4.4489831100280645E-2</v>
      </c>
      <c r="BK58" s="45">
        <v>0.9058213837794159</v>
      </c>
      <c r="BL58" s="45">
        <v>0.89380036042904898</v>
      </c>
      <c r="BM58" s="45">
        <v>0.70211757667359398</v>
      </c>
      <c r="BN58" s="45">
        <v>0.74311434071359039</v>
      </c>
      <c r="BO58" s="45">
        <v>1.0550525348432429</v>
      </c>
      <c r="BP58" s="45">
        <v>0.94249817462753294</v>
      </c>
      <c r="BQ58" s="45">
        <v>1.019404308141048</v>
      </c>
      <c r="BR58" s="45">
        <v>0.73333347157364459</v>
      </c>
      <c r="BS58" s="45">
        <v>0.41164552233168661</v>
      </c>
      <c r="BT58" s="45">
        <v>0.86113821936948753</v>
      </c>
      <c r="BU58" s="45">
        <v>0.7519841786398076</v>
      </c>
      <c r="BV58" s="45">
        <v>0.70907571104863276</v>
      </c>
      <c r="BW58" s="45">
        <v>0.72109316629713549</v>
      </c>
      <c r="BX58" s="45">
        <v>0.98776721278520496</v>
      </c>
      <c r="BY58" s="45">
        <v>1.1034182666666665</v>
      </c>
      <c r="BZ58" s="45">
        <v>0.7338826284908524</v>
      </c>
      <c r="CA58" s="45">
        <v>0.6678959604766056</v>
      </c>
      <c r="CB58" s="45">
        <v>2.7163649635803155</v>
      </c>
      <c r="CC58" s="45">
        <v>0.54131595793324194</v>
      </c>
      <c r="CD58" s="45">
        <v>0.134663721371555</v>
      </c>
      <c r="CE58" s="45">
        <v>0.63830487786692802</v>
      </c>
      <c r="CF58" s="45">
        <v>0.49950569839393</v>
      </c>
      <c r="CG58" s="45">
        <v>0.50534987384195196</v>
      </c>
      <c r="CH58" s="45">
        <v>0.40508529225113699</v>
      </c>
    </row>
    <row r="59" spans="2:86" x14ac:dyDescent="0.3">
      <c r="B59" t="s">
        <v>41</v>
      </c>
      <c r="C59" s="45">
        <v>0</v>
      </c>
      <c r="D59" s="45">
        <v>0</v>
      </c>
      <c r="E59" s="45">
        <v>0</v>
      </c>
      <c r="F59" s="45">
        <v>51.835475799515208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0</v>
      </c>
      <c r="V59" s="45">
        <v>0</v>
      </c>
      <c r="W59" s="45">
        <v>0</v>
      </c>
      <c r="X59" s="45">
        <v>0</v>
      </c>
      <c r="Y59" s="45">
        <v>0</v>
      </c>
      <c r="Z59" s="45">
        <v>0</v>
      </c>
      <c r="AA59" s="45">
        <v>0</v>
      </c>
      <c r="AB59" s="45">
        <v>0</v>
      </c>
      <c r="AC59" s="45">
        <v>0.40588799386267665</v>
      </c>
      <c r="AD59" s="45">
        <v>0</v>
      </c>
      <c r="AE59" s="45">
        <v>0</v>
      </c>
      <c r="AF59" s="45">
        <v>0</v>
      </c>
      <c r="AG59" s="45">
        <v>0</v>
      </c>
      <c r="AH59" s="45">
        <v>0</v>
      </c>
      <c r="AI59" s="45">
        <v>0.39243839516057327</v>
      </c>
      <c r="AJ59" s="45">
        <v>0</v>
      </c>
      <c r="AK59" s="45">
        <v>0</v>
      </c>
      <c r="AL59" s="45">
        <v>0.31916964640445006</v>
      </c>
      <c r="AM59" s="45">
        <v>0</v>
      </c>
      <c r="AN59" s="45">
        <v>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5">
        <v>0</v>
      </c>
      <c r="AU59" s="45">
        <v>4.8434262712366109E-2</v>
      </c>
      <c r="AV59" s="45">
        <v>3.7567645365572847E-2</v>
      </c>
      <c r="AW59" s="45">
        <v>0</v>
      </c>
      <c r="AX59" s="45">
        <v>7.2035393426159626E-3</v>
      </c>
      <c r="AY59" s="45">
        <v>0</v>
      </c>
      <c r="AZ59" s="45">
        <v>0</v>
      </c>
      <c r="BA59" s="45">
        <v>3.632610182742111E-2</v>
      </c>
      <c r="BB59" s="45">
        <v>3.7598212185368129E-2</v>
      </c>
      <c r="BC59" s="45">
        <v>2.8053886764973567E-2</v>
      </c>
      <c r="BD59" s="45">
        <v>0</v>
      </c>
      <c r="BE59" s="45">
        <v>0</v>
      </c>
      <c r="BF59" s="45">
        <v>0</v>
      </c>
      <c r="BG59" s="45">
        <v>0</v>
      </c>
      <c r="BH59" s="45">
        <v>0</v>
      </c>
      <c r="BI59" s="45">
        <v>0</v>
      </c>
      <c r="BJ59" s="45">
        <v>0.2447819677219118</v>
      </c>
      <c r="BK59" s="45">
        <v>0.97434310720413309</v>
      </c>
      <c r="BL59" s="45">
        <v>0.95273914875684784</v>
      </c>
      <c r="BM59" s="45">
        <v>0.59315709683532325</v>
      </c>
      <c r="BN59" s="45">
        <v>1.0897856407376205</v>
      </c>
      <c r="BO59" s="45">
        <v>0.68539717891610996</v>
      </c>
      <c r="BP59" s="45">
        <v>0.90491226129912261</v>
      </c>
      <c r="BQ59" s="45">
        <v>1.1178559684314371</v>
      </c>
      <c r="BR59" s="45">
        <v>1.1964037752223911</v>
      </c>
      <c r="BS59" s="45">
        <v>7.4292875044754743E-4</v>
      </c>
      <c r="BT59" s="45">
        <v>0.94194858156028383</v>
      </c>
      <c r="BU59" s="45">
        <v>0.50156354309405837</v>
      </c>
      <c r="BV59" s="45">
        <v>7.1490729576234173</v>
      </c>
      <c r="BW59" s="45">
        <v>0.11381445816760867</v>
      </c>
      <c r="BX59" s="45">
        <v>2.4300777783577803</v>
      </c>
      <c r="BY59" s="45">
        <v>0</v>
      </c>
      <c r="BZ59" s="45">
        <v>0.33796984019806431</v>
      </c>
      <c r="CA59" s="45">
        <v>0.1347423677303495</v>
      </c>
      <c r="CB59" s="45">
        <v>0.26007314686035132</v>
      </c>
      <c r="CC59" s="45">
        <v>0.23568503508861363</v>
      </c>
      <c r="CD59" s="45">
        <v>1.6020664454679401</v>
      </c>
      <c r="CE59" s="45">
        <v>4.1740654431823801E-2</v>
      </c>
      <c r="CF59" s="45">
        <v>1.4910406995371999E-2</v>
      </c>
      <c r="CG59" s="45">
        <v>0.79441459923813196</v>
      </c>
      <c r="CH59" s="45">
        <v>0.38638156941684698</v>
      </c>
    </row>
    <row r="60" spans="2:86" ht="12.75" thickBot="1" x14ac:dyDescent="0.35">
      <c r="B60" t="s">
        <v>38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17.547732181425484</v>
      </c>
      <c r="O60" s="45">
        <v>0</v>
      </c>
      <c r="P60" s="45">
        <v>0.81101573676680849</v>
      </c>
      <c r="Q60" s="45">
        <v>0</v>
      </c>
      <c r="R60" s="45">
        <v>0</v>
      </c>
      <c r="S60" s="45">
        <v>0</v>
      </c>
      <c r="T60" s="45">
        <v>0</v>
      </c>
      <c r="U60" s="45">
        <v>0</v>
      </c>
      <c r="V60" s="45">
        <v>0</v>
      </c>
      <c r="W60" s="45">
        <v>0</v>
      </c>
      <c r="X60" s="45">
        <v>6.3938973647711561E-2</v>
      </c>
      <c r="Y60" s="45">
        <v>1.9023440603893531</v>
      </c>
      <c r="Z60" s="45">
        <v>0</v>
      </c>
      <c r="AA60" s="45">
        <v>0</v>
      </c>
      <c r="AB60" s="45">
        <v>0.41423728813559285</v>
      </c>
      <c r="AC60" s="45">
        <v>0</v>
      </c>
      <c r="AD60" s="45">
        <v>1.2678649237472746</v>
      </c>
      <c r="AE60" s="45">
        <v>0.17312509431115108</v>
      </c>
      <c r="AF60" s="45">
        <v>0</v>
      </c>
      <c r="AG60" s="45">
        <v>0</v>
      </c>
      <c r="AH60" s="45">
        <v>0</v>
      </c>
      <c r="AI60" s="45">
        <v>0.52713234699652389</v>
      </c>
      <c r="AJ60" s="45">
        <v>0.18864650827933788</v>
      </c>
      <c r="AK60" s="45">
        <v>0</v>
      </c>
      <c r="AL60" s="45">
        <v>0</v>
      </c>
      <c r="AM60" s="45">
        <v>8.2927399100519841E-2</v>
      </c>
      <c r="AN60" s="45">
        <v>0.13821151809109664</v>
      </c>
      <c r="AO60" s="45">
        <v>0.21363397456112582</v>
      </c>
      <c r="AP60" s="45">
        <v>0</v>
      </c>
      <c r="AQ60" s="45">
        <v>0</v>
      </c>
      <c r="AR60" s="45">
        <v>0</v>
      </c>
      <c r="AS60" s="45">
        <v>0</v>
      </c>
      <c r="AT60" s="45">
        <v>0</v>
      </c>
      <c r="AU60" s="45">
        <v>0.29981452981334533</v>
      </c>
      <c r="AV60" s="45">
        <v>0</v>
      </c>
      <c r="AW60" s="45">
        <v>0</v>
      </c>
      <c r="AX60" s="45">
        <v>0</v>
      </c>
      <c r="AY60" s="45">
        <v>0</v>
      </c>
      <c r="AZ60" s="45">
        <v>0</v>
      </c>
      <c r="BA60" s="45">
        <v>4.5741922326136986E-3</v>
      </c>
      <c r="BB60" s="45">
        <v>0.48572717532284365</v>
      </c>
      <c r="BC60" s="45">
        <v>2.5355682747342633E-2</v>
      </c>
      <c r="BD60" s="45">
        <v>0</v>
      </c>
      <c r="BE60" s="45">
        <v>0</v>
      </c>
      <c r="BF60" s="45">
        <v>0</v>
      </c>
      <c r="BG60" s="45">
        <v>0</v>
      </c>
      <c r="BH60" s="45">
        <v>0</v>
      </c>
      <c r="BI60" s="45">
        <v>0</v>
      </c>
      <c r="BJ60" s="45">
        <v>0</v>
      </c>
      <c r="BK60" s="45">
        <v>0.43764173807669005</v>
      </c>
      <c r="BL60" s="45">
        <v>0.47727542876549506</v>
      </c>
      <c r="BM60" s="45">
        <v>0.57298175870136858</v>
      </c>
      <c r="BN60" s="45">
        <v>0.95323301246903047</v>
      </c>
      <c r="BO60" s="45">
        <v>5.6379454800561222</v>
      </c>
      <c r="BP60" s="45">
        <v>2.9151876797038092</v>
      </c>
      <c r="BQ60" s="45">
        <v>1.1360172759524909</v>
      </c>
      <c r="BR60" s="45">
        <v>0.17266113447766288</v>
      </c>
      <c r="BS60" s="45">
        <v>0.63804064131245342</v>
      </c>
      <c r="BT60" s="45">
        <v>0</v>
      </c>
      <c r="BU60" s="45">
        <v>0.86364576529501413</v>
      </c>
      <c r="BV60" s="45">
        <v>1.1821672784855686</v>
      </c>
      <c r="BW60" s="45">
        <v>2.634169787765293</v>
      </c>
      <c r="BX60" s="45">
        <v>0</v>
      </c>
      <c r="BY60" s="45">
        <v>0</v>
      </c>
      <c r="BZ60" s="45">
        <v>4.249979402677651</v>
      </c>
      <c r="CA60" s="45">
        <v>2.6676035552018038</v>
      </c>
      <c r="CB60" s="45">
        <v>0.28037666779056886</v>
      </c>
      <c r="CC60" s="45">
        <v>1.4768990716346757</v>
      </c>
      <c r="CD60" s="45">
        <v>0</v>
      </c>
      <c r="CE60" s="45">
        <v>0.31719166638044</v>
      </c>
      <c r="CF60" s="45">
        <v>0</v>
      </c>
      <c r="CG60" s="45">
        <v>0.190738062749222</v>
      </c>
      <c r="CH60" s="45">
        <v>0</v>
      </c>
    </row>
    <row r="61" spans="2:86" s="22" customFormat="1" ht="15" thickTop="1" thickBot="1" x14ac:dyDescent="0.35">
      <c r="B61" s="53" t="s">
        <v>110</v>
      </c>
      <c r="C61" s="54">
        <v>6.3763416885636356E-4</v>
      </c>
      <c r="D61" s="54">
        <v>0.14659707113784737</v>
      </c>
      <c r="E61" s="54">
        <v>0.27031133442844718</v>
      </c>
      <c r="F61" s="54">
        <v>0.55333210723527892</v>
      </c>
      <c r="G61" s="54">
        <v>0.15407022125213671</v>
      </c>
      <c r="H61" s="54">
        <v>2.9784115809168301</v>
      </c>
      <c r="I61" s="54">
        <v>0.23034547877881878</v>
      </c>
      <c r="J61" s="54">
        <v>0.30291282527821883</v>
      </c>
      <c r="K61" s="54">
        <v>0.11416734572610439</v>
      </c>
      <c r="L61" s="54">
        <v>0.27304057889041422</v>
      </c>
      <c r="M61" s="54">
        <v>6.0197409129638807E-2</v>
      </c>
      <c r="N61" s="54">
        <v>0.30248752373802051</v>
      </c>
      <c r="O61" s="54">
        <v>0.13227913446426973</v>
      </c>
      <c r="P61" s="54">
        <v>0.13328009479441982</v>
      </c>
      <c r="Q61" s="54">
        <v>0.29687998476299299</v>
      </c>
      <c r="R61" s="54">
        <v>0.14398768565101314</v>
      </c>
      <c r="S61" s="54">
        <v>0.20223031579317655</v>
      </c>
      <c r="T61" s="54">
        <v>1.1021433113185213</v>
      </c>
      <c r="U61" s="54">
        <v>0.11521923225731301</v>
      </c>
      <c r="V61" s="54">
        <v>5.1271919717201402E-2</v>
      </c>
      <c r="W61" s="54">
        <v>0.14970206442197195</v>
      </c>
      <c r="X61" s="54">
        <v>0.19317265140494597</v>
      </c>
      <c r="Y61" s="54">
        <v>4.0860424333540528E-2</v>
      </c>
      <c r="Z61" s="54">
        <v>7.5958832536677193E-2</v>
      </c>
      <c r="AA61" s="54">
        <v>2.9090936747176943E-4</v>
      </c>
      <c r="AB61" s="54">
        <v>7.3909760534472915E-2</v>
      </c>
      <c r="AC61" s="54">
        <v>5.6059437764103943E-2</v>
      </c>
      <c r="AD61" s="54">
        <v>9.5266606997726405E-2</v>
      </c>
      <c r="AE61" s="54">
        <v>3.9397453276497511E-2</v>
      </c>
      <c r="AF61" s="54">
        <v>9.2670276527654805E-2</v>
      </c>
      <c r="AG61" s="54">
        <v>0.10220419494932012</v>
      </c>
      <c r="AH61" s="54">
        <v>0.1666766595517325</v>
      </c>
      <c r="AI61" s="54">
        <v>0.10964989519291239</v>
      </c>
      <c r="AJ61" s="54">
        <v>0.10673181341219111</v>
      </c>
      <c r="AK61" s="54">
        <v>0.1028040904936299</v>
      </c>
      <c r="AL61" s="54">
        <v>9.206131942987994E-2</v>
      </c>
      <c r="AM61" s="54">
        <v>2.2869410257433925E-2</v>
      </c>
      <c r="AN61" s="54">
        <v>3.3261780822734628E-2</v>
      </c>
      <c r="AO61" s="54">
        <v>6.4511241604990194E-2</v>
      </c>
      <c r="AP61" s="54">
        <v>0</v>
      </c>
      <c r="AQ61" s="54">
        <v>0</v>
      </c>
      <c r="AR61" s="54">
        <v>6.7150277773651221E-3</v>
      </c>
      <c r="AS61" s="54">
        <v>8.9466997123888448E-2</v>
      </c>
      <c r="AT61" s="54">
        <v>8.7643217193153586E-2</v>
      </c>
      <c r="AU61" s="54">
        <v>0.12396180539198005</v>
      </c>
      <c r="AV61" s="54">
        <v>0.130882610392347</v>
      </c>
      <c r="AW61" s="54">
        <v>3.5684136689395671E-2</v>
      </c>
      <c r="AX61" s="54">
        <v>0.119131836097243</v>
      </c>
      <c r="AY61" s="54">
        <v>1.3465533719861849E-2</v>
      </c>
      <c r="AZ61" s="54">
        <v>3.4670028814639743E-2</v>
      </c>
      <c r="BA61" s="54">
        <v>2.0170598007077709</v>
      </c>
      <c r="BB61" s="54">
        <v>7.3710740535621891E-2</v>
      </c>
      <c r="BC61" s="54">
        <v>2.2264940601064636E-2</v>
      </c>
      <c r="BD61" s="54">
        <v>5.862191433015649E-2</v>
      </c>
      <c r="BE61" s="54">
        <v>9.5040670085242043E-2</v>
      </c>
      <c r="BF61" s="54">
        <v>8.5312412050968581E-3</v>
      </c>
      <c r="BG61" s="54">
        <v>0</v>
      </c>
      <c r="BH61" s="54">
        <v>0</v>
      </c>
      <c r="BI61" s="54">
        <v>0</v>
      </c>
      <c r="BJ61" s="54">
        <v>1.3963002079276546E-2</v>
      </c>
      <c r="BK61" s="54">
        <v>0.82581150041368789</v>
      </c>
      <c r="BL61" s="54">
        <v>0.836239545945758</v>
      </c>
      <c r="BM61" s="54">
        <v>0.8453332587595509</v>
      </c>
      <c r="BN61" s="54">
        <v>1.1669676299020644</v>
      </c>
      <c r="BO61" s="54">
        <v>1.1709087566044263</v>
      </c>
      <c r="BP61" s="54">
        <v>1.4173777982753277</v>
      </c>
      <c r="BQ61" s="54">
        <v>1.5097576701154813</v>
      </c>
      <c r="BR61" s="54">
        <v>1.3217012419494854</v>
      </c>
      <c r="BS61" s="54">
        <v>0.9942123461726674</v>
      </c>
      <c r="BT61" s="54">
        <v>1.1404952355024536</v>
      </c>
      <c r="BU61" s="54">
        <v>1.09324852593805</v>
      </c>
      <c r="BV61" s="54">
        <v>1.1253352759846478</v>
      </c>
      <c r="BW61" s="54">
        <v>0.89221194378643909</v>
      </c>
      <c r="BX61" s="54">
        <v>0.58383164438132618</v>
      </c>
      <c r="BY61" s="54">
        <v>0.46249490551348105</v>
      </c>
      <c r="BZ61" s="54">
        <v>0.66308793283629675</v>
      </c>
      <c r="CA61" s="54">
        <v>0.95649076895695384</v>
      </c>
      <c r="CB61" s="54">
        <v>1.44695015901107</v>
      </c>
      <c r="CC61" s="54">
        <v>0.77403608634338039</v>
      </c>
      <c r="CD61" s="54">
        <v>2.2189242679118308</v>
      </c>
      <c r="CE61" s="54">
        <v>1.379164822608933</v>
      </c>
      <c r="CF61" s="54">
        <v>1.5239993888108705</v>
      </c>
      <c r="CG61" s="54">
        <v>1.4897109742758901</v>
      </c>
      <c r="CH61" s="54">
        <v>1.6712275992817627</v>
      </c>
    </row>
    <row r="62" spans="2:86" ht="12.75" thickTop="1" x14ac:dyDescent="0.3"/>
    <row r="63" spans="2:86" s="22" customFormat="1" ht="14.25" x14ac:dyDescent="0.3"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/>
      <c r="CE63"/>
    </row>
    <row r="65" spans="2:81" x14ac:dyDescent="0.3"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</row>
    <row r="66" spans="2:81" x14ac:dyDescent="0.3">
      <c r="B66" s="48"/>
      <c r="CC66" s="25"/>
    </row>
    <row r="67" spans="2:81" x14ac:dyDescent="0.3">
      <c r="B67" s="24"/>
    </row>
    <row r="89" spans="41:44" x14ac:dyDescent="0.3">
      <c r="AO89" s="27"/>
      <c r="AR89" s="27"/>
    </row>
    <row r="90" spans="41:44" x14ac:dyDescent="0.3">
      <c r="AO90" s="27"/>
      <c r="AR90" s="27"/>
    </row>
    <row r="91" spans="41:44" x14ac:dyDescent="0.3">
      <c r="AO91" s="27"/>
      <c r="AR91" s="27"/>
    </row>
    <row r="94" spans="41:44" x14ac:dyDescent="0.3">
      <c r="AO94" s="27"/>
      <c r="AR94" s="27"/>
    </row>
    <row r="95" spans="41:44" x14ac:dyDescent="0.3">
      <c r="AO95" s="27"/>
      <c r="AR95" s="27"/>
    </row>
    <row r="96" spans="41:44" x14ac:dyDescent="0.3">
      <c r="AO96" s="27"/>
      <c r="AR96" s="27"/>
    </row>
  </sheetData>
  <conditionalFormatting sqref="B38:CH60">
    <cfRule type="expression" dxfId="11" priority="1">
      <formula>MOD(ROW(),2)=0</formula>
    </cfRule>
  </conditionalFormatting>
  <conditionalFormatting sqref="B9:CI31">
    <cfRule type="expression" dxfId="10" priority="11">
      <formula>MOD(ROW(),2)=0</formula>
    </cfRule>
  </conditionalFormatting>
  <conditionalFormatting sqref="C38:CH60">
    <cfRule type="cellIs" dxfId="9" priority="2" operator="greaterThan">
      <formula>120</formula>
    </cfRule>
  </conditionalFormatting>
  <conditionalFormatting sqref="C9:CI31">
    <cfRule type="cellIs" dxfId="8" priority="15" operator="greaterThan">
      <formula>120</formula>
    </cfRule>
  </conditionalFormatting>
  <conditionalFormatting sqref="AP63:AQ63">
    <cfRule type="cellIs" dxfId="7" priority="12" operator="greaterThan">
      <formula>30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A506E-B34D-41A1-B95F-F15C2DF8DFD9}">
  <sheetPr>
    <tabColor theme="4" tint="0.59999389629810485"/>
    <pageSetUpPr autoPageBreaks="0"/>
  </sheetPr>
  <dimension ref="B1:CH96"/>
  <sheetViews>
    <sheetView workbookViewId="0">
      <selection activeCell="B5" sqref="B5"/>
    </sheetView>
  </sheetViews>
  <sheetFormatPr defaultColWidth="11.5859375" defaultRowHeight="12.4" x14ac:dyDescent="0.3"/>
  <cols>
    <col min="1" max="1" width="2.52734375" customWidth="1"/>
    <col min="2" max="2" width="36.234375" customWidth="1"/>
    <col min="50" max="50" width="11.5859375" customWidth="1"/>
    <col min="87" max="87" width="5.9375" customWidth="1"/>
  </cols>
  <sheetData>
    <row r="1" spans="2:86" ht="44.25" customHeight="1" x14ac:dyDescent="0.3">
      <c r="C1" s="49" t="s">
        <v>80</v>
      </c>
    </row>
    <row r="3" spans="2:86" ht="13.5" customHeight="1" x14ac:dyDescent="0.3">
      <c r="C3" s="60" t="s">
        <v>82</v>
      </c>
      <c r="I3" s="39"/>
    </row>
    <row r="4" spans="2:86" ht="13.5" customHeight="1" x14ac:dyDescent="0.3">
      <c r="C4" s="60" t="s">
        <v>81</v>
      </c>
    </row>
    <row r="5" spans="2:86" x14ac:dyDescent="0.3">
      <c r="C5" s="60" t="s">
        <v>84</v>
      </c>
    </row>
    <row r="6" spans="2:86" ht="12.75" thickBot="1" x14ac:dyDescent="0.35">
      <c r="C6" s="60"/>
    </row>
    <row r="7" spans="2:86" ht="15" thickBot="1" x14ac:dyDescent="0.35">
      <c r="B7" s="58" t="s">
        <v>98</v>
      </c>
    </row>
    <row r="8" spans="2:86" ht="12.75" thickBot="1" x14ac:dyDescent="0.35">
      <c r="B8" s="2" t="s">
        <v>37</v>
      </c>
      <c r="C8" s="36">
        <v>42736</v>
      </c>
      <c r="D8" s="36">
        <v>42767</v>
      </c>
      <c r="E8" s="36">
        <v>42795</v>
      </c>
      <c r="F8" s="36">
        <v>42826</v>
      </c>
      <c r="G8" s="36">
        <v>42856</v>
      </c>
      <c r="H8" s="36">
        <v>42887</v>
      </c>
      <c r="I8" s="36">
        <v>42917</v>
      </c>
      <c r="J8" s="36">
        <v>42948</v>
      </c>
      <c r="K8" s="36">
        <v>42979</v>
      </c>
      <c r="L8" s="36">
        <v>43009</v>
      </c>
      <c r="M8" s="36">
        <v>43040</v>
      </c>
      <c r="N8" s="36">
        <v>43070</v>
      </c>
      <c r="O8" s="36">
        <v>43101</v>
      </c>
      <c r="P8" s="36">
        <v>43132</v>
      </c>
      <c r="Q8" s="36">
        <v>43160</v>
      </c>
      <c r="R8" s="36">
        <v>43191</v>
      </c>
      <c r="S8" s="36">
        <v>43221</v>
      </c>
      <c r="T8" s="36">
        <v>43252</v>
      </c>
      <c r="U8" s="36">
        <v>43282</v>
      </c>
      <c r="V8" s="36">
        <v>43313</v>
      </c>
      <c r="W8" s="36">
        <v>43344</v>
      </c>
      <c r="X8" s="36">
        <v>43374</v>
      </c>
      <c r="Y8" s="36">
        <v>43405</v>
      </c>
      <c r="Z8" s="36">
        <v>43435</v>
      </c>
      <c r="AA8" s="36">
        <v>43466</v>
      </c>
      <c r="AB8" s="36">
        <v>43497</v>
      </c>
      <c r="AC8" s="36">
        <v>43525</v>
      </c>
      <c r="AD8" s="36">
        <v>43556</v>
      </c>
      <c r="AE8" s="36">
        <v>43586</v>
      </c>
      <c r="AF8" s="36">
        <v>43617</v>
      </c>
      <c r="AG8" s="36">
        <v>43647</v>
      </c>
      <c r="AH8" s="36">
        <v>43678</v>
      </c>
      <c r="AI8" s="36">
        <v>43709</v>
      </c>
      <c r="AJ8" s="36">
        <v>43739</v>
      </c>
      <c r="AK8" s="36">
        <v>43770</v>
      </c>
      <c r="AL8" s="36">
        <v>43800</v>
      </c>
      <c r="AM8" s="36">
        <v>43831</v>
      </c>
      <c r="AN8" s="36">
        <v>43862</v>
      </c>
      <c r="AO8" s="36">
        <v>43891</v>
      </c>
      <c r="AP8" s="36">
        <v>43922</v>
      </c>
      <c r="AQ8" s="36">
        <v>43952</v>
      </c>
      <c r="AR8" s="36">
        <v>43983</v>
      </c>
      <c r="AS8" s="36">
        <v>44013</v>
      </c>
      <c r="AT8" s="36">
        <v>44044</v>
      </c>
      <c r="AU8" s="36">
        <v>44075</v>
      </c>
      <c r="AV8" s="36">
        <v>44105</v>
      </c>
      <c r="AW8" s="36">
        <v>44136</v>
      </c>
      <c r="AX8" s="36">
        <v>44166</v>
      </c>
      <c r="AY8" s="36">
        <v>44197</v>
      </c>
      <c r="AZ8" s="36">
        <v>44228</v>
      </c>
      <c r="BA8" s="36">
        <v>44256</v>
      </c>
      <c r="BB8" s="36">
        <v>44287</v>
      </c>
      <c r="BC8" s="36">
        <v>44317</v>
      </c>
      <c r="BD8" s="36">
        <v>44348</v>
      </c>
      <c r="BE8" s="36">
        <v>44378</v>
      </c>
      <c r="BF8" s="36">
        <v>44409</v>
      </c>
      <c r="BG8" s="36">
        <v>44440</v>
      </c>
      <c r="BH8" s="36">
        <v>44470</v>
      </c>
      <c r="BI8" s="36">
        <v>44501</v>
      </c>
      <c r="BJ8" s="36">
        <v>44531</v>
      </c>
      <c r="BK8" s="36">
        <v>44562</v>
      </c>
      <c r="BL8" s="36">
        <v>44593</v>
      </c>
      <c r="BM8" s="36">
        <v>44621</v>
      </c>
      <c r="BN8" s="36">
        <v>44652</v>
      </c>
      <c r="BO8" s="36">
        <v>44682</v>
      </c>
      <c r="BP8" s="36">
        <v>44713</v>
      </c>
      <c r="BQ8" s="36">
        <v>44743</v>
      </c>
      <c r="BR8" s="36">
        <v>44774</v>
      </c>
      <c r="BS8" s="36">
        <v>44805</v>
      </c>
      <c r="BT8" s="36">
        <v>44835</v>
      </c>
      <c r="BU8" s="36">
        <v>44866</v>
      </c>
      <c r="BV8" s="36">
        <v>44896</v>
      </c>
      <c r="BW8" s="36">
        <v>44927</v>
      </c>
      <c r="BX8" s="36">
        <v>44958</v>
      </c>
      <c r="BY8" s="36">
        <v>44986</v>
      </c>
      <c r="BZ8" s="36">
        <v>45017</v>
      </c>
      <c r="CA8" s="36">
        <v>45047</v>
      </c>
      <c r="CB8" s="36">
        <v>45078</v>
      </c>
      <c r="CC8" s="36">
        <v>45108</v>
      </c>
      <c r="CD8" s="36">
        <v>45139</v>
      </c>
      <c r="CE8" s="36">
        <v>45170</v>
      </c>
      <c r="CF8" s="36">
        <v>45200</v>
      </c>
      <c r="CG8" s="36">
        <v>45231</v>
      </c>
      <c r="CH8" s="36">
        <v>45261</v>
      </c>
    </row>
    <row r="9" spans="2:86" ht="12.75" thickTop="1" x14ac:dyDescent="0.3">
      <c r="B9" t="str">
        <f>'Availability POI Areas'!B9</f>
        <v>Ashburton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>
        <f>SUM('Availability POI Areas'!C9:N9)</f>
        <v>40.777361344901145</v>
      </c>
      <c r="O9" s="51">
        <f>SUM('Availability POI Areas'!D9:O9)</f>
        <v>39.763372002854439</v>
      </c>
      <c r="P9" s="51">
        <f>SUM('Availability POI Areas'!E9:P9)</f>
        <v>48.428106872188664</v>
      </c>
      <c r="Q9" s="51">
        <f>SUM('Availability POI Areas'!F9:Q9)</f>
        <v>51.037904116119982</v>
      </c>
      <c r="R9" s="51">
        <f>SUM('Availability POI Areas'!G9:R9)</f>
        <v>46.247849082002375</v>
      </c>
      <c r="S9" s="51">
        <f>SUM('Availability POI Areas'!H9:S9)</f>
        <v>41.647610960576031</v>
      </c>
      <c r="T9" s="51">
        <f>SUM('Availability POI Areas'!I9:T9)</f>
        <v>36.102328973994581</v>
      </c>
      <c r="U9" s="51">
        <f>SUM('Availability POI Areas'!J9:U9)</f>
        <v>32.58519204536573</v>
      </c>
      <c r="V9" s="51">
        <f>SUM('Availability POI Areas'!K9:V9)</f>
        <v>31.206089881159595</v>
      </c>
      <c r="W9" s="51">
        <f>SUM('Availability POI Areas'!L9:W9)</f>
        <v>32.313638123486385</v>
      </c>
      <c r="X9" s="51">
        <f>SUM('Availability POI Areas'!M9:X9)</f>
        <v>34.31646855106878</v>
      </c>
      <c r="Y9" s="51">
        <f>SUM('Availability POI Areas'!N9:Y9)</f>
        <v>34.923160234747307</v>
      </c>
      <c r="Z9" s="51">
        <f>SUM('Availability POI Areas'!O9:Z9)</f>
        <v>32.949864828884422</v>
      </c>
      <c r="AA9" s="51">
        <f>SUM('Availability POI Areas'!P9:AA9)</f>
        <v>33.658245417787391</v>
      </c>
      <c r="AB9" s="51">
        <f>SUM('Availability POI Areas'!Q9:AB9)</f>
        <v>24.203647909582784</v>
      </c>
      <c r="AC9" s="51">
        <f>SUM('Availability POI Areas'!R9:AC9)</f>
        <v>20.353942780470028</v>
      </c>
      <c r="AD9" s="51">
        <f>SUM('Availability POI Areas'!S9:AD9)</f>
        <v>21.017293649314976</v>
      </c>
      <c r="AE9" s="51">
        <f>SUM('Availability POI Areas'!T9:AE9)</f>
        <v>20.979815313400294</v>
      </c>
      <c r="AF9" s="51">
        <f>SUM('Availability POI Areas'!U9:AF9)</f>
        <v>22.453914526519995</v>
      </c>
      <c r="AG9" s="51">
        <f>SUM('Availability POI Areas'!V9:AG9)</f>
        <v>21.238800521857719</v>
      </c>
      <c r="AH9" s="51">
        <f>SUM('Availability POI Areas'!W9:AH9)</f>
        <v>23.326019368536304</v>
      </c>
      <c r="AI9" s="51">
        <f>SUM('Availability POI Areas'!X9:AI9)</f>
        <v>21.628958821432164</v>
      </c>
      <c r="AJ9" s="51">
        <f>SUM('Availability POI Areas'!Y9:AJ9)</f>
        <v>25.923405522891642</v>
      </c>
      <c r="AK9" s="51">
        <f>SUM('Availability POI Areas'!Z9:AK9)</f>
        <v>25.264360405657403</v>
      </c>
      <c r="AL9" s="51">
        <f>SUM('Availability POI Areas'!AA9:AL9)</f>
        <v>26.634345922824469</v>
      </c>
      <c r="AM9" s="51">
        <f>SUM('Availability POI Areas'!AB9:AM9)</f>
        <v>26.154376676425496</v>
      </c>
      <c r="AN9" s="51">
        <f>SUM('Availability POI Areas'!AC9:AN9)</f>
        <v>28.269143608761247</v>
      </c>
      <c r="AO9" s="51">
        <f>SUM('Availability POI Areas'!AD9:AO9)</f>
        <v>33.020643167644351</v>
      </c>
      <c r="AP9" s="51">
        <f>SUM('Availability POI Areas'!AE9:AP9)</f>
        <v>31.488160174447071</v>
      </c>
      <c r="AQ9" s="51">
        <f>SUM('Availability POI Areas'!AF9:AQ9)</f>
        <v>29.879370105518479</v>
      </c>
      <c r="AR9" s="51">
        <f>SUM('Availability POI Areas'!AG9:AR9)</f>
        <v>27.794528933494707</v>
      </c>
      <c r="AS9" s="51">
        <f>SUM('Availability POI Areas'!AH9:AS9)</f>
        <v>28.07855670080999</v>
      </c>
      <c r="AT9" s="51">
        <f>SUM('Availability POI Areas'!AI9:AT9)</f>
        <v>28.674794507981765</v>
      </c>
      <c r="AU9" s="51">
        <f>SUM('Availability POI Areas'!AJ9:AU9)</f>
        <v>28.777299551517459</v>
      </c>
      <c r="AV9" s="51">
        <f>SUM('Availability POI Areas'!AK9:AV9)</f>
        <v>22.86111804435097</v>
      </c>
      <c r="AW9" s="51">
        <f>SUM('Availability POI Areas'!AL9:AW9)</f>
        <v>22.781502489842829</v>
      </c>
      <c r="AX9" s="51">
        <f>SUM('Availability POI Areas'!AM9:AX9)</f>
        <v>22.022541827314139</v>
      </c>
      <c r="AY9" s="51">
        <f>SUM('Availability POI Areas'!AN9:AY9)</f>
        <v>21.794118013495094</v>
      </c>
      <c r="AZ9" s="51">
        <f>SUM('Availability POI Areas'!AO9:AZ9)</f>
        <v>20.984972903520308</v>
      </c>
      <c r="BA9" s="51">
        <f>SUM('Availability POI Areas'!AP9:BA9)</f>
        <v>17.520064832940239</v>
      </c>
      <c r="BB9" s="51">
        <f>SUM('Availability POI Areas'!AQ9:BB9)</f>
        <v>18.045374077731907</v>
      </c>
      <c r="BC9" s="51">
        <f>SUM('Availability POI Areas'!AR9:BC9)</f>
        <v>20.507249812947389</v>
      </c>
      <c r="BD9" s="51">
        <f>SUM('Availability POI Areas'!AS9:BD9)</f>
        <v>21.210143291960833</v>
      </c>
      <c r="BE9" s="51">
        <f>SUM('Availability POI Areas'!AT9:BE9)</f>
        <v>21.110635250961938</v>
      </c>
      <c r="BF9" s="51">
        <f>SUM('Availability POI Areas'!AU9:BF9)</f>
        <v>17.200828298128002</v>
      </c>
      <c r="BG9" s="51">
        <f>SUM('Availability POI Areas'!AV9:BG9)</f>
        <v>15.758619325953106</v>
      </c>
      <c r="BH9" s="51">
        <f>SUM('Availability POI Areas'!AW9:BH9)</f>
        <v>14.236838910522838</v>
      </c>
      <c r="BI9" s="51">
        <f>SUM('Availability POI Areas'!AX9:BI9)</f>
        <v>12.954837275845122</v>
      </c>
      <c r="BJ9" s="51">
        <f>SUM('Availability POI Areas'!AY9:BJ9)</f>
        <v>12.515429229381601</v>
      </c>
      <c r="BK9" s="51">
        <f>SUM('Availability POI Areas'!AZ9:BK9)</f>
        <v>12.024268018361312</v>
      </c>
      <c r="BL9" s="51">
        <f>SUM('Availability POI Areas'!BA9:BL9)</f>
        <v>12.606532621644812</v>
      </c>
      <c r="BM9" s="51">
        <f>SUM('Availability POI Areas'!BB9:BM9)</f>
        <v>11.842821672638923</v>
      </c>
      <c r="BN9" s="51">
        <f>SUM('Availability POI Areas'!BC9:BN9)</f>
        <v>14.030610705176542</v>
      </c>
      <c r="BO9" s="51">
        <f>SUM('Availability POI Areas'!BD9:BO9)</f>
        <v>12.517246529009002</v>
      </c>
      <c r="BP9" s="51">
        <f>SUM('Availability POI Areas'!BE9:BP9)</f>
        <v>13.445789568555135</v>
      </c>
      <c r="BQ9" s="51">
        <f>SUM('Availability POI Areas'!BF9:BQ9)</f>
        <v>13.458561904917207</v>
      </c>
      <c r="BR9" s="51">
        <f>SUM('Availability POI Areas'!BG9:BR9)</f>
        <v>13.049795625884762</v>
      </c>
      <c r="BS9" s="51">
        <f>SUM('Availability POI Areas'!BH9:BS9)</f>
        <v>14.961670515830175</v>
      </c>
      <c r="BT9" s="51">
        <f>SUM('Availability POI Areas'!BI9:BT9)</f>
        <v>16.656946227326017</v>
      </c>
      <c r="BU9" s="51">
        <f>SUM('Availability POI Areas'!BJ9:BU9)</f>
        <v>18.049552677809586</v>
      </c>
      <c r="BV9" s="51">
        <f>SUM('Availability POI Areas'!BK9:BV9)</f>
        <v>18.295136065108892</v>
      </c>
      <c r="BW9" s="51">
        <f>SUM('Availability POI Areas'!BL9:BW9)</f>
        <v>17.454874726681421</v>
      </c>
      <c r="BX9" s="51">
        <f>SUM('Availability POI Areas'!BM9:BX9)</f>
        <v>17.14155182017161</v>
      </c>
      <c r="BY9" s="51">
        <f>SUM('Availability POI Areas'!BN9:BY9)</f>
        <v>17.833588105248761</v>
      </c>
      <c r="BZ9" s="51">
        <f>SUM('Availability POI Areas'!BO9:BZ9)</f>
        <v>19.872504786975504</v>
      </c>
      <c r="CA9" s="51">
        <f>SUM('Availability POI Areas'!BP9:CA9)</f>
        <v>20.325114899303536</v>
      </c>
      <c r="CB9" s="51">
        <f>SUM('Availability POI Areas'!BQ9:CB9)</f>
        <v>19.740891468327021</v>
      </c>
      <c r="CC9" s="51">
        <f>SUM('Availability POI Areas'!BR9:CC9)</f>
        <v>24.816778495341701</v>
      </c>
      <c r="CD9" s="51">
        <f>SUM('Availability POI Areas'!BS9:CD9)</f>
        <v>26.271870209324891</v>
      </c>
      <c r="CE9" s="51">
        <f>SUM('Availability POI Areas'!BT9:CE9)</f>
        <v>26.710178631516019</v>
      </c>
      <c r="CF9" s="51">
        <f>SUM('Availability POI Areas'!BU9:CF9)</f>
        <v>25.980427890734099</v>
      </c>
      <c r="CG9" s="51">
        <f>SUM('Availability POI Areas'!BV9:CG9)</f>
        <v>28.673955727183603</v>
      </c>
      <c r="CH9" s="51">
        <f>SUM('Availability POI Areas'!BW9:CH9)</f>
        <v>28.342395636903433</v>
      </c>
    </row>
    <row r="10" spans="2:86" x14ac:dyDescent="0.3">
      <c r="B10" t="str">
        <f>'Availability POI Areas'!B10</f>
        <v>Auckland (incl. Pukekohe, Waiheke, Waiuku)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>
        <f>SUM('Availability POI Areas'!C10:N10)</f>
        <v>94.793654303736474</v>
      </c>
      <c r="O10" s="51">
        <f>SUM('Availability POI Areas'!D10:O10)</f>
        <v>93.231654263062921</v>
      </c>
      <c r="P10" s="51">
        <f>SUM('Availability POI Areas'!E10:P10)</f>
        <v>89.467827518860787</v>
      </c>
      <c r="Q10" s="51">
        <f>SUM('Availability POI Areas'!F10:Q10)</f>
        <v>89.450468967271206</v>
      </c>
      <c r="R10" s="51">
        <f>SUM('Availability POI Areas'!G10:R10)</f>
        <v>86.170890199129246</v>
      </c>
      <c r="S10" s="51">
        <f>SUM('Availability POI Areas'!H10:S10)</f>
        <v>82.944152962397439</v>
      </c>
      <c r="T10" s="51">
        <f>SUM('Availability POI Areas'!I10:T10)</f>
        <v>81.559578467758783</v>
      </c>
      <c r="U10" s="51">
        <f>SUM('Availability POI Areas'!J10:U10)</f>
        <v>81.688719693448775</v>
      </c>
      <c r="V10" s="51">
        <f>SUM('Availability POI Areas'!K10:V10)</f>
        <v>82.864668830346005</v>
      </c>
      <c r="W10" s="51">
        <f>SUM('Availability POI Areas'!L10:W10)</f>
        <v>82.686007877440815</v>
      </c>
      <c r="X10" s="51">
        <f>SUM('Availability POI Areas'!M10:X10)</f>
        <v>80.180039149299446</v>
      </c>
      <c r="Y10" s="51">
        <f>SUM('Availability POI Areas'!N10:Y10)</f>
        <v>83.387928428189824</v>
      </c>
      <c r="Z10" s="51">
        <f>SUM('Availability POI Areas'!O10:Z10)</f>
        <v>81.305746355484644</v>
      </c>
      <c r="AA10" s="51">
        <f>SUM('Availability POI Areas'!P10:AA10)</f>
        <v>79.862084455032772</v>
      </c>
      <c r="AB10" s="51">
        <f>SUM('Availability POI Areas'!Q10:AB10)</f>
        <v>78.851299557471151</v>
      </c>
      <c r="AC10" s="51">
        <f>SUM('Availability POI Areas'!R10:AC10)</f>
        <v>76.905039383720165</v>
      </c>
      <c r="AD10" s="51">
        <f>SUM('Availability POI Areas'!S10:AD10)</f>
        <v>74.506127925843217</v>
      </c>
      <c r="AE10" s="51">
        <f>SUM('Availability POI Areas'!T10:AE10)</f>
        <v>72.207195392954958</v>
      </c>
      <c r="AF10" s="51">
        <f>SUM('Availability POI Areas'!U10:AF10)</f>
        <v>70.502370743527607</v>
      </c>
      <c r="AG10" s="51">
        <f>SUM('Availability POI Areas'!V10:AG10)</f>
        <v>69.873902012049427</v>
      </c>
      <c r="AH10" s="51">
        <f>SUM('Availability POI Areas'!W10:AH10)</f>
        <v>69.637957776431392</v>
      </c>
      <c r="AI10" s="51">
        <f>SUM('Availability POI Areas'!X10:AI10)</f>
        <v>67.990263064137807</v>
      </c>
      <c r="AJ10" s="51">
        <f>SUM('Availability POI Areas'!Y10:AJ10)</f>
        <v>68.321294788552819</v>
      </c>
      <c r="AK10" s="51">
        <f>SUM('Availability POI Areas'!Z10:AK10)</f>
        <v>63.157845085253399</v>
      </c>
      <c r="AL10" s="51">
        <f>SUM('Availability POI Areas'!AA10:AL10)</f>
        <v>61.387127348185558</v>
      </c>
      <c r="AM10" s="51">
        <f>SUM('Availability POI Areas'!AB10:AM10)</f>
        <v>60.219524883530013</v>
      </c>
      <c r="AN10" s="51">
        <f>SUM('Availability POI Areas'!AC10:AN10)</f>
        <v>57.636465260437319</v>
      </c>
      <c r="AO10" s="51">
        <f>SUM('Availability POI Areas'!AD10:AO10)</f>
        <v>52.664739301140543</v>
      </c>
      <c r="AP10" s="51">
        <f>SUM('Availability POI Areas'!AE10:AP10)</f>
        <v>48.386940555260722</v>
      </c>
      <c r="AQ10" s="51">
        <f>SUM('Availability POI Areas'!AF10:AQ10)</f>
        <v>43.261425759045792</v>
      </c>
      <c r="AR10" s="51">
        <f>SUM('Availability POI Areas'!AG10:AR10)</f>
        <v>39.462296528283403</v>
      </c>
      <c r="AS10" s="51">
        <f>SUM('Availability POI Areas'!AH10:AS10)</f>
        <v>35.578224908430926</v>
      </c>
      <c r="AT10" s="51">
        <f>SUM('Availability POI Areas'!AI10:AT10)</f>
        <v>30.156712136661557</v>
      </c>
      <c r="AU10" s="51">
        <f>SUM('Availability POI Areas'!AJ10:AU10)</f>
        <v>28.864328415301614</v>
      </c>
      <c r="AV10" s="51">
        <f>SUM('Availability POI Areas'!AK10:AV10)</f>
        <v>26.08458010200069</v>
      </c>
      <c r="AW10" s="51">
        <f>SUM('Availability POI Areas'!AL10:AW10)</f>
        <v>24.285860604513299</v>
      </c>
      <c r="AX10" s="51">
        <f>SUM('Availability POI Areas'!AM10:AX10)</f>
        <v>21.77235996826014</v>
      </c>
      <c r="AY10" s="51">
        <f>SUM('Availability POI Areas'!AN10:AY10)</f>
        <v>27.522093375943271</v>
      </c>
      <c r="AZ10" s="51">
        <f>SUM('Availability POI Areas'!AO10:AZ10)</f>
        <v>25.883347887280628</v>
      </c>
      <c r="BA10" s="51">
        <f>SUM('Availability POI Areas'!AP10:BA10)</f>
        <v>25.182997794910904</v>
      </c>
      <c r="BB10" s="51">
        <f>SUM('Availability POI Areas'!AQ10:BB10)</f>
        <v>27.061176634381475</v>
      </c>
      <c r="BC10" s="51">
        <f>SUM('Availability POI Areas'!AR10:BC10)</f>
        <v>33.051017596001422</v>
      </c>
      <c r="BD10" s="51">
        <f>SUM('Availability POI Areas'!AS10:BD10)</f>
        <v>34.180583664418009</v>
      </c>
      <c r="BE10" s="51">
        <f>SUM('Availability POI Areas'!AT10:BE10)</f>
        <v>33.847706824780857</v>
      </c>
      <c r="BF10" s="51">
        <f>SUM('Availability POI Areas'!AU10:BF10)</f>
        <v>33.04218873425053</v>
      </c>
      <c r="BG10" s="51">
        <f>SUM('Availability POI Areas'!AV10:BG10)</f>
        <v>30.124399635844313</v>
      </c>
      <c r="BH10" s="51">
        <f>SUM('Availability POI Areas'!AW10:BH10)</f>
        <v>27.846319847198128</v>
      </c>
      <c r="BI10" s="51">
        <f>SUM('Availability POI Areas'!AX10:BI10)</f>
        <v>25.348397787347885</v>
      </c>
      <c r="BJ10" s="51">
        <f>SUM('Availability POI Areas'!AY10:BJ10)</f>
        <v>24.642457188929725</v>
      </c>
      <c r="BK10" s="51">
        <f>SUM('Availability POI Areas'!AZ10:BK10)</f>
        <v>18.091749339715953</v>
      </c>
      <c r="BL10" s="51">
        <f>SUM('Availability POI Areas'!BA10:BL10)</f>
        <v>18.771531264208729</v>
      </c>
      <c r="BM10" s="51">
        <f>SUM('Availability POI Areas'!BB10:BM10)</f>
        <v>19.278028829374311</v>
      </c>
      <c r="BN10" s="51">
        <f>SUM('Availability POI Areas'!BC10:BN10)</f>
        <v>20.05807787822593</v>
      </c>
      <c r="BO10" s="51">
        <f>SUM('Availability POI Areas'!BD10:BO10)</f>
        <v>17.360269571622425</v>
      </c>
      <c r="BP10" s="51">
        <f>SUM('Availability POI Areas'!BE10:BP10)</f>
        <v>19.777374682053235</v>
      </c>
      <c r="BQ10" s="51">
        <f>SUM('Availability POI Areas'!BF10:BQ10)</f>
        <v>22.633244044242467</v>
      </c>
      <c r="BR10" s="51">
        <f>SUM('Availability POI Areas'!BG10:BR10)</f>
        <v>25.001691234967062</v>
      </c>
      <c r="BS10" s="51">
        <f>SUM('Availability POI Areas'!BH10:BS10)</f>
        <v>27.685158285012932</v>
      </c>
      <c r="BT10" s="51">
        <f>SUM('Availability POI Areas'!BI10:BT10)</f>
        <v>30.649285453994935</v>
      </c>
      <c r="BU10" s="51">
        <f>SUM('Availability POI Areas'!BJ10:BU10)</f>
        <v>33.764124503581712</v>
      </c>
      <c r="BV10" s="51">
        <f>SUM('Availability POI Areas'!BK10:BV10)</f>
        <v>37.863948164955083</v>
      </c>
      <c r="BW10" s="51">
        <f>SUM('Availability POI Areas'!BL10:BW10)</f>
        <v>40.023437553194171</v>
      </c>
      <c r="BX10" s="51">
        <f>SUM('Availability POI Areas'!BM10:BX10)</f>
        <v>38.538935515967545</v>
      </c>
      <c r="BY10" s="51">
        <f>SUM('Availability POI Areas'!BN10:BY10)</f>
        <v>36.544844905759462</v>
      </c>
      <c r="BZ10" s="51">
        <f>SUM('Availability POI Areas'!BO10:BZ10)</f>
        <v>35.565604726944294</v>
      </c>
      <c r="CA10" s="51">
        <f>SUM('Availability POI Areas'!BP10:CA10)</f>
        <v>35.945036048923448</v>
      </c>
      <c r="CB10" s="51">
        <f>SUM('Availability POI Areas'!BQ10:CB10)</f>
        <v>35.577153251744654</v>
      </c>
      <c r="CC10" s="51">
        <f>SUM('Availability POI Areas'!BR10:CC10)</f>
        <v>35.145317983371108</v>
      </c>
      <c r="CD10" s="51">
        <f>SUM('Availability POI Areas'!BS10:CD10)</f>
        <v>33.512543877995121</v>
      </c>
      <c r="CE10" s="51">
        <f>SUM('Availability POI Areas'!BT10:CE10)</f>
        <v>35.604479760126189</v>
      </c>
      <c r="CF10" s="51">
        <f>SUM('Availability POI Areas'!BU10:CF10)</f>
        <v>35.310315362067371</v>
      </c>
      <c r="CG10" s="51">
        <f>SUM('Availability POI Areas'!BV10:CG10)</f>
        <v>34.501398920650516</v>
      </c>
      <c r="CH10" s="51">
        <f>SUM('Availability POI Areas'!BW10:CH10)</f>
        <v>31.88722009646558</v>
      </c>
    </row>
    <row r="11" spans="2:86" x14ac:dyDescent="0.3">
      <c r="B11" t="str">
        <f>'Availability POI Areas'!B11</f>
        <v>Blenheim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>
        <f>SUM('Availability POI Areas'!C11:N11)</f>
        <v>11.356499044336024</v>
      </c>
      <c r="O11" s="51">
        <f>SUM('Availability POI Areas'!D11:O11)</f>
        <v>11.646429344012276</v>
      </c>
      <c r="P11" s="51">
        <f>SUM('Availability POI Areas'!E11:P11)</f>
        <v>12.184552125678699</v>
      </c>
      <c r="Q11" s="51">
        <f>SUM('Availability POI Areas'!F11:Q11)</f>
        <v>12.054430121945927</v>
      </c>
      <c r="R11" s="51">
        <f>SUM('Availability POI Areas'!G11:R11)</f>
        <v>12.240623128303953</v>
      </c>
      <c r="S11" s="51">
        <f>SUM('Availability POI Areas'!H11:S11)</f>
        <v>14.292340800071131</v>
      </c>
      <c r="T11" s="51">
        <f>SUM('Availability POI Areas'!I11:T11)</f>
        <v>14.850861067348132</v>
      </c>
      <c r="U11" s="51">
        <f>SUM('Availability POI Areas'!J11:U11)</f>
        <v>16.545101702793204</v>
      </c>
      <c r="V11" s="51">
        <f>SUM('Availability POI Areas'!K11:V11)</f>
        <v>17.036270169073571</v>
      </c>
      <c r="W11" s="51">
        <f>SUM('Availability POI Areas'!L11:W11)</f>
        <v>17.06167171276012</v>
      </c>
      <c r="X11" s="51">
        <f>SUM('Availability POI Areas'!M11:X11)</f>
        <v>17.91059257744428</v>
      </c>
      <c r="Y11" s="51">
        <f>SUM('Availability POI Areas'!N11:Y11)</f>
        <v>19.038396390169453</v>
      </c>
      <c r="Z11" s="51">
        <f>SUM('Availability POI Areas'!O11:Z11)</f>
        <v>19.490779176825047</v>
      </c>
      <c r="AA11" s="51">
        <f>SUM('Availability POI Areas'!P11:AA11)</f>
        <v>19.233760129609799</v>
      </c>
      <c r="AB11" s="51">
        <f>SUM('Availability POI Areas'!Q11:AB11)</f>
        <v>20.591802586273985</v>
      </c>
      <c r="AC11" s="51">
        <f>SUM('Availability POI Areas'!R11:AC11)</f>
        <v>20.548770996530195</v>
      </c>
      <c r="AD11" s="51">
        <f>SUM('Availability POI Areas'!S11:AD11)</f>
        <v>21.396096330372814</v>
      </c>
      <c r="AE11" s="51">
        <f>SUM('Availability POI Areas'!T11:AE11)</f>
        <v>20.364670738593038</v>
      </c>
      <c r="AF11" s="51">
        <f>SUM('Availability POI Areas'!U11:AF11)</f>
        <v>19.75984274745857</v>
      </c>
      <c r="AG11" s="51">
        <f>SUM('Availability POI Areas'!V11:AG11)</f>
        <v>19.195368896943116</v>
      </c>
      <c r="AH11" s="51">
        <f>SUM('Availability POI Areas'!W11:AH11)</f>
        <v>21.088181548291992</v>
      </c>
      <c r="AI11" s="51">
        <f>SUM('Availability POI Areas'!X11:AI11)</f>
        <v>22.544381000184412</v>
      </c>
      <c r="AJ11" s="51">
        <f>SUM('Availability POI Areas'!Y11:AJ11)</f>
        <v>22.723989836680403</v>
      </c>
      <c r="AK11" s="51">
        <f>SUM('Availability POI Areas'!Z11:AK11)</f>
        <v>22.7677601450015</v>
      </c>
      <c r="AL11" s="51">
        <f>SUM('Availability POI Areas'!AA11:AL11)</f>
        <v>25.117121975992418</v>
      </c>
      <c r="AM11" s="51">
        <f>SUM('Availability POI Areas'!AB11:AM11)</f>
        <v>25.370363909768862</v>
      </c>
      <c r="AN11" s="51">
        <f>SUM('Availability POI Areas'!AC11:AN11)</f>
        <v>28.356669617981989</v>
      </c>
      <c r="AO11" s="51">
        <f>SUM('Availability POI Areas'!AD11:AO11)</f>
        <v>28.228010861760389</v>
      </c>
      <c r="AP11" s="51">
        <f>SUM('Availability POI Areas'!AE11:AP11)</f>
        <v>26.209744315611953</v>
      </c>
      <c r="AQ11" s="51">
        <f>SUM('Availability POI Areas'!AF11:AQ11)</f>
        <v>25.18945223562455</v>
      </c>
      <c r="AR11" s="51">
        <f>SUM('Availability POI Areas'!AG11:AR11)</f>
        <v>24.326810717289703</v>
      </c>
      <c r="AS11" s="51">
        <f>SUM('Availability POI Areas'!AH11:AS11)</f>
        <v>23.440802491028759</v>
      </c>
      <c r="AT11" s="51">
        <f>SUM('Availability POI Areas'!AI11:AT11)</f>
        <v>21.716910947946271</v>
      </c>
      <c r="AU11" s="51">
        <f>SUM('Availability POI Areas'!AJ11:AU11)</f>
        <v>20.800450143749082</v>
      </c>
      <c r="AV11" s="51">
        <f>SUM('Availability POI Areas'!AK11:AV11)</f>
        <v>20.673816383184988</v>
      </c>
      <c r="AW11" s="51">
        <f>SUM('Availability POI Areas'!AL11:AW11)</f>
        <v>21.30069318010149</v>
      </c>
      <c r="AX11" s="51">
        <f>SUM('Availability POI Areas'!AM11:AX11)</f>
        <v>20.942253119617625</v>
      </c>
      <c r="AY11" s="51">
        <f>SUM('Availability POI Areas'!AN11:AY11)</f>
        <v>20.839323711477348</v>
      </c>
      <c r="AZ11" s="51">
        <f>SUM('Availability POI Areas'!AO11:AZ11)</f>
        <v>16.804480511761561</v>
      </c>
      <c r="BA11" s="51">
        <f>SUM('Availability POI Areas'!AP11:BA11)</f>
        <v>18.142578079303725</v>
      </c>
      <c r="BB11" s="51">
        <f>SUM('Availability POI Areas'!AQ11:BB11)</f>
        <v>19.302791128974906</v>
      </c>
      <c r="BC11" s="51">
        <f>SUM('Availability POI Areas'!AR11:BC11)</f>
        <v>20.988214852685068</v>
      </c>
      <c r="BD11" s="51">
        <f>SUM('Availability POI Areas'!AS11:BD11)</f>
        <v>21.826612953775548</v>
      </c>
      <c r="BE11" s="51">
        <f>SUM('Availability POI Areas'!AT11:BE11)</f>
        <v>21.127087645765197</v>
      </c>
      <c r="BF11" s="51">
        <f>SUM('Availability POI Areas'!AU11:BF11)</f>
        <v>21.04035442826213</v>
      </c>
      <c r="BG11" s="51">
        <f>SUM('Availability POI Areas'!AV11:BG11)</f>
        <v>19.35675381082773</v>
      </c>
      <c r="BH11" s="51">
        <f>SUM('Availability POI Areas'!AW11:BH11)</f>
        <v>17.479404145977465</v>
      </c>
      <c r="BI11" s="51">
        <f>SUM('Availability POI Areas'!AX11:BI11)</f>
        <v>14.826524115460588</v>
      </c>
      <c r="BJ11" s="51">
        <f>SUM('Availability POI Areas'!AY11:BJ11)</f>
        <v>12.687928829493655</v>
      </c>
      <c r="BK11" s="51">
        <f>SUM('Availability POI Areas'!AZ11:BK11)</f>
        <v>13.046550718587797</v>
      </c>
      <c r="BL11" s="51">
        <f>SUM('Availability POI Areas'!BA11:BL11)</f>
        <v>12.01900190664051</v>
      </c>
      <c r="BM11" s="51">
        <f>SUM('Availability POI Areas'!BB11:BM11)</f>
        <v>10.361202242102387</v>
      </c>
      <c r="BN11" s="51">
        <f>SUM('Availability POI Areas'!BC11:BN11)</f>
        <v>12.449016615042241</v>
      </c>
      <c r="BO11" s="51">
        <f>SUM('Availability POI Areas'!BD11:BO11)</f>
        <v>13.565738472357097</v>
      </c>
      <c r="BP11" s="51">
        <f>SUM('Availability POI Areas'!BE11:BP11)</f>
        <v>13.199597005281355</v>
      </c>
      <c r="BQ11" s="51">
        <f>SUM('Availability POI Areas'!BF11:BQ11)</f>
        <v>13.057891340253938</v>
      </c>
      <c r="BR11" s="51">
        <f>SUM('Availability POI Areas'!BG11:BR11)</f>
        <v>13.757883311549698</v>
      </c>
      <c r="BS11" s="51">
        <f>SUM('Availability POI Areas'!BH11:BS11)</f>
        <v>17.096767161593672</v>
      </c>
      <c r="BT11" s="51">
        <f>SUM('Availability POI Areas'!BI11:BT11)</f>
        <v>18.051613283875167</v>
      </c>
      <c r="BU11" s="51">
        <f>SUM('Availability POI Areas'!BJ11:BU11)</f>
        <v>20.22050054097684</v>
      </c>
      <c r="BV11" s="51">
        <f>SUM('Availability POI Areas'!BK11:BV11)</f>
        <v>23.185361965046994</v>
      </c>
      <c r="BW11" s="51">
        <f>SUM('Availability POI Areas'!BL11:BW11)</f>
        <v>22.643138448446368</v>
      </c>
      <c r="BX11" s="51">
        <f>SUM('Availability POI Areas'!BM11:BX11)</f>
        <v>25.100114512820532</v>
      </c>
      <c r="BY11" s="51">
        <f>SUM('Availability POI Areas'!BN11:BY11)</f>
        <v>26.876742145096632</v>
      </c>
      <c r="BZ11" s="51">
        <f>SUM('Availability POI Areas'!BO11:BZ11)</f>
        <v>28.514023483426733</v>
      </c>
      <c r="CA11" s="51">
        <f>SUM('Availability POI Areas'!BP11:CA11)</f>
        <v>27.362888687653019</v>
      </c>
      <c r="CB11" s="51">
        <f>SUM('Availability POI Areas'!BQ11:CB11)</f>
        <v>29.595886618869788</v>
      </c>
      <c r="CC11" s="51">
        <f>SUM('Availability POI Areas'!BR11:CC11)</f>
        <v>30.091697893083559</v>
      </c>
      <c r="CD11" s="51">
        <f>SUM('Availability POI Areas'!BS11:CD11)</f>
        <v>29.825905025564907</v>
      </c>
      <c r="CE11" s="51">
        <f>SUM('Availability POI Areas'!BT11:CE11)</f>
        <v>28.714811379994515</v>
      </c>
      <c r="CF11" s="51">
        <f>SUM('Availability POI Areas'!BU11:CF11)</f>
        <v>29.773218591046351</v>
      </c>
      <c r="CG11" s="51">
        <f>SUM('Availability POI Areas'!BV11:CG11)</f>
        <v>28.872928536916287</v>
      </c>
      <c r="CH11" s="51">
        <f>SUM('Availability POI Areas'!BW11:CH11)</f>
        <v>26.502601061643574</v>
      </c>
    </row>
    <row r="12" spans="2:86" x14ac:dyDescent="0.3">
      <c r="B12" t="str">
        <f>'Availability POI Areas'!B12</f>
        <v>Christchurch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>
        <f>SUM('Availability POI Areas'!C12:N12)</f>
        <v>2.3521371837612604</v>
      </c>
      <c r="O12" s="51">
        <f>SUM('Availability POI Areas'!D12:O12)</f>
        <v>3.8162134695370282</v>
      </c>
      <c r="P12" s="51">
        <f>SUM('Availability POI Areas'!E12:P12)</f>
        <v>4.1664857309079437</v>
      </c>
      <c r="Q12" s="51">
        <f>SUM('Availability POI Areas'!F12:Q12)</f>
        <v>5.3056797243282983</v>
      </c>
      <c r="R12" s="51">
        <f>SUM('Availability POI Areas'!G12:R12)</f>
        <v>6.2649290116263652</v>
      </c>
      <c r="S12" s="51">
        <f>SUM('Availability POI Areas'!H12:S12)</f>
        <v>6.7934581071604168</v>
      </c>
      <c r="T12" s="51">
        <f>SUM('Availability POI Areas'!I12:T12)</f>
        <v>7.4952555438593853</v>
      </c>
      <c r="U12" s="51">
        <f>SUM('Availability POI Areas'!J12:U12)</f>
        <v>7.6634660210135843</v>
      </c>
      <c r="V12" s="51">
        <f>SUM('Availability POI Areas'!K12:V12)</f>
        <v>7.8949499284395435</v>
      </c>
      <c r="W12" s="51">
        <f>SUM('Availability POI Areas'!L12:W12)</f>
        <v>8.279048464132039</v>
      </c>
      <c r="X12" s="51">
        <f>SUM('Availability POI Areas'!M12:X12)</f>
        <v>11.738750221183025</v>
      </c>
      <c r="Y12" s="51">
        <f>SUM('Availability POI Areas'!N12:Y12)</f>
        <v>10.066255180792064</v>
      </c>
      <c r="Z12" s="51">
        <f>SUM('Availability POI Areas'!O12:Z12)</f>
        <v>10.922701565965317</v>
      </c>
      <c r="AA12" s="51">
        <f>SUM('Availability POI Areas'!P12:AA12)</f>
        <v>9.4586252801895494</v>
      </c>
      <c r="AB12" s="51">
        <f>SUM('Availability POI Areas'!Q12:AB12)</f>
        <v>10.238664829998266</v>
      </c>
      <c r="AC12" s="51">
        <f>SUM('Availability POI Areas'!R12:AC12)</f>
        <v>9.7171934772513708</v>
      </c>
      <c r="AD12" s="51">
        <f>SUM('Availability POI Areas'!S12:AD12)</f>
        <v>8.9715860930438751</v>
      </c>
      <c r="AE12" s="51">
        <f>SUM('Availability POI Areas'!T12:AE12)</f>
        <v>8.9075592561275982</v>
      </c>
      <c r="AF12" s="51">
        <f>SUM('Availability POI Areas'!U12:AF12)</f>
        <v>8.7435724774341637</v>
      </c>
      <c r="AG12" s="51">
        <f>SUM('Availability POI Areas'!V12:AG12)</f>
        <v>8.7396104320186989</v>
      </c>
      <c r="AH12" s="51">
        <f>SUM('Availability POI Areas'!W12:AH12)</f>
        <v>11.290836605639235</v>
      </c>
      <c r="AI12" s="51">
        <f>SUM('Availability POI Areas'!X12:AI12)</f>
        <v>13.252265953254277</v>
      </c>
      <c r="AJ12" s="51">
        <f>SUM('Availability POI Areas'!Y12:AJ12)</f>
        <v>10.236208342862513</v>
      </c>
      <c r="AK12" s="51">
        <f>SUM('Availability POI Areas'!Z12:AK12)</f>
        <v>10.657149850405188</v>
      </c>
      <c r="AL12" s="51">
        <f>SUM('Availability POI Areas'!AA12:AL12)</f>
        <v>10.417169726432949</v>
      </c>
      <c r="AM12" s="51">
        <f>SUM('Availability POI Areas'!AB12:AM12)</f>
        <v>12.912552279208644</v>
      </c>
      <c r="AN12" s="51">
        <f>SUM('Availability POI Areas'!AC12:AN12)</f>
        <v>12.829892414204391</v>
      </c>
      <c r="AO12" s="51">
        <f>SUM('Availability POI Areas'!AD12:AO12)</f>
        <v>12.718806365684625</v>
      </c>
      <c r="AP12" s="51">
        <f>SUM('Availability POI Areas'!AE12:AP12)</f>
        <v>12.505164462594054</v>
      </c>
      <c r="AQ12" s="51">
        <f>SUM('Availability POI Areas'!AF12:AQ12)</f>
        <v>12.040662203976279</v>
      </c>
      <c r="AR12" s="51">
        <f>SUM('Availability POI Areas'!AG12:AR12)</f>
        <v>11.773152573870892</v>
      </c>
      <c r="AS12" s="51">
        <f>SUM('Availability POI Areas'!AH12:AS12)</f>
        <v>12.380971828733918</v>
      </c>
      <c r="AT12" s="51">
        <f>SUM('Availability POI Areas'!AI12:AT12)</f>
        <v>10.064843638802532</v>
      </c>
      <c r="AU12" s="51">
        <f>SUM('Availability POI Areas'!AJ12:AU12)</f>
        <v>8.5950282104898097</v>
      </c>
      <c r="AV12" s="51">
        <f>SUM('Availability POI Areas'!AK12:AV12)</f>
        <v>8.8012673742249383</v>
      </c>
      <c r="AW12" s="51">
        <f>SUM('Availability POI Areas'!AL12:AW12)</f>
        <v>8.9804476510297295</v>
      </c>
      <c r="AX12" s="51">
        <f>SUM('Availability POI Areas'!AM12:AX12)</f>
        <v>9.4072009308941382</v>
      </c>
      <c r="AY12" s="51">
        <f>SUM('Availability POI Areas'!AN12:AY12)</f>
        <v>8.3549254421361017</v>
      </c>
      <c r="AZ12" s="51">
        <f>SUM('Availability POI Areas'!AO12:AZ12)</f>
        <v>8.9408813770976714</v>
      </c>
      <c r="BA12" s="51">
        <f>SUM('Availability POI Areas'!AP12:BA12)</f>
        <v>10.773772962277032</v>
      </c>
      <c r="BB12" s="51">
        <f>SUM('Availability POI Areas'!AQ12:BB12)</f>
        <v>12.203135801272898</v>
      </c>
      <c r="BC12" s="51">
        <f>SUM('Availability POI Areas'!AR12:BC12)</f>
        <v>90.234459916807012</v>
      </c>
      <c r="BD12" s="51">
        <f>SUM('Availability POI Areas'!AS12:BD12)</f>
        <v>90.475526533607848</v>
      </c>
      <c r="BE12" s="51">
        <f>SUM('Availability POI Areas'!AT12:BE12)</f>
        <v>90.239604067738469</v>
      </c>
      <c r="BF12" s="51">
        <f>SUM('Availability POI Areas'!AU12:BF12)</f>
        <v>90.14243519591119</v>
      </c>
      <c r="BG12" s="51">
        <f>SUM('Availability POI Areas'!AV12:BG12)</f>
        <v>89.266722740916379</v>
      </c>
      <c r="BH12" s="51">
        <f>SUM('Availability POI Areas'!AW12:BH12)</f>
        <v>88.616839430522035</v>
      </c>
      <c r="BI12" s="51">
        <f>SUM('Availability POI Areas'!AX12:BI12)</f>
        <v>87.666692454719509</v>
      </c>
      <c r="BJ12" s="51">
        <f>SUM('Availability POI Areas'!AY12:BJ12)</f>
        <v>86.946701349102</v>
      </c>
      <c r="BK12" s="51">
        <f>SUM('Availability POI Areas'!AZ12:BK12)</f>
        <v>86.731523215040994</v>
      </c>
      <c r="BL12" s="51">
        <f>SUM('Availability POI Areas'!BA12:BL12)</f>
        <v>86.381325123054324</v>
      </c>
      <c r="BM12" s="51">
        <f>SUM('Availability POI Areas'!BB12:BM12)</f>
        <v>84.558861599767823</v>
      </c>
      <c r="BN12" s="51">
        <f>SUM('Availability POI Areas'!BC12:BN12)</f>
        <v>85.02534024273632</v>
      </c>
      <c r="BO12" s="51">
        <f>SUM('Availability POI Areas'!BD12:BO12)</f>
        <v>7.8277033832915475</v>
      </c>
      <c r="BP12" s="51">
        <f>SUM('Availability POI Areas'!BE12:BP12)</f>
        <v>9.7814636990427726</v>
      </c>
      <c r="BQ12" s="51">
        <f>SUM('Availability POI Areas'!BF12:BQ12)</f>
        <v>10.563247197183694</v>
      </c>
      <c r="BR12" s="51">
        <f>SUM('Availability POI Areas'!BG12:BR12)</f>
        <v>11.754635571624084</v>
      </c>
      <c r="BS12" s="51">
        <f>SUM('Availability POI Areas'!BH12:BS12)</f>
        <v>13.110592323970065</v>
      </c>
      <c r="BT12" s="51">
        <f>SUM('Availability POI Areas'!BI12:BT12)</f>
        <v>15.198857630092515</v>
      </c>
      <c r="BU12" s="51">
        <f>SUM('Availability POI Areas'!BJ12:BU12)</f>
        <v>16.360535533272262</v>
      </c>
      <c r="BV12" s="51">
        <f>SUM('Availability POI Areas'!BK12:BV12)</f>
        <v>16.253043351249097</v>
      </c>
      <c r="BW12" s="51">
        <f>SUM('Availability POI Areas'!BL12:BW12)</f>
        <v>16.170542353307205</v>
      </c>
      <c r="BX12" s="51">
        <f>SUM('Availability POI Areas'!BM12:BX12)</f>
        <v>16.09395327385517</v>
      </c>
      <c r="BY12" s="51">
        <f>SUM('Availability POI Areas'!BN12:BY12)</f>
        <v>16.936117678370518</v>
      </c>
      <c r="BZ12" s="51">
        <f>SUM('Availability POI Areas'!BO12:BZ12)</f>
        <v>16.366458437996158</v>
      </c>
      <c r="CA12" s="51">
        <f>SUM('Availability POI Areas'!BP12:CA12)</f>
        <v>17.678220069588697</v>
      </c>
      <c r="CB12" s="51">
        <f>SUM('Availability POI Areas'!BQ12:CB12)</f>
        <v>15.783706965565962</v>
      </c>
      <c r="CC12" s="51">
        <f>SUM('Availability POI Areas'!BR12:CC12)</f>
        <v>15.268064565125279</v>
      </c>
      <c r="CD12" s="51">
        <f>SUM('Availability POI Areas'!BS12:CD12)</f>
        <v>15.085137552026744</v>
      </c>
      <c r="CE12" s="51">
        <f>SUM('Availability POI Areas'!BT12:CE12)</f>
        <v>19.324749710951284</v>
      </c>
      <c r="CF12" s="51">
        <f>SUM('Availability POI Areas'!BU12:CF12)</f>
        <v>18.401415158069835</v>
      </c>
      <c r="CG12" s="51">
        <f>SUM('Availability POI Areas'!BV12:CG12)</f>
        <v>18.207718710367502</v>
      </c>
      <c r="CH12" s="51">
        <f>SUM('Availability POI Areas'!BW12:CH12)</f>
        <v>19.709522844074012</v>
      </c>
    </row>
    <row r="13" spans="2:86" x14ac:dyDescent="0.3">
      <c r="B13" t="str">
        <f>'Availability POI Areas'!B13</f>
        <v>Dunedin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>
        <f>SUM('Availability POI Areas'!C13:N13)</f>
        <v>38.020291101048862</v>
      </c>
      <c r="O13" s="51">
        <f>SUM('Availability POI Areas'!D13:O13)</f>
        <v>39.241767426854004</v>
      </c>
      <c r="P13" s="51">
        <f>SUM('Availability POI Areas'!E13:P13)</f>
        <v>38.082496661433197</v>
      </c>
      <c r="Q13" s="51">
        <f>SUM('Availability POI Areas'!F13:Q13)</f>
        <v>36.638821941519474</v>
      </c>
      <c r="R13" s="51">
        <f>SUM('Availability POI Areas'!G13:R13)</f>
        <v>35.399816006988523</v>
      </c>
      <c r="S13" s="51">
        <f>SUM('Availability POI Areas'!H13:S13)</f>
        <v>33.196475423165296</v>
      </c>
      <c r="T13" s="51">
        <f>SUM('Availability POI Areas'!I13:T13)</f>
        <v>33.270430127155024</v>
      </c>
      <c r="U13" s="51">
        <f>SUM('Availability POI Areas'!J13:U13)</f>
        <v>31.859644638855048</v>
      </c>
      <c r="V13" s="51">
        <f>SUM('Availability POI Areas'!K13:V13)</f>
        <v>30.235929769367822</v>
      </c>
      <c r="W13" s="51">
        <f>SUM('Availability POI Areas'!L13:W13)</f>
        <v>29.352447751596966</v>
      </c>
      <c r="X13" s="51">
        <f>SUM('Availability POI Areas'!M13:X13)</f>
        <v>27.921480372078499</v>
      </c>
      <c r="Y13" s="51">
        <f>SUM('Availability POI Areas'!N13:Y13)</f>
        <v>27.341654032834921</v>
      </c>
      <c r="Z13" s="51">
        <f>SUM('Availability POI Areas'!O13:Z13)</f>
        <v>24.782111610180202</v>
      </c>
      <c r="AA13" s="51">
        <f>SUM('Availability POI Areas'!P13:AA13)</f>
        <v>22.662311490374528</v>
      </c>
      <c r="AB13" s="51">
        <f>SUM('Availability POI Areas'!Q13:AB13)</f>
        <v>21.070877057670049</v>
      </c>
      <c r="AC13" s="51">
        <f>SUM('Availability POI Areas'!R13:AC13)</f>
        <v>19.75020879952968</v>
      </c>
      <c r="AD13" s="51">
        <f>SUM('Availability POI Areas'!S13:AD13)</f>
        <v>19.025239662706273</v>
      </c>
      <c r="AE13" s="51">
        <f>SUM('Availability POI Areas'!T13:AE13)</f>
        <v>18.588268446286961</v>
      </c>
      <c r="AF13" s="51">
        <f>SUM('Availability POI Areas'!U13:AF13)</f>
        <v>17.673368445364364</v>
      </c>
      <c r="AG13" s="51">
        <f>SUM('Availability POI Areas'!V13:AG13)</f>
        <v>17.485533232636428</v>
      </c>
      <c r="AH13" s="51">
        <f>SUM('Availability POI Areas'!W13:AH13)</f>
        <v>17.624360672681355</v>
      </c>
      <c r="AI13" s="51">
        <f>SUM('Availability POI Areas'!X13:AI13)</f>
        <v>17.754761535464034</v>
      </c>
      <c r="AJ13" s="51">
        <f>SUM('Availability POI Areas'!Y13:AJ13)</f>
        <v>17.84386906545366</v>
      </c>
      <c r="AK13" s="51">
        <f>SUM('Availability POI Areas'!Z13:AK13)</f>
        <v>17.9830942421877</v>
      </c>
      <c r="AL13" s="51">
        <f>SUM('Availability POI Areas'!AA13:AL13)</f>
        <v>19.56648862500813</v>
      </c>
      <c r="AM13" s="51">
        <f>SUM('Availability POI Areas'!AB13:AM13)</f>
        <v>20.474792368187067</v>
      </c>
      <c r="AN13" s="51">
        <f>SUM('Availability POI Areas'!AC13:AN13)</f>
        <v>20.193856310811086</v>
      </c>
      <c r="AO13" s="51">
        <f>SUM('Availability POI Areas'!AD13:AO13)</f>
        <v>20.027327411402961</v>
      </c>
      <c r="AP13" s="51">
        <f>SUM('Availability POI Areas'!AE13:AP13)</f>
        <v>18.472383342615917</v>
      </c>
      <c r="AQ13" s="51">
        <f>SUM('Availability POI Areas'!AF13:AQ13)</f>
        <v>17.418640973401793</v>
      </c>
      <c r="AR13" s="51">
        <f>SUM('Availability POI Areas'!AG13:AR13)</f>
        <v>16.362304332438157</v>
      </c>
      <c r="AS13" s="51">
        <f>SUM('Availability POI Areas'!AH13:AS13)</f>
        <v>15.984504740440746</v>
      </c>
      <c r="AT13" s="51">
        <f>SUM('Availability POI Areas'!AI13:AT13)</f>
        <v>15.747771067955902</v>
      </c>
      <c r="AU13" s="51">
        <f>SUM('Availability POI Areas'!AJ13:AU13)</f>
        <v>15.029288961974272</v>
      </c>
      <c r="AV13" s="51">
        <f>SUM('Availability POI Areas'!AK13:AV13)</f>
        <v>14.973821933271619</v>
      </c>
      <c r="AW13" s="51">
        <f>SUM('Availability POI Areas'!AL13:AW13)</f>
        <v>14.081180751682915</v>
      </c>
      <c r="AX13" s="51">
        <f>SUM('Availability POI Areas'!AM13:AX13)</f>
        <v>12.476624102663848</v>
      </c>
      <c r="AY13" s="51">
        <f>SUM('Availability POI Areas'!AN13:AY13)</f>
        <v>11.228144186379755</v>
      </c>
      <c r="AZ13" s="51">
        <f>SUM('Availability POI Areas'!AO13:AZ13)</f>
        <v>10.714627987099842</v>
      </c>
      <c r="BA13" s="51">
        <f>SUM('Availability POI Areas'!AP13:BA13)</f>
        <v>10.44287244023878</v>
      </c>
      <c r="BB13" s="51">
        <f>SUM('Availability POI Areas'!AQ13:BB13)</f>
        <v>11.408662053171025</v>
      </c>
      <c r="BC13" s="51">
        <f>SUM('Availability POI Areas'!AR13:BC13)</f>
        <v>12.38141006173333</v>
      </c>
      <c r="BD13" s="51">
        <f>SUM('Availability POI Areas'!AS13:BD13)</f>
        <v>13.45182156206941</v>
      </c>
      <c r="BE13" s="51">
        <f>SUM('Availability POI Areas'!AT13:BE13)</f>
        <v>13.384412292489632</v>
      </c>
      <c r="BF13" s="51">
        <f>SUM('Availability POI Areas'!AU13:BF13)</f>
        <v>12.994045258732497</v>
      </c>
      <c r="BG13" s="51">
        <f>SUM('Availability POI Areas'!AV13:BG13)</f>
        <v>12.269543670649727</v>
      </c>
      <c r="BH13" s="51">
        <f>SUM('Availability POI Areas'!AW13:BH13)</f>
        <v>11.083875080243017</v>
      </c>
      <c r="BI13" s="51">
        <f>SUM('Availability POI Areas'!AX13:BI13)</f>
        <v>9.8670322599740334</v>
      </c>
      <c r="BJ13" s="51">
        <f>SUM('Availability POI Areas'!AY13:BJ13)</f>
        <v>8.9891946839084369</v>
      </c>
      <c r="BK13" s="51">
        <f>SUM('Availability POI Areas'!AZ13:BK13)</f>
        <v>8.4254669684765204</v>
      </c>
      <c r="BL13" s="51">
        <f>SUM('Availability POI Areas'!BA13:BL13)</f>
        <v>7.8869495554176199</v>
      </c>
      <c r="BM13" s="51">
        <f>SUM('Availability POI Areas'!BB13:BM13)</f>
        <v>7.4575140822335673</v>
      </c>
      <c r="BN13" s="51">
        <f>SUM('Availability POI Areas'!BC13:BN13)</f>
        <v>7.3098162777371023</v>
      </c>
      <c r="BO13" s="51">
        <f>SUM('Availability POI Areas'!BD13:BO13)</f>
        <v>7.46210789339312</v>
      </c>
      <c r="BP13" s="51">
        <f>SUM('Availability POI Areas'!BE13:BP13)</f>
        <v>10.35077841002639</v>
      </c>
      <c r="BQ13" s="51">
        <f>SUM('Availability POI Areas'!BF13:BQ13)</f>
        <v>10.307321311109426</v>
      </c>
      <c r="BR13" s="51">
        <f>SUM('Availability POI Areas'!BG13:BR13)</f>
        <v>10.662498895486767</v>
      </c>
      <c r="BS13" s="51">
        <f>SUM('Availability POI Areas'!BH13:BS13)</f>
        <v>11.673026920895509</v>
      </c>
      <c r="BT13" s="51">
        <f>SUM('Availability POI Areas'!BI13:BT13)</f>
        <v>12.108342430196306</v>
      </c>
      <c r="BU13" s="51">
        <f>SUM('Availability POI Areas'!BJ13:BU13)</f>
        <v>12.997450978612926</v>
      </c>
      <c r="BV13" s="51">
        <f>SUM('Availability POI Areas'!BK13:BV13)</f>
        <v>13.47510746139516</v>
      </c>
      <c r="BW13" s="51">
        <f>SUM('Availability POI Areas'!BL13:BW13)</f>
        <v>13.461064861732414</v>
      </c>
      <c r="BX13" s="51">
        <f>SUM('Availability POI Areas'!BM13:BX13)</f>
        <v>14.025687833669336</v>
      </c>
      <c r="BY13" s="51">
        <f>SUM('Availability POI Areas'!BN13:BY13)</f>
        <v>14.535274783327539</v>
      </c>
      <c r="BZ13" s="51">
        <f>SUM('Availability POI Areas'!BO13:BZ13)</f>
        <v>14.286729344840516</v>
      </c>
      <c r="CA13" s="51">
        <f>SUM('Availability POI Areas'!BP13:CA13)</f>
        <v>14.011846393818523</v>
      </c>
      <c r="CB13" s="51">
        <f>SUM('Availability POI Areas'!BQ13:CB13)</f>
        <v>14.485089949274714</v>
      </c>
      <c r="CC13" s="51">
        <f>SUM('Availability POI Areas'!BR13:CC13)</f>
        <v>14.284724075321531</v>
      </c>
      <c r="CD13" s="51">
        <f>SUM('Availability POI Areas'!BS13:CD13)</f>
        <v>14.002079225110499</v>
      </c>
      <c r="CE13" s="51">
        <f>SUM('Availability POI Areas'!BT13:CE13)</f>
        <v>15.442290967514436</v>
      </c>
      <c r="CF13" s="51">
        <f>SUM('Availability POI Areas'!BU13:CF13)</f>
        <v>15.880469183550815</v>
      </c>
      <c r="CG13" s="51">
        <f>SUM('Availability POI Areas'!BV13:CG13)</f>
        <v>15.509010189760343</v>
      </c>
      <c r="CH13" s="51">
        <f>SUM('Availability POI Areas'!BW13:CH13)</f>
        <v>15.436639264913394</v>
      </c>
    </row>
    <row r="14" spans="2:86" x14ac:dyDescent="0.3">
      <c r="B14" t="str">
        <f>'Availability POI Areas'!B14</f>
        <v>Gisborne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>
        <f>SUM('Availability POI Areas'!C14:N14)</f>
        <v>54.434835998627015</v>
      </c>
      <c r="O14" s="51">
        <f>SUM('Availability POI Areas'!D14:O14)</f>
        <v>52.90094157996289</v>
      </c>
      <c r="P14" s="51">
        <f>SUM('Availability POI Areas'!E14:P14)</f>
        <v>50.666892552413188</v>
      </c>
      <c r="Q14" s="51">
        <f>SUM('Availability POI Areas'!F14:Q14)</f>
        <v>51.548769883428278</v>
      </c>
      <c r="R14" s="51">
        <f>SUM('Availability POI Areas'!G14:R14)</f>
        <v>52.739309288930642</v>
      </c>
      <c r="S14" s="51">
        <f>SUM('Availability POI Areas'!H14:S14)</f>
        <v>53.376625703013119</v>
      </c>
      <c r="T14" s="51">
        <f>SUM('Availability POI Areas'!I14:T14)</f>
        <v>53.456951554968676</v>
      </c>
      <c r="U14" s="51">
        <f>SUM('Availability POI Areas'!J14:U14)</f>
        <v>52.358994517640738</v>
      </c>
      <c r="V14" s="51">
        <f>SUM('Availability POI Areas'!K14:V14)</f>
        <v>54.218522082822837</v>
      </c>
      <c r="W14" s="51">
        <f>SUM('Availability POI Areas'!L14:W14)</f>
        <v>53.621074167059547</v>
      </c>
      <c r="X14" s="51">
        <f>SUM('Availability POI Areas'!M14:X14)</f>
        <v>55.527503639603736</v>
      </c>
      <c r="Y14" s="51">
        <f>SUM('Availability POI Areas'!N14:Y14)</f>
        <v>56.517903733780187</v>
      </c>
      <c r="Z14" s="51">
        <f>SUM('Availability POI Areas'!O14:Z14)</f>
        <v>54.793748377470848</v>
      </c>
      <c r="AA14" s="51">
        <f>SUM('Availability POI Areas'!P14:AA14)</f>
        <v>51.40758695441518</v>
      </c>
      <c r="AB14" s="51">
        <f>SUM('Availability POI Areas'!Q14:AB14)</f>
        <v>49.893241159442915</v>
      </c>
      <c r="AC14" s="51">
        <f>SUM('Availability POI Areas'!R14:AC14)</f>
        <v>47.31322949634162</v>
      </c>
      <c r="AD14" s="51">
        <f>SUM('Availability POI Areas'!S14:AD14)</f>
        <v>48.592553806653314</v>
      </c>
      <c r="AE14" s="51">
        <f>SUM('Availability POI Areas'!T14:AE14)</f>
        <v>45.573320901929691</v>
      </c>
      <c r="AF14" s="51">
        <f>SUM('Availability POI Areas'!U14:AF14)</f>
        <v>45.566546153740262</v>
      </c>
      <c r="AG14" s="51">
        <f>SUM('Availability POI Areas'!V14:AG14)</f>
        <v>46.191992122499158</v>
      </c>
      <c r="AH14" s="51">
        <f>SUM('Availability POI Areas'!W14:AH14)</f>
        <v>45.367911432678731</v>
      </c>
      <c r="AI14" s="51">
        <f>SUM('Availability POI Areas'!X14:AI14)</f>
        <v>43.205056828499423</v>
      </c>
      <c r="AJ14" s="51">
        <f>SUM('Availability POI Areas'!Y14:AJ14)</f>
        <v>42.630146817806661</v>
      </c>
      <c r="AK14" s="51">
        <f>SUM('Availability POI Areas'!Z14:AK14)</f>
        <v>40.83342027470735</v>
      </c>
      <c r="AL14" s="51">
        <f>SUM('Availability POI Areas'!AA14:AL14)</f>
        <v>39.399129852636854</v>
      </c>
      <c r="AM14" s="51">
        <f>SUM('Availability POI Areas'!AB14:AM14)</f>
        <v>39.619323661022968</v>
      </c>
      <c r="AN14" s="51">
        <f>SUM('Availability POI Areas'!AC14:AN14)</f>
        <v>38.29980530554387</v>
      </c>
      <c r="AO14" s="51">
        <f>SUM('Availability POI Areas'!AD14:AO14)</f>
        <v>38.005114843797209</v>
      </c>
      <c r="AP14" s="51">
        <f>SUM('Availability POI Areas'!AE14:AP14)</f>
        <v>33.685203725631986</v>
      </c>
      <c r="AQ14" s="51">
        <f>SUM('Availability POI Areas'!AF14:AQ14)</f>
        <v>31.38710396931944</v>
      </c>
      <c r="AR14" s="51">
        <f>SUM('Availability POI Areas'!AG14:AR14)</f>
        <v>28.031374371471454</v>
      </c>
      <c r="AS14" s="51">
        <f>SUM('Availability POI Areas'!AH14:AS14)</f>
        <v>27.564905650610747</v>
      </c>
      <c r="AT14" s="51">
        <f>SUM('Availability POI Areas'!AI14:AT14)</f>
        <v>28.371034693100857</v>
      </c>
      <c r="AU14" s="51">
        <f>SUM('Availability POI Areas'!AJ14:AU14)</f>
        <v>30.49622853245554</v>
      </c>
      <c r="AV14" s="51">
        <f>SUM('Availability POI Areas'!AK14:AV14)</f>
        <v>28.331132461090004</v>
      </c>
      <c r="AW14" s="51">
        <f>SUM('Availability POI Areas'!AL14:AW14)</f>
        <v>28.393220730070905</v>
      </c>
      <c r="AX14" s="51">
        <f>SUM('Availability POI Areas'!AM14:AX14)</f>
        <v>27.464524870148828</v>
      </c>
      <c r="AY14" s="51">
        <f>SUM('Availability POI Areas'!AN14:AY14)</f>
        <v>28.67200718250103</v>
      </c>
      <c r="AZ14" s="51">
        <f>SUM('Availability POI Areas'!AO14:AZ14)</f>
        <v>28.336403870083007</v>
      </c>
      <c r="BA14" s="51">
        <f>SUM('Availability POI Areas'!AP14:BA14)</f>
        <v>29.469439520893904</v>
      </c>
      <c r="BB14" s="51">
        <f>SUM('Availability POI Areas'!AQ14:BB14)</f>
        <v>32.043362689535378</v>
      </c>
      <c r="BC14" s="51">
        <f>SUM('Availability POI Areas'!AR14:BC14)</f>
        <v>33.598867158107652</v>
      </c>
      <c r="BD14" s="51">
        <f>SUM('Availability POI Areas'!AS14:BD14)</f>
        <v>35.521352047011575</v>
      </c>
      <c r="BE14" s="51">
        <f>SUM('Availability POI Areas'!AT14:BE14)</f>
        <v>35.23889447053709</v>
      </c>
      <c r="BF14" s="51">
        <f>SUM('Availability POI Areas'!AU14:BF14)</f>
        <v>32.7785413646046</v>
      </c>
      <c r="BG14" s="51">
        <f>SUM('Availability POI Areas'!AV14:BG14)</f>
        <v>28.594051461957569</v>
      </c>
      <c r="BH14" s="51">
        <f>SUM('Availability POI Areas'!AW14:BH14)</f>
        <v>26.278355620938949</v>
      </c>
      <c r="BI14" s="51">
        <f>SUM('Availability POI Areas'!AX14:BI14)</f>
        <v>22.093133385640218</v>
      </c>
      <c r="BJ14" s="51">
        <f>SUM('Availability POI Areas'!AY14:BJ14)</f>
        <v>20.36491105574525</v>
      </c>
      <c r="BK14" s="51">
        <f>SUM('Availability POI Areas'!AZ14:BK14)</f>
        <v>21.132318009080372</v>
      </c>
      <c r="BL14" s="51">
        <f>SUM('Availability POI Areas'!BA14:BL14)</f>
        <v>21.118606500522652</v>
      </c>
      <c r="BM14" s="51">
        <f>SUM('Availability POI Areas'!BB14:BM14)</f>
        <v>20.396673972361494</v>
      </c>
      <c r="BN14" s="51">
        <f>SUM('Availability POI Areas'!BC14:BN14)</f>
        <v>21.897985366603198</v>
      </c>
      <c r="BO14" s="51">
        <f>SUM('Availability POI Areas'!BD14:BO14)</f>
        <v>24.057444438642634</v>
      </c>
      <c r="BP14" s="51">
        <f>SUM('Availability POI Areas'!BE14:BP14)</f>
        <v>25.707355722012089</v>
      </c>
      <c r="BQ14" s="51">
        <f>SUM('Availability POI Areas'!BF14:BQ14)</f>
        <v>31.322286418313528</v>
      </c>
      <c r="BR14" s="51">
        <f>SUM('Availability POI Areas'!BG14:BR14)</f>
        <v>34.96726055091775</v>
      </c>
      <c r="BS14" s="51">
        <f>SUM('Availability POI Areas'!BH14:BS14)</f>
        <v>37.007744231609848</v>
      </c>
      <c r="BT14" s="51">
        <f>SUM('Availability POI Areas'!BI14:BT14)</f>
        <v>39.257820721535964</v>
      </c>
      <c r="BU14" s="51">
        <f>SUM('Availability POI Areas'!BJ14:BU14)</f>
        <v>41.640154943327417</v>
      </c>
      <c r="BV14" s="51">
        <f>SUM('Availability POI Areas'!BK14:BV14)</f>
        <v>43.616583144651123</v>
      </c>
      <c r="BW14" s="51">
        <f>SUM('Availability POI Areas'!BL14:BW14)</f>
        <v>41.06583587867722</v>
      </c>
      <c r="BX14" s="51">
        <f>SUM('Availability POI Areas'!BM14:BX14)</f>
        <v>39.919344572794571</v>
      </c>
      <c r="BY14" s="51">
        <f>SUM('Availability POI Areas'!BN14:BY14)</f>
        <v>37.184524429689887</v>
      </c>
      <c r="BZ14" s="51">
        <f>SUM('Availability POI Areas'!BO14:BZ14)</f>
        <v>33.254243893615168</v>
      </c>
      <c r="CA14" s="51">
        <f>SUM('Availability POI Areas'!BP14:CA14)</f>
        <v>32.671386430840208</v>
      </c>
      <c r="CB14" s="51">
        <f>SUM('Availability POI Areas'!BQ14:CB14)</f>
        <v>30.980798096146479</v>
      </c>
      <c r="CC14" s="51">
        <f>SUM('Availability POI Areas'!BR14:CC14)</f>
        <v>23.737324660963854</v>
      </c>
      <c r="CD14" s="51">
        <f>SUM('Availability POI Areas'!BS14:CD14)</f>
        <v>19.735500935630778</v>
      </c>
      <c r="CE14" s="51">
        <f>SUM('Availability POI Areas'!BT14:CE14)</f>
        <v>20.633853496728882</v>
      </c>
      <c r="CF14" s="51">
        <f>SUM('Availability POI Areas'!BU14:CF14)</f>
        <v>20.247525609020435</v>
      </c>
      <c r="CG14" s="51">
        <f>SUM('Availability POI Areas'!BV14:CG14)</f>
        <v>20.31453499999138</v>
      </c>
      <c r="CH14" s="51">
        <f>SUM('Availability POI Areas'!BW14:CH14)</f>
        <v>20.461727059750988</v>
      </c>
    </row>
    <row r="15" spans="2:86" x14ac:dyDescent="0.3">
      <c r="B15" t="str">
        <f>'Availability POI Areas'!B15</f>
        <v>Greymouth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>
        <f>SUM('Availability POI Areas'!C15:N15)</f>
        <v>38.420399109292212</v>
      </c>
      <c r="O15" s="51">
        <f>SUM('Availability POI Areas'!D15:O15)</f>
        <v>40.067330916077765</v>
      </c>
      <c r="P15" s="51">
        <f>SUM('Availability POI Areas'!E15:P15)</f>
        <v>36.861974797472016</v>
      </c>
      <c r="Q15" s="51">
        <f>SUM('Availability POI Areas'!F15:Q15)</f>
        <v>35.943802676891814</v>
      </c>
      <c r="R15" s="51">
        <f>SUM('Availability POI Areas'!G15:R15)</f>
        <v>37.028896963980742</v>
      </c>
      <c r="S15" s="51">
        <f>SUM('Availability POI Areas'!H15:S15)</f>
        <v>32.942011295950927</v>
      </c>
      <c r="T15" s="51">
        <f>SUM('Availability POI Areas'!I15:T15)</f>
        <v>27.347630787850797</v>
      </c>
      <c r="U15" s="51">
        <f>SUM('Availability POI Areas'!J15:U15)</f>
        <v>23.1051944283636</v>
      </c>
      <c r="V15" s="51">
        <f>SUM('Availability POI Areas'!K15:V15)</f>
        <v>22.363480513107564</v>
      </c>
      <c r="W15" s="51">
        <f>SUM('Availability POI Areas'!L15:W15)</f>
        <v>21.805591932158915</v>
      </c>
      <c r="X15" s="51">
        <f>SUM('Availability POI Areas'!M15:X15)</f>
        <v>23.217473183875807</v>
      </c>
      <c r="Y15" s="51">
        <f>SUM('Availability POI Areas'!N15:Y15)</f>
        <v>22.433823182987545</v>
      </c>
      <c r="Z15" s="51">
        <f>SUM('Availability POI Areas'!O15:Z15)</f>
        <v>22.213193695074441</v>
      </c>
      <c r="AA15" s="51">
        <f>SUM('Availability POI Areas'!P15:AA15)</f>
        <v>20.284618284554661</v>
      </c>
      <c r="AB15" s="51">
        <f>SUM('Availability POI Areas'!Q15:AB15)</f>
        <v>19.000285657929364</v>
      </c>
      <c r="AC15" s="51">
        <f>SUM('Availability POI Areas'!R15:AC15)</f>
        <v>22.998657529700793</v>
      </c>
      <c r="AD15" s="51">
        <f>SUM('Availability POI Areas'!S15:AD15)</f>
        <v>20.729754603292605</v>
      </c>
      <c r="AE15" s="51">
        <f>SUM('Availability POI Areas'!T15:AE15)</f>
        <v>22.789438524205121</v>
      </c>
      <c r="AF15" s="51">
        <f>SUM('Availability POI Areas'!U15:AF15)</f>
        <v>22.067017553756571</v>
      </c>
      <c r="AG15" s="51">
        <f>SUM('Availability POI Areas'!V15:AG15)</f>
        <v>26.169448993858616</v>
      </c>
      <c r="AH15" s="51">
        <f>SUM('Availability POI Areas'!W15:AH15)</f>
        <v>24.583828887422762</v>
      </c>
      <c r="AI15" s="51">
        <f>SUM('Availability POI Areas'!X15:AI15)</f>
        <v>26.32957035846615</v>
      </c>
      <c r="AJ15" s="51">
        <f>SUM('Availability POI Areas'!Y15:AJ15)</f>
        <v>24.997934752134963</v>
      </c>
      <c r="AK15" s="51">
        <f>SUM('Availability POI Areas'!Z15:AK15)</f>
        <v>24.673272582318472</v>
      </c>
      <c r="AL15" s="51">
        <f>SUM('Availability POI Areas'!AA15:AL15)</f>
        <v>23.964964194527276</v>
      </c>
      <c r="AM15" s="51">
        <f>SUM('Availability POI Areas'!AB15:AM15)</f>
        <v>22.930084315838986</v>
      </c>
      <c r="AN15" s="51">
        <f>SUM('Availability POI Areas'!AC15:AN15)</f>
        <v>24.63541984076258</v>
      </c>
      <c r="AO15" s="51">
        <f>SUM('Availability POI Areas'!AD15:AO15)</f>
        <v>22.024274259271035</v>
      </c>
      <c r="AP15" s="51">
        <f>SUM('Availability POI Areas'!AE15:AP15)</f>
        <v>19.84150306978492</v>
      </c>
      <c r="AQ15" s="51">
        <f>SUM('Availability POI Areas'!AF15:AQ15)</f>
        <v>16.507530439678042</v>
      </c>
      <c r="AR15" s="51">
        <f>SUM('Availability POI Areas'!AG15:AR15)</f>
        <v>16.612575207389948</v>
      </c>
      <c r="AS15" s="51">
        <f>SUM('Availability POI Areas'!AH15:AS15)</f>
        <v>14.756290906781141</v>
      </c>
      <c r="AT15" s="51">
        <f>SUM('Availability POI Areas'!AI15:AT15)</f>
        <v>19.337659242400584</v>
      </c>
      <c r="AU15" s="51">
        <f>SUM('Availability POI Areas'!AJ15:AU15)</f>
        <v>17.763862166240163</v>
      </c>
      <c r="AV15" s="51">
        <f>SUM('Availability POI Areas'!AK15:AV15)</f>
        <v>34.84569408517649</v>
      </c>
      <c r="AW15" s="51">
        <f>SUM('Availability POI Areas'!AL15:AW15)</f>
        <v>35.311341980656174</v>
      </c>
      <c r="AX15" s="51">
        <f>SUM('Availability POI Areas'!AM15:AX15)</f>
        <v>134.31503389319511</v>
      </c>
      <c r="AY15" s="51">
        <f>SUM('Availability POI Areas'!AN15:AY15)</f>
        <v>135.40892814448372</v>
      </c>
      <c r="AZ15" s="51">
        <f>SUM('Availability POI Areas'!AO15:AZ15)</f>
        <v>134.03126102678004</v>
      </c>
      <c r="BA15" s="51">
        <f>SUM('Availability POI Areas'!AP15:BA15)</f>
        <v>134.48784907034025</v>
      </c>
      <c r="BB15" s="51">
        <f>SUM('Availability POI Areas'!AQ15:BB15)</f>
        <v>138.15107811302008</v>
      </c>
      <c r="BC15" s="51">
        <f>SUM('Availability POI Areas'!AR15:BC15)</f>
        <v>139.02980590799484</v>
      </c>
      <c r="BD15" s="51">
        <f>SUM('Availability POI Areas'!AS15:BD15)</f>
        <v>139.77980889777876</v>
      </c>
      <c r="BE15" s="51">
        <f>SUM('Availability POI Areas'!AT15:BE15)</f>
        <v>143.10982257712757</v>
      </c>
      <c r="BF15" s="51">
        <f>SUM('Availability POI Areas'!AU15:BF15)</f>
        <v>143.39212289434801</v>
      </c>
      <c r="BG15" s="51">
        <f>SUM('Availability POI Areas'!AV15:BG15)</f>
        <v>142.12125620791653</v>
      </c>
      <c r="BH15" s="51">
        <f>SUM('Availability POI Areas'!AW15:BH15)</f>
        <v>124.33127259661802</v>
      </c>
      <c r="BI15" s="51">
        <f>SUM('Availability POI Areas'!AX15:BI15)</f>
        <v>123.47438979658048</v>
      </c>
      <c r="BJ15" s="51">
        <f>SUM('Availability POI Areas'!AY15:BJ15)</f>
        <v>25.180765104923601</v>
      </c>
      <c r="BK15" s="51">
        <f>SUM('Availability POI Areas'!AZ15:BK15)</f>
        <v>31.34341192834507</v>
      </c>
      <c r="BL15" s="51">
        <f>SUM('Availability POI Areas'!BA15:BL15)</f>
        <v>33.194559863654597</v>
      </c>
      <c r="BM15" s="51">
        <f>SUM('Availability POI Areas'!BB15:BM15)</f>
        <v>32.752132752463112</v>
      </c>
      <c r="BN15" s="51">
        <f>SUM('Availability POI Areas'!BC15:BN15)</f>
        <v>29.697916924554193</v>
      </c>
      <c r="BO15" s="51">
        <f>SUM('Availability POI Areas'!BD15:BO15)</f>
        <v>30.065555044366402</v>
      </c>
      <c r="BP15" s="51">
        <f>SUM('Availability POI Areas'!BE15:BP15)</f>
        <v>35.158891733748995</v>
      </c>
      <c r="BQ15" s="51">
        <f>SUM('Availability POI Areas'!BF15:BQ15)</f>
        <v>30.484536615704741</v>
      </c>
      <c r="BR15" s="51">
        <f>SUM('Availability POI Areas'!BG15:BR15)</f>
        <v>25.305583163294695</v>
      </c>
      <c r="BS15" s="51">
        <f>SUM('Availability POI Areas'!BH15:BS15)</f>
        <v>25.472616598376685</v>
      </c>
      <c r="BT15" s="51">
        <f>SUM('Availability POI Areas'!BI15:BT15)</f>
        <v>26.626779758731992</v>
      </c>
      <c r="BU15" s="51">
        <f>SUM('Availability POI Areas'!BJ15:BU15)</f>
        <v>27.665527112213763</v>
      </c>
      <c r="BV15" s="51">
        <f>SUM('Availability POI Areas'!BK15:BV15)</f>
        <v>28.487085207009827</v>
      </c>
      <c r="BW15" s="51">
        <f>SUM('Availability POI Areas'!BL15:BW15)</f>
        <v>21.774812667908822</v>
      </c>
      <c r="BX15" s="51">
        <f>SUM('Availability POI Areas'!BM15:BX15)</f>
        <v>18.949111050731791</v>
      </c>
      <c r="BY15" s="51">
        <f>SUM('Availability POI Areas'!BN15:BY15)</f>
        <v>25.972278174299021</v>
      </c>
      <c r="BZ15" s="51">
        <f>SUM('Availability POI Areas'!BO15:BZ15)</f>
        <v>26.408870676562405</v>
      </c>
      <c r="CA15" s="51">
        <f>SUM('Availability POI Areas'!BP15:CA15)</f>
        <v>26.772411418449146</v>
      </c>
      <c r="CB15" s="51">
        <f>SUM('Availability POI Areas'!BQ15:CB15)</f>
        <v>24.128841157654293</v>
      </c>
      <c r="CC15" s="51">
        <f>SUM('Availability POI Areas'!BR15:CC15)</f>
        <v>23.850686422669817</v>
      </c>
      <c r="CD15" s="51">
        <f>SUM('Availability POI Areas'!BS15:CD15)</f>
        <v>23.791567056624679</v>
      </c>
      <c r="CE15" s="51">
        <f>SUM('Availability POI Areas'!BT15:CE15)</f>
        <v>26.070330492266638</v>
      </c>
      <c r="CF15" s="51">
        <f>SUM('Availability POI Areas'!BU15:CF15)</f>
        <v>26.190443119142607</v>
      </c>
      <c r="CG15" s="51">
        <f>SUM('Availability POI Areas'!BV15:CG15)</f>
        <v>26.698766629341264</v>
      </c>
      <c r="CH15" s="51">
        <f>SUM('Availability POI Areas'!BW15:CH15)</f>
        <v>25.997699548897113</v>
      </c>
    </row>
    <row r="16" spans="2:86" x14ac:dyDescent="0.3">
      <c r="B16" t="str">
        <f>'Availability POI Areas'!B16</f>
        <v>Hamilton and New Plymouth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>
        <f>SUM('Availability POI Areas'!C16:N16)</f>
        <v>7.6460327982967033</v>
      </c>
      <c r="O16" s="51">
        <f>SUM('Availability POI Areas'!D16:O16)</f>
        <v>8.4141713019291196</v>
      </c>
      <c r="P16" s="51">
        <f>SUM('Availability POI Areas'!E16:P16)</f>
        <v>11.673177801464865</v>
      </c>
      <c r="Q16" s="51">
        <f>SUM('Availability POI Areas'!F16:Q16)</f>
        <v>15.262465800733668</v>
      </c>
      <c r="R16" s="51">
        <f>SUM('Availability POI Areas'!G16:R16)</f>
        <v>15.969683402021568</v>
      </c>
      <c r="S16" s="51">
        <f>SUM('Availability POI Areas'!H16:S16)</f>
        <v>17.778857634619921</v>
      </c>
      <c r="T16" s="51">
        <f>SUM('Availability POI Areas'!I16:T16)</f>
        <v>25.276658474748409</v>
      </c>
      <c r="U16" s="51">
        <f>SUM('Availability POI Areas'!J16:U16)</f>
        <v>28.581529557039591</v>
      </c>
      <c r="V16" s="51">
        <f>SUM('Availability POI Areas'!K16:V16)</f>
        <v>33.590955873951515</v>
      </c>
      <c r="W16" s="51">
        <f>SUM('Availability POI Areas'!L16:W16)</f>
        <v>37.658020764929446</v>
      </c>
      <c r="X16" s="51">
        <f>SUM('Availability POI Areas'!M16:X16)</f>
        <v>41.027740357063458</v>
      </c>
      <c r="Y16" s="51">
        <f>SUM('Availability POI Areas'!N16:Y16)</f>
        <v>43.706259704296677</v>
      </c>
      <c r="Z16" s="51">
        <f>SUM('Availability POI Areas'!O16:Z16)</f>
        <v>40.614834603469262</v>
      </c>
      <c r="AA16" s="51">
        <f>SUM('Availability POI Areas'!P16:AA16)</f>
        <v>42.706677840555038</v>
      </c>
      <c r="AB16" s="51">
        <f>SUM('Availability POI Areas'!Q16:AB16)</f>
        <v>42.388286322074379</v>
      </c>
      <c r="AC16" s="51">
        <f>SUM('Availability POI Areas'!R16:AC16)</f>
        <v>43.146924695327726</v>
      </c>
      <c r="AD16" s="51">
        <f>SUM('Availability POI Areas'!S16:AD16)</f>
        <v>45.966378894835614</v>
      </c>
      <c r="AE16" s="51">
        <f>SUM('Availability POI Areas'!T16:AE16)</f>
        <v>48.066435557143933</v>
      </c>
      <c r="AF16" s="51">
        <f>SUM('Availability POI Areas'!U16:AF16)</f>
        <v>45.668752391762446</v>
      </c>
      <c r="AG16" s="51">
        <f>SUM('Availability POI Areas'!V16:AG16)</f>
        <v>45.635836292909985</v>
      </c>
      <c r="AH16" s="51">
        <f>SUM('Availability POI Areas'!W16:AH16)</f>
        <v>47.999842319232378</v>
      </c>
      <c r="AI16" s="51">
        <f>SUM('Availability POI Areas'!X16:AI16)</f>
        <v>45.502295488215566</v>
      </c>
      <c r="AJ16" s="51">
        <f>SUM('Availability POI Areas'!Y16:AJ16)</f>
        <v>48.250471216118051</v>
      </c>
      <c r="AK16" s="51">
        <f>SUM('Availability POI Areas'!Z16:AK16)</f>
        <v>48.037632143806945</v>
      </c>
      <c r="AL16" s="51">
        <f>SUM('Availability POI Areas'!AA16:AL16)</f>
        <v>47.9256196123224</v>
      </c>
      <c r="AM16" s="51">
        <f>SUM('Availability POI Areas'!AB16:AM16)</f>
        <v>48.086421699987042</v>
      </c>
      <c r="AN16" s="51">
        <f>SUM('Availability POI Areas'!AC16:AN16)</f>
        <v>49.336882281423826</v>
      </c>
      <c r="AO16" s="51">
        <f>SUM('Availability POI Areas'!AD16:AO16)</f>
        <v>50.382354311310202</v>
      </c>
      <c r="AP16" s="51">
        <f>SUM('Availability POI Areas'!AE16:AP16)</f>
        <v>46.855682510514413</v>
      </c>
      <c r="AQ16" s="51">
        <f>SUM('Availability POI Areas'!AF16:AQ16)</f>
        <v>42.946451615607749</v>
      </c>
      <c r="AR16" s="51">
        <f>SUM('Availability POI Areas'!AG16:AR16)</f>
        <v>38.606633838073392</v>
      </c>
      <c r="AS16" s="51">
        <f>SUM('Availability POI Areas'!AH16:AS16)</f>
        <v>39.016765047950749</v>
      </c>
      <c r="AT16" s="51">
        <f>SUM('Availability POI Areas'!AI16:AT16)</f>
        <v>39.574095012815953</v>
      </c>
      <c r="AU16" s="51">
        <f>SUM('Availability POI Areas'!AJ16:AU16)</f>
        <v>42.935561120803612</v>
      </c>
      <c r="AV16" s="51">
        <f>SUM('Availability POI Areas'!AK16:AV16)</f>
        <v>41.127052054457167</v>
      </c>
      <c r="AW16" s="51">
        <f>SUM('Availability POI Areas'!AL16:AW16)</f>
        <v>42.126396042373997</v>
      </c>
      <c r="AX16" s="51">
        <f>SUM('Availability POI Areas'!AM16:AX16)</f>
        <v>40.983490952319414</v>
      </c>
      <c r="AY16" s="51">
        <f>SUM('Availability POI Areas'!AN16:AY16)</f>
        <v>92.591746562912306</v>
      </c>
      <c r="AZ16" s="51">
        <f>SUM('Availability POI Areas'!AO16:AZ16)</f>
        <v>93.853728221396153</v>
      </c>
      <c r="BA16" s="51">
        <f>SUM('Availability POI Areas'!AP16:BA16)</f>
        <v>92.730760189876364</v>
      </c>
      <c r="BB16" s="51">
        <f>SUM('Availability POI Areas'!AQ16:BB16)</f>
        <v>99.751648945751157</v>
      </c>
      <c r="BC16" s="51">
        <f>SUM('Availability POI Areas'!AR16:BC16)</f>
        <v>102.30746518805225</v>
      </c>
      <c r="BD16" s="51">
        <f>SUM('Availability POI Areas'!AS16:BD16)</f>
        <v>154.83050521639814</v>
      </c>
      <c r="BE16" s="51">
        <f>SUM('Availability POI Areas'!AT16:BE16)</f>
        <v>154.88030559545442</v>
      </c>
      <c r="BF16" s="51">
        <f>SUM('Availability POI Areas'!AU16:BF16)</f>
        <v>148.52545662432152</v>
      </c>
      <c r="BG16" s="51">
        <f>SUM('Availability POI Areas'!AV16:BG16)</f>
        <v>143.59447245637273</v>
      </c>
      <c r="BH16" s="51">
        <f>SUM('Availability POI Areas'!AW16:BH16)</f>
        <v>139.28508620268269</v>
      </c>
      <c r="BI16" s="51">
        <f>SUM('Availability POI Areas'!AX16:BI16)</f>
        <v>135.04482636858341</v>
      </c>
      <c r="BJ16" s="51">
        <f>SUM('Availability POI Areas'!AY16:BJ16)</f>
        <v>133.78159218692485</v>
      </c>
      <c r="BK16" s="51">
        <f>SUM('Availability POI Areas'!AZ16:BK16)</f>
        <v>82.213004042139431</v>
      </c>
      <c r="BL16" s="51">
        <f>SUM('Availability POI Areas'!BA16:BL16)</f>
        <v>81.931469843196581</v>
      </c>
      <c r="BM16" s="51">
        <f>SUM('Availability POI Areas'!BB16:BM16)</f>
        <v>88.80019602373973</v>
      </c>
      <c r="BN16" s="51">
        <f>SUM('Availability POI Areas'!BC16:BN16)</f>
        <v>91.112741081543334</v>
      </c>
      <c r="BO16" s="51">
        <f>SUM('Availability POI Areas'!BD16:BO16)</f>
        <v>92.687223329875138</v>
      </c>
      <c r="BP16" s="51">
        <f>SUM('Availability POI Areas'!BE16:BP16)</f>
        <v>42.562506177853486</v>
      </c>
      <c r="BQ16" s="51">
        <f>SUM('Availability POI Areas'!BF16:BQ16)</f>
        <v>43.468167272265738</v>
      </c>
      <c r="BR16" s="51">
        <f>SUM('Availability POI Areas'!BG16:BR16)</f>
        <v>47.586225657564157</v>
      </c>
      <c r="BS16" s="51">
        <f>SUM('Availability POI Areas'!BH16:BS16)</f>
        <v>49.509462548647477</v>
      </c>
      <c r="BT16" s="51">
        <f>SUM('Availability POI Areas'!BI16:BT16)</f>
        <v>51.99773464571436</v>
      </c>
      <c r="BU16" s="51">
        <f>SUM('Availability POI Areas'!BJ16:BU16)</f>
        <v>56.121026608420841</v>
      </c>
      <c r="BV16" s="51">
        <f>SUM('Availability POI Areas'!BK16:BV16)</f>
        <v>58.230189418653964</v>
      </c>
      <c r="BW16" s="51">
        <f>SUM('Availability POI Areas'!BL16:BW16)</f>
        <v>56.820291043567515</v>
      </c>
      <c r="BX16" s="51">
        <f>SUM('Availability POI Areas'!BM16:BX16)</f>
        <v>53.885659641564665</v>
      </c>
      <c r="BY16" s="51">
        <f>SUM('Availability POI Areas'!BN16:BY16)</f>
        <v>43.794461888366143</v>
      </c>
      <c r="BZ16" s="51">
        <f>SUM('Availability POI Areas'!BO16:BZ16)</f>
        <v>36.684842544110964</v>
      </c>
      <c r="CA16" s="51">
        <f>SUM('Availability POI Areas'!BP16:CA16)</f>
        <v>34.377673903637202</v>
      </c>
      <c r="CB16" s="51">
        <f>SUM('Availability POI Areas'!BQ16:CB16)</f>
        <v>35.121495423443847</v>
      </c>
      <c r="CC16" s="51">
        <f>SUM('Availability POI Areas'!BR16:CC16)</f>
        <v>33.549869638575721</v>
      </c>
      <c r="CD16" s="51">
        <f>SUM('Availability POI Areas'!BS16:CD16)</f>
        <v>29.237915003481987</v>
      </c>
      <c r="CE16" s="51">
        <f>SUM('Availability POI Areas'!BT16:CE16)</f>
        <v>29.82810775866815</v>
      </c>
      <c r="CF16" s="51">
        <f>SUM('Availability POI Areas'!BU16:CF16)</f>
        <v>29.035428263509868</v>
      </c>
      <c r="CG16" s="51">
        <f>SUM('Availability POI Areas'!BV16:CG16)</f>
        <v>28.817492117217448</v>
      </c>
      <c r="CH16" s="51">
        <f>SUM('Availability POI Areas'!BW16:CH16)</f>
        <v>27.442905426135916</v>
      </c>
    </row>
    <row r="17" spans="2:86" x14ac:dyDescent="0.3">
      <c r="B17" t="str">
        <f>'Availability POI Areas'!B17</f>
        <v>Invercargill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>
        <f>SUM('Availability POI Areas'!C17:N17)</f>
        <v>58.241527734176046</v>
      </c>
      <c r="O17" s="51">
        <f>SUM('Availability POI Areas'!D17:O17)</f>
        <v>58.844008506811569</v>
      </c>
      <c r="P17" s="51">
        <f>SUM('Availability POI Areas'!E17:P17)</f>
        <v>56.027747525917157</v>
      </c>
      <c r="Q17" s="51">
        <f>SUM('Availability POI Areas'!F17:Q17)</f>
        <v>48.529338064851331</v>
      </c>
      <c r="R17" s="51">
        <f>SUM('Availability POI Areas'!G17:R17)</f>
        <v>47.187232223829824</v>
      </c>
      <c r="S17" s="51">
        <f>SUM('Availability POI Areas'!H17:S17)</f>
        <v>47.169545648034699</v>
      </c>
      <c r="T17" s="51">
        <f>SUM('Availability POI Areas'!I17:T17)</f>
        <v>47.456719033213695</v>
      </c>
      <c r="U17" s="51">
        <f>SUM('Availability POI Areas'!J17:U17)</f>
        <v>45.814744965058964</v>
      </c>
      <c r="V17" s="51">
        <f>SUM('Availability POI Areas'!K17:V17)</f>
        <v>44.981826847040509</v>
      </c>
      <c r="W17" s="51">
        <f>SUM('Availability POI Areas'!L17:W17)</f>
        <v>45.004264021193734</v>
      </c>
      <c r="X17" s="51">
        <f>SUM('Availability POI Areas'!M17:X17)</f>
        <v>43.165154673195737</v>
      </c>
      <c r="Y17" s="51">
        <f>SUM('Availability POI Areas'!N17:Y17)</f>
        <v>44.891558283485956</v>
      </c>
      <c r="Z17" s="51">
        <f>SUM('Availability POI Areas'!O17:Z17)</f>
        <v>45.841624153265172</v>
      </c>
      <c r="AA17" s="51">
        <f>SUM('Availability POI Areas'!P17:AA17)</f>
        <v>43.080571634247995</v>
      </c>
      <c r="AB17" s="51">
        <f>SUM('Availability POI Areas'!Q17:AB17)</f>
        <v>42.664224103445662</v>
      </c>
      <c r="AC17" s="51">
        <f>SUM('Availability POI Areas'!R17:AC17)</f>
        <v>45.481613928480954</v>
      </c>
      <c r="AD17" s="51">
        <f>SUM('Availability POI Areas'!S17:AD17)</f>
        <v>45.689459789391606</v>
      </c>
      <c r="AE17" s="51">
        <f>SUM('Availability POI Areas'!T17:AE17)</f>
        <v>44.158072005669766</v>
      </c>
      <c r="AF17" s="51">
        <f>SUM('Availability POI Areas'!U17:AF17)</f>
        <v>43.357970675282445</v>
      </c>
      <c r="AG17" s="51">
        <f>SUM('Availability POI Areas'!V17:AG17)</f>
        <v>42.66585026726208</v>
      </c>
      <c r="AH17" s="51">
        <f>SUM('Availability POI Areas'!W17:AH17)</f>
        <v>43.206443974078965</v>
      </c>
      <c r="AI17" s="51">
        <f>SUM('Availability POI Areas'!X17:AI17)</f>
        <v>43.101246889345163</v>
      </c>
      <c r="AJ17" s="51">
        <f>SUM('Availability POI Areas'!Y17:AJ17)</f>
        <v>43.172470825089945</v>
      </c>
      <c r="AK17" s="51">
        <f>SUM('Availability POI Areas'!Z17:AK17)</f>
        <v>41.066347515927951</v>
      </c>
      <c r="AL17" s="51">
        <f>SUM('Availability POI Areas'!AA17:AL17)</f>
        <v>40.756658821832197</v>
      </c>
      <c r="AM17" s="51">
        <f>SUM('Availability POI Areas'!AB17:AM17)</f>
        <v>40.671730285292973</v>
      </c>
      <c r="AN17" s="51">
        <f>SUM('Availability POI Areas'!AC17:AN17)</f>
        <v>39.253025731318068</v>
      </c>
      <c r="AO17" s="51">
        <f>SUM('Availability POI Areas'!AD17:AO17)</f>
        <v>37.247216503150533</v>
      </c>
      <c r="AP17" s="51">
        <f>SUM('Availability POI Areas'!AE17:AP17)</f>
        <v>34.376671057952102</v>
      </c>
      <c r="AQ17" s="51">
        <f>SUM('Availability POI Areas'!AF17:AQ17)</f>
        <v>31.765058709320019</v>
      </c>
      <c r="AR17" s="51">
        <f>SUM('Availability POI Areas'!AG17:AR17)</f>
        <v>29.539908322008639</v>
      </c>
      <c r="AS17" s="51">
        <f>SUM('Availability POI Areas'!AH17:AS17)</f>
        <v>28.874327898076491</v>
      </c>
      <c r="AT17" s="51">
        <f>SUM('Availability POI Areas'!AI17:AT17)</f>
        <v>27.359710427630802</v>
      </c>
      <c r="AU17" s="51">
        <f>SUM('Availability POI Areas'!AJ17:AU17)</f>
        <v>26.70372361486405</v>
      </c>
      <c r="AV17" s="51">
        <f>SUM('Availability POI Areas'!AK17:AV17)</f>
        <v>25.642637251304645</v>
      </c>
      <c r="AW17" s="51">
        <f>SUM('Availability POI Areas'!AL17:AW17)</f>
        <v>25.263972281628821</v>
      </c>
      <c r="AX17" s="51">
        <f>SUM('Availability POI Areas'!AM17:AX17)</f>
        <v>23.466404556166815</v>
      </c>
      <c r="AY17" s="51">
        <f>SUM('Availability POI Areas'!AN17:AY17)</f>
        <v>22.42434101458381</v>
      </c>
      <c r="AZ17" s="51">
        <f>SUM('Availability POI Areas'!AO17:AZ17)</f>
        <v>22.10625432428203</v>
      </c>
      <c r="BA17" s="51">
        <f>SUM('Availability POI Areas'!AP17:BA17)</f>
        <v>21.077612518760375</v>
      </c>
      <c r="BB17" s="51">
        <f>SUM('Availability POI Areas'!AQ17:BB17)</f>
        <v>22.845489163536783</v>
      </c>
      <c r="BC17" s="51">
        <f>SUM('Availability POI Areas'!AR17:BC17)</f>
        <v>24.233811185905598</v>
      </c>
      <c r="BD17" s="51">
        <f>SUM('Availability POI Areas'!AS17:BD17)</f>
        <v>25.763829625367343</v>
      </c>
      <c r="BE17" s="51">
        <f>SUM('Availability POI Areas'!AT17:BE17)</f>
        <v>24.406513202970931</v>
      </c>
      <c r="BF17" s="51">
        <f>SUM('Availability POI Areas'!AU17:BF17)</f>
        <v>23.47313581863968</v>
      </c>
      <c r="BG17" s="51">
        <f>SUM('Availability POI Areas'!AV17:BG17)</f>
        <v>20.388177145318494</v>
      </c>
      <c r="BH17" s="51">
        <f>SUM('Availability POI Areas'!AW17:BH17)</f>
        <v>18.16119140635713</v>
      </c>
      <c r="BI17" s="51">
        <f>SUM('Availability POI Areas'!AX17:BI17)</f>
        <v>15.768153951251945</v>
      </c>
      <c r="BJ17" s="51">
        <f>SUM('Availability POI Areas'!AY17:BJ17)</f>
        <v>14.142293923799595</v>
      </c>
      <c r="BK17" s="51">
        <f>SUM('Availability POI Areas'!AZ17:BK17)</f>
        <v>13.909347300165351</v>
      </c>
      <c r="BL17" s="51">
        <f>SUM('Availability POI Areas'!BA17:BL17)</f>
        <v>14.112794370596292</v>
      </c>
      <c r="BM17" s="51">
        <f>SUM('Availability POI Areas'!BB17:BM17)</f>
        <v>14.236892983954839</v>
      </c>
      <c r="BN17" s="51">
        <f>SUM('Availability POI Areas'!BC17:BN17)</f>
        <v>13.908778125367013</v>
      </c>
      <c r="BO17" s="51">
        <f>SUM('Availability POI Areas'!BD17:BO17)</f>
        <v>15.132231495122799</v>
      </c>
      <c r="BP17" s="51">
        <f>SUM('Availability POI Areas'!BE17:BP17)</f>
        <v>14.995231491288852</v>
      </c>
      <c r="BQ17" s="51">
        <f>SUM('Availability POI Areas'!BF17:BQ17)</f>
        <v>15.183186374039117</v>
      </c>
      <c r="BR17" s="51">
        <f>SUM('Availability POI Areas'!BG17:BR17)</f>
        <v>15.5666936558797</v>
      </c>
      <c r="BS17" s="51">
        <f>SUM('Availability POI Areas'!BH17:BS17)</f>
        <v>17.749262620261817</v>
      </c>
      <c r="BT17" s="51">
        <f>SUM('Availability POI Areas'!BI17:BT17)</f>
        <v>19.378940994270994</v>
      </c>
      <c r="BU17" s="51">
        <f>SUM('Availability POI Areas'!BJ17:BU17)</f>
        <v>21.584750447818664</v>
      </c>
      <c r="BV17" s="51">
        <f>SUM('Availability POI Areas'!BK17:BV17)</f>
        <v>22.798269177996723</v>
      </c>
      <c r="BW17" s="51">
        <f>SUM('Availability POI Areas'!BL17:BW17)</f>
        <v>23.084968636961023</v>
      </c>
      <c r="BX17" s="51">
        <f>SUM('Availability POI Areas'!BM17:BX17)</f>
        <v>22.063280121239014</v>
      </c>
      <c r="BY17" s="51">
        <f>SUM('Availability POI Areas'!BN17:BY17)</f>
        <v>21.587747374624165</v>
      </c>
      <c r="BZ17" s="51">
        <f>SUM('Availability POI Areas'!BO17:BZ17)</f>
        <v>22.004817360473865</v>
      </c>
      <c r="CA17" s="51">
        <f>SUM('Availability POI Areas'!BP17:CA17)</f>
        <v>20.880876077841023</v>
      </c>
      <c r="CB17" s="51">
        <f>SUM('Availability POI Areas'!BQ17:CB17)</f>
        <v>27.265328285069863</v>
      </c>
      <c r="CC17" s="51">
        <f>SUM('Availability POI Areas'!BR17:CC17)</f>
        <v>27.095415874800814</v>
      </c>
      <c r="CD17" s="51">
        <f>SUM('Availability POI Areas'!BS17:CD17)</f>
        <v>26.973287196645426</v>
      </c>
      <c r="CE17" s="51">
        <f>SUM('Availability POI Areas'!BT17:CE17)</f>
        <v>26.811582507432327</v>
      </c>
      <c r="CF17" s="51">
        <f>SUM('Availability POI Areas'!BU17:CF17)</f>
        <v>26.749886389625864</v>
      </c>
      <c r="CG17" s="51">
        <f>SUM('Availability POI Areas'!BV17:CG17)</f>
        <v>25.883941312136066</v>
      </c>
      <c r="CH17" s="51">
        <f>SUM('Availability POI Areas'!BW17:CH17)</f>
        <v>25.724546366182949</v>
      </c>
    </row>
    <row r="18" spans="2:86" x14ac:dyDescent="0.3">
      <c r="B18" t="str">
        <f>'Availability POI Areas'!B18</f>
        <v>Kapiti (incl. Paraparaumu)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>
        <f>SUM('Availability POI Areas'!C18:N18)</f>
        <v>78.384109758406595</v>
      </c>
      <c r="O18" s="51">
        <f>SUM('Availability POI Areas'!D18:O18)</f>
        <v>77.374629180055166</v>
      </c>
      <c r="P18" s="51">
        <f>SUM('Availability POI Areas'!E18:P18)</f>
        <v>65.137855670673019</v>
      </c>
      <c r="Q18" s="51">
        <f>SUM('Availability POI Areas'!F18:Q18)</f>
        <v>57.828929630255288</v>
      </c>
      <c r="R18" s="51">
        <f>SUM('Availability POI Areas'!G18:R18)</f>
        <v>53.404414297858281</v>
      </c>
      <c r="S18" s="51">
        <f>SUM('Availability POI Areas'!H18:S18)</f>
        <v>53.333639381280207</v>
      </c>
      <c r="T18" s="51">
        <f>SUM('Availability POI Areas'!I18:T18)</f>
        <v>57.23528723655086</v>
      </c>
      <c r="U18" s="51">
        <f>SUM('Availability POI Areas'!J18:U18)</f>
        <v>48.694930650911616</v>
      </c>
      <c r="V18" s="51">
        <f>SUM('Availability POI Areas'!K18:V18)</f>
        <v>53.624256307554724</v>
      </c>
      <c r="W18" s="51">
        <f>SUM('Availability POI Areas'!L18:W18)</f>
        <v>59.701069131317468</v>
      </c>
      <c r="X18" s="51">
        <f>SUM('Availability POI Areas'!M18:X18)</f>
        <v>62.82016066862613</v>
      </c>
      <c r="Y18" s="51">
        <f>SUM('Availability POI Areas'!N18:Y18)</f>
        <v>62.19707971120576</v>
      </c>
      <c r="Z18" s="51">
        <f>SUM('Availability POI Areas'!O18:Z18)</f>
        <v>70.114347369627154</v>
      </c>
      <c r="AA18" s="51">
        <f>SUM('Availability POI Areas'!P18:AA18)</f>
        <v>69.820565973263811</v>
      </c>
      <c r="AB18" s="51">
        <f>SUM('Availability POI Areas'!Q18:AB18)</f>
        <v>74.33502997410416</v>
      </c>
      <c r="AC18" s="51">
        <f>SUM('Availability POI Areas'!R18:AC18)</f>
        <v>74.797675031324928</v>
      </c>
      <c r="AD18" s="51">
        <f>SUM('Availability POI Areas'!S18:AD18)</f>
        <v>74.071048161666823</v>
      </c>
      <c r="AE18" s="51">
        <f>SUM('Availability POI Areas'!T18:AE18)</f>
        <v>73.350688812262291</v>
      </c>
      <c r="AF18" s="51">
        <f>SUM('Availability POI Areas'!U18:AF18)</f>
        <v>69.10867803103838</v>
      </c>
      <c r="AG18" s="51">
        <f>SUM('Availability POI Areas'!V18:AG18)</f>
        <v>74.388887280775819</v>
      </c>
      <c r="AH18" s="51">
        <f>SUM('Availability POI Areas'!W18:AH18)</f>
        <v>65.765140836874835</v>
      </c>
      <c r="AI18" s="51">
        <f>SUM('Availability POI Areas'!X18:AI18)</f>
        <v>60.992009691648605</v>
      </c>
      <c r="AJ18" s="51">
        <f>SUM('Availability POI Areas'!Y18:AJ18)</f>
        <v>62.326243745380793</v>
      </c>
      <c r="AK18" s="51">
        <f>SUM('Availability POI Areas'!Z18:AK18)</f>
        <v>62.337436627279487</v>
      </c>
      <c r="AL18" s="51">
        <f>SUM('Availability POI Areas'!AA18:AL18)</f>
        <v>54.632637503623663</v>
      </c>
      <c r="AM18" s="51">
        <f>SUM('Availability POI Areas'!AB18:AM18)</f>
        <v>53.814609870321235</v>
      </c>
      <c r="AN18" s="51">
        <f>SUM('Availability POI Areas'!AC18:AN18)</f>
        <v>50.43706763792644</v>
      </c>
      <c r="AO18" s="51">
        <f>SUM('Availability POI Areas'!AD18:AO18)</f>
        <v>48.417248296533984</v>
      </c>
      <c r="AP18" s="51">
        <f>SUM('Availability POI Areas'!AE18:AP18)</f>
        <v>45.522323082858769</v>
      </c>
      <c r="AQ18" s="51">
        <f>SUM('Availability POI Areas'!AF18:AQ18)</f>
        <v>41.18745475101705</v>
      </c>
      <c r="AR18" s="51">
        <f>SUM('Availability POI Areas'!AG18:AR18)</f>
        <v>37.522204140526789</v>
      </c>
      <c r="AS18" s="51">
        <f>SUM('Availability POI Areas'!AH18:AS18)</f>
        <v>31.410899512182951</v>
      </c>
      <c r="AT18" s="51">
        <f>SUM('Availability POI Areas'!AI18:AT18)</f>
        <v>31.542201508245729</v>
      </c>
      <c r="AU18" s="51">
        <f>SUM('Availability POI Areas'!AJ18:AU18)</f>
        <v>30.924432250513902</v>
      </c>
      <c r="AV18" s="51">
        <f>SUM('Availability POI Areas'!AK18:AV18)</f>
        <v>26.411462138114786</v>
      </c>
      <c r="AW18" s="51">
        <f>SUM('Availability POI Areas'!AL18:AW18)</f>
        <v>26.073873386670883</v>
      </c>
      <c r="AX18" s="51">
        <f>SUM('Availability POI Areas'!AM18:AX18)</f>
        <v>25.670385881397234</v>
      </c>
      <c r="AY18" s="51">
        <f>SUM('Availability POI Areas'!AN18:AY18)</f>
        <v>25.10793673633076</v>
      </c>
      <c r="AZ18" s="51">
        <f>SUM('Availability POI Areas'!AO18:AZ18)</f>
        <v>24.380299170602086</v>
      </c>
      <c r="BA18" s="51">
        <f>SUM('Availability POI Areas'!AP18:BA18)</f>
        <v>25.540710903301001</v>
      </c>
      <c r="BB18" s="51">
        <f>SUM('Availability POI Areas'!AQ18:BB18)</f>
        <v>27.098741875764961</v>
      </c>
      <c r="BC18" s="51">
        <f>SUM('Availability POI Areas'!AR18:BC18)</f>
        <v>30.025541514964214</v>
      </c>
      <c r="BD18" s="51">
        <f>SUM('Availability POI Areas'!AS18:BD18)</f>
        <v>31.297226589145328</v>
      </c>
      <c r="BE18" s="51">
        <f>SUM('Availability POI Areas'!AT18:BE18)</f>
        <v>31.614826850308827</v>
      </c>
      <c r="BF18" s="51">
        <f>SUM('Availability POI Areas'!AU18:BF18)</f>
        <v>31.027819239111846</v>
      </c>
      <c r="BG18" s="51">
        <f>SUM('Availability POI Areas'!AV18:BG18)</f>
        <v>28.509327187949292</v>
      </c>
      <c r="BH18" s="51">
        <f>SUM('Availability POI Areas'!AW18:BH18)</f>
        <v>26.001368926258859</v>
      </c>
      <c r="BI18" s="51">
        <f>SUM('Availability POI Areas'!AX18:BI18)</f>
        <v>22.47924285893944</v>
      </c>
      <c r="BJ18" s="51">
        <f>SUM('Availability POI Areas'!AY18:BJ18)</f>
        <v>20.165507213516399</v>
      </c>
      <c r="BK18" s="51">
        <f>SUM('Availability POI Areas'!AZ18:BK18)</f>
        <v>21.508748633129823</v>
      </c>
      <c r="BL18" s="51">
        <f>SUM('Availability POI Areas'!BA18:BL18)</f>
        <v>21.441691664070987</v>
      </c>
      <c r="BM18" s="51">
        <f>SUM('Availability POI Areas'!BB18:BM18)</f>
        <v>21.684177061537277</v>
      </c>
      <c r="BN18" s="51">
        <f>SUM('Availability POI Areas'!BC18:BN18)</f>
        <v>22.706722817655667</v>
      </c>
      <c r="BO18" s="51">
        <f>SUM('Availability POI Areas'!BD18:BO18)</f>
        <v>21.679554368540067</v>
      </c>
      <c r="BP18" s="51">
        <f>SUM('Availability POI Areas'!BE18:BP18)</f>
        <v>21.245639979024446</v>
      </c>
      <c r="BQ18" s="51">
        <f>SUM('Availability POI Areas'!BF18:BQ18)</f>
        <v>22.684747878156394</v>
      </c>
      <c r="BR18" s="51">
        <f>SUM('Availability POI Areas'!BG18:BR18)</f>
        <v>25.587870062716227</v>
      </c>
      <c r="BS18" s="51">
        <f>SUM('Availability POI Areas'!BH18:BS18)</f>
        <v>27.068932200940651</v>
      </c>
      <c r="BT18" s="51">
        <f>SUM('Availability POI Areas'!BI18:BT18)</f>
        <v>28.490843767679802</v>
      </c>
      <c r="BU18" s="51">
        <f>SUM('Availability POI Areas'!BJ18:BU18)</f>
        <v>30.981786268079262</v>
      </c>
      <c r="BV18" s="51">
        <f>SUM('Availability POI Areas'!BK18:BV18)</f>
        <v>33.492321276719309</v>
      </c>
      <c r="BW18" s="51">
        <f>SUM('Availability POI Areas'!BL18:BW18)</f>
        <v>31.631431797228256</v>
      </c>
      <c r="BX18" s="51">
        <f>SUM('Availability POI Areas'!BM18:BX18)</f>
        <v>31.002835868338178</v>
      </c>
      <c r="BY18" s="51">
        <f>SUM('Availability POI Areas'!BN18:BY18)</f>
        <v>31.62049775642086</v>
      </c>
      <c r="BZ18" s="51">
        <f>SUM('Availability POI Areas'!BO18:BZ18)</f>
        <v>31.628481974427615</v>
      </c>
      <c r="CA18" s="51">
        <f>SUM('Availability POI Areas'!BP18:CA18)</f>
        <v>31.746271016058362</v>
      </c>
      <c r="CB18" s="51">
        <f>SUM('Availability POI Areas'!BQ18:CB18)</f>
        <v>32.069700265703226</v>
      </c>
      <c r="CC18" s="51">
        <f>SUM('Availability POI Areas'!BR18:CC18)</f>
        <v>30.07665152156013</v>
      </c>
      <c r="CD18" s="51">
        <f>SUM('Availability POI Areas'!BS18:CD18)</f>
        <v>26.625773325215384</v>
      </c>
      <c r="CE18" s="51">
        <f>SUM('Availability POI Areas'!BT18:CE18)</f>
        <v>26.098776884278028</v>
      </c>
      <c r="CF18" s="51">
        <f>SUM('Availability POI Areas'!BU18:CF18)</f>
        <v>27.137313721762602</v>
      </c>
      <c r="CG18" s="51">
        <f>SUM('Availability POI Areas'!BV18:CG18)</f>
        <v>26.739641905622552</v>
      </c>
      <c r="CH18" s="51">
        <f>SUM('Availability POI Areas'!BW18:CH18)</f>
        <v>24.332643076915662</v>
      </c>
    </row>
    <row r="19" spans="2:86" x14ac:dyDescent="0.3">
      <c r="B19" t="str">
        <f>'Availability POI Areas'!B19</f>
        <v>Levin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>
        <f>SUM('Availability POI Areas'!C19:N19)</f>
        <v>81.711267251754691</v>
      </c>
      <c r="O19" s="51">
        <f>SUM('Availability POI Areas'!D19:O19)</f>
        <v>76.404613874832123</v>
      </c>
      <c r="P19" s="51">
        <f>SUM('Availability POI Areas'!E19:P19)</f>
        <v>73.145933986442941</v>
      </c>
      <c r="Q19" s="51">
        <f>SUM('Availability POI Areas'!F19:Q19)</f>
        <v>71.032852306972856</v>
      </c>
      <c r="R19" s="51">
        <f>SUM('Availability POI Areas'!G19:R19)</f>
        <v>69.534520890992354</v>
      </c>
      <c r="S19" s="51">
        <f>SUM('Availability POI Areas'!H19:S19)</f>
        <v>70.968108549430852</v>
      </c>
      <c r="T19" s="51">
        <f>SUM('Availability POI Areas'!I19:T19)</f>
        <v>77.969485540621108</v>
      </c>
      <c r="U19" s="51">
        <f>SUM('Availability POI Areas'!J19:U19)</f>
        <v>73.197122057266554</v>
      </c>
      <c r="V19" s="51">
        <f>SUM('Availability POI Areas'!K19:V19)</f>
        <v>66.628786866300132</v>
      </c>
      <c r="W19" s="51">
        <f>SUM('Availability POI Areas'!L19:W19)</f>
        <v>63.375054994609059</v>
      </c>
      <c r="X19" s="51">
        <f>SUM('Availability POI Areas'!M19:X19)</f>
        <v>61.74326059771122</v>
      </c>
      <c r="Y19" s="51">
        <f>SUM('Availability POI Areas'!N19:Y19)</f>
        <v>60.729405039397165</v>
      </c>
      <c r="Z19" s="51">
        <f>SUM('Availability POI Areas'!O19:Z19)</f>
        <v>58.588649200637633</v>
      </c>
      <c r="AA19" s="51">
        <f>SUM('Availability POI Areas'!P19:AA19)</f>
        <v>61.833574050331087</v>
      </c>
      <c r="AB19" s="51">
        <f>SUM('Availability POI Areas'!Q19:AB19)</f>
        <v>59.061117118575972</v>
      </c>
      <c r="AC19" s="51">
        <f>SUM('Availability POI Areas'!R19:AC19)</f>
        <v>56.500184183916502</v>
      </c>
      <c r="AD19" s="51">
        <f>SUM('Availability POI Areas'!S19:AD19)</f>
        <v>54.283814006547416</v>
      </c>
      <c r="AE19" s="51">
        <f>SUM('Availability POI Areas'!T19:AE19)</f>
        <v>53.326093327260651</v>
      </c>
      <c r="AF19" s="51">
        <f>SUM('Availability POI Areas'!U19:AF19)</f>
        <v>47.153210524559057</v>
      </c>
      <c r="AG19" s="51">
        <f>SUM('Availability POI Areas'!V19:AG19)</f>
        <v>48.726175872011808</v>
      </c>
      <c r="AH19" s="51">
        <f>SUM('Availability POI Areas'!W19:AH19)</f>
        <v>48.57019846117575</v>
      </c>
      <c r="AI19" s="51">
        <f>SUM('Availability POI Areas'!X19:AI19)</f>
        <v>50.970921962807388</v>
      </c>
      <c r="AJ19" s="51">
        <f>SUM('Availability POI Areas'!Y19:AJ19)</f>
        <v>47.282532684939881</v>
      </c>
      <c r="AK19" s="51">
        <f>SUM('Availability POI Areas'!Z19:AK19)</f>
        <v>46.374880266147876</v>
      </c>
      <c r="AL19" s="51">
        <f>SUM('Availability POI Areas'!AA19:AL19)</f>
        <v>44.717819451520292</v>
      </c>
      <c r="AM19" s="51">
        <f>SUM('Availability POI Areas'!AB19:AM19)</f>
        <v>39.791977070986299</v>
      </c>
      <c r="AN19" s="51">
        <f>SUM('Availability POI Areas'!AC19:AN19)</f>
        <v>36.641958761657591</v>
      </c>
      <c r="AO19" s="51">
        <f>SUM('Availability POI Areas'!AD19:AO19)</f>
        <v>34.300369930696803</v>
      </c>
      <c r="AP19" s="51">
        <f>SUM('Availability POI Areas'!AE19:AP19)</f>
        <v>31.467040667367542</v>
      </c>
      <c r="AQ19" s="51">
        <f>SUM('Availability POI Areas'!AF19:AQ19)</f>
        <v>25.746809984098068</v>
      </c>
      <c r="AR19" s="51">
        <f>SUM('Availability POI Areas'!AG19:AR19)</f>
        <v>23.209921731091484</v>
      </c>
      <c r="AS19" s="51">
        <f>SUM('Availability POI Areas'!AH19:AS19)</f>
        <v>20.704629629476308</v>
      </c>
      <c r="AT19" s="51">
        <f>SUM('Availability POI Areas'!AI19:AT19)</f>
        <v>19.53131326883674</v>
      </c>
      <c r="AU19" s="51">
        <f>SUM('Availability POI Areas'!AJ19:AU19)</f>
        <v>16.65492854653942</v>
      </c>
      <c r="AV19" s="51">
        <f>SUM('Availability POI Areas'!AK19:AV19)</f>
        <v>19.660311370568369</v>
      </c>
      <c r="AW19" s="51">
        <f>SUM('Availability POI Areas'!AL19:AW19)</f>
        <v>20.219829485693328</v>
      </c>
      <c r="AX19" s="51">
        <f>SUM('Availability POI Areas'!AM19:AX19)</f>
        <v>21.316525044483349</v>
      </c>
      <c r="AY19" s="51">
        <f>SUM('Availability POI Areas'!AN19:AY19)</f>
        <v>22.745293273571768</v>
      </c>
      <c r="AZ19" s="51">
        <f>SUM('Availability POI Areas'!AO19:AZ19)</f>
        <v>23.508699384769475</v>
      </c>
      <c r="BA19" s="51">
        <f>SUM('Availability POI Areas'!AP19:BA19)</f>
        <v>23.543277619145776</v>
      </c>
      <c r="BB19" s="51">
        <f>SUM('Availability POI Areas'!AQ19:BB19)</f>
        <v>26.242574006605061</v>
      </c>
      <c r="BC19" s="51">
        <f>SUM('Availability POI Areas'!AR19:BC19)</f>
        <v>29.468577394188831</v>
      </c>
      <c r="BD19" s="51">
        <f>SUM('Availability POI Areas'!AS19:BD19)</f>
        <v>31.086836363767695</v>
      </c>
      <c r="BE19" s="51">
        <f>SUM('Availability POI Areas'!AT19:BE19)</f>
        <v>32.426986619989385</v>
      </c>
      <c r="BF19" s="51">
        <f>SUM('Availability POI Areas'!AU19:BF19)</f>
        <v>33.778666119063843</v>
      </c>
      <c r="BG19" s="51">
        <f>SUM('Availability POI Areas'!AV19:BG19)</f>
        <v>31.052023573692832</v>
      </c>
      <c r="BH19" s="51">
        <f>SUM('Availability POI Areas'!AW19:BH19)</f>
        <v>27.307089383304099</v>
      </c>
      <c r="BI19" s="51">
        <f>SUM('Availability POI Areas'!AX19:BI19)</f>
        <v>23.743963858364381</v>
      </c>
      <c r="BJ19" s="51">
        <f>SUM('Availability POI Areas'!AY19:BJ19)</f>
        <v>21.413081011693407</v>
      </c>
      <c r="BK19" s="51">
        <f>SUM('Availability POI Areas'!AZ19:BK19)</f>
        <v>21.643825260772569</v>
      </c>
      <c r="BL19" s="51">
        <f>SUM('Availability POI Areas'!BA19:BL19)</f>
        <v>23.086171551791708</v>
      </c>
      <c r="BM19" s="51">
        <f>SUM('Availability POI Areas'!BB19:BM19)</f>
        <v>21.94058589707068</v>
      </c>
      <c r="BN19" s="51">
        <f>SUM('Availability POI Areas'!BC19:BN19)</f>
        <v>20.878968216629506</v>
      </c>
      <c r="BO19" s="51">
        <f>SUM('Availability POI Areas'!BD19:BO19)</f>
        <v>20.068236648217152</v>
      </c>
      <c r="BP19" s="51">
        <f>SUM('Availability POI Areas'!BE19:BP19)</f>
        <v>18.269603509949096</v>
      </c>
      <c r="BQ19" s="51">
        <f>SUM('Availability POI Areas'!BF19:BQ19)</f>
        <v>22.327510430552099</v>
      </c>
      <c r="BR19" s="51">
        <f>SUM('Availability POI Areas'!BG19:BR19)</f>
        <v>23.020940002579174</v>
      </c>
      <c r="BS19" s="51">
        <f>SUM('Availability POI Areas'!BH19:BS19)</f>
        <v>24.233462552493027</v>
      </c>
      <c r="BT19" s="51">
        <f>SUM('Availability POI Areas'!BI19:BT19)</f>
        <v>25.31224095816815</v>
      </c>
      <c r="BU19" s="51">
        <f>SUM('Availability POI Areas'!BJ19:BU19)</f>
        <v>28.445381452392915</v>
      </c>
      <c r="BV19" s="51">
        <f>SUM('Availability POI Areas'!BK19:BV19)</f>
        <v>31.044582085729534</v>
      </c>
      <c r="BW19" s="51">
        <f>SUM('Availability POI Areas'!BL19:BW19)</f>
        <v>30.913583288739996</v>
      </c>
      <c r="BX19" s="51">
        <f>SUM('Availability POI Areas'!BM19:BX19)</f>
        <v>31.119326340207003</v>
      </c>
      <c r="BY19" s="51">
        <f>SUM('Availability POI Areas'!BN19:BY19)</f>
        <v>33.160803841915232</v>
      </c>
      <c r="BZ19" s="51">
        <f>SUM('Availability POI Areas'!BO19:BZ19)</f>
        <v>34.865266142091357</v>
      </c>
      <c r="CA19" s="51">
        <f>SUM('Availability POI Areas'!BP19:CA19)</f>
        <v>34.463650937039212</v>
      </c>
      <c r="CB19" s="51">
        <f>SUM('Availability POI Areas'!BQ19:CB19)</f>
        <v>35.958849582134718</v>
      </c>
      <c r="CC19" s="51">
        <f>SUM('Availability POI Areas'!BR19:CC19)</f>
        <v>32.142302056140998</v>
      </c>
      <c r="CD19" s="51">
        <f>SUM('Availability POI Areas'!BS19:CD19)</f>
        <v>30.226712734278014</v>
      </c>
      <c r="CE19" s="51">
        <f>SUM('Availability POI Areas'!BT19:CE19)</f>
        <v>30.886455279258996</v>
      </c>
      <c r="CF19" s="51">
        <f>SUM('Availability POI Areas'!BU19:CF19)</f>
        <v>31.786838835696532</v>
      </c>
      <c r="CG19" s="51">
        <f>SUM('Availability POI Areas'!BV19:CG19)</f>
        <v>30.259308682918949</v>
      </c>
      <c r="CH19" s="51">
        <f>SUM('Availability POI Areas'!BW19:CH19)</f>
        <v>28.574117624786638</v>
      </c>
    </row>
    <row r="20" spans="2:86" x14ac:dyDescent="0.3">
      <c r="B20" t="str">
        <f>'Availability POI Areas'!B20</f>
        <v>Masterton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>
        <f>SUM('Availability POI Areas'!C20:N20)</f>
        <v>37.63587591887071</v>
      </c>
      <c r="O20" s="51">
        <f>SUM('Availability POI Areas'!D20:O20)</f>
        <v>37.767513138243707</v>
      </c>
      <c r="P20" s="51">
        <f>SUM('Availability POI Areas'!E20:P20)</f>
        <v>36.51162881788656</v>
      </c>
      <c r="Q20" s="51">
        <f>SUM('Availability POI Areas'!F20:Q20)</f>
        <v>34.505349969651213</v>
      </c>
      <c r="R20" s="51">
        <f>SUM('Availability POI Areas'!G20:R20)</f>
        <v>33.349698062190591</v>
      </c>
      <c r="S20" s="51">
        <f>SUM('Availability POI Areas'!H20:S20)</f>
        <v>31.955968783150816</v>
      </c>
      <c r="T20" s="51">
        <f>SUM('Availability POI Areas'!I20:T20)</f>
        <v>29.824394872196002</v>
      </c>
      <c r="U20" s="51">
        <f>SUM('Availability POI Areas'!J20:U20)</f>
        <v>27.031488009756984</v>
      </c>
      <c r="V20" s="51">
        <f>SUM('Availability POI Areas'!K20:V20)</f>
        <v>24.845499455123029</v>
      </c>
      <c r="W20" s="51">
        <f>SUM('Availability POI Areas'!L20:W20)</f>
        <v>25.90471851352175</v>
      </c>
      <c r="X20" s="51">
        <f>SUM('Availability POI Areas'!M20:X20)</f>
        <v>24.352919620025926</v>
      </c>
      <c r="Y20" s="51">
        <f>SUM('Availability POI Areas'!N20:Y20)</f>
        <v>24.185896357278086</v>
      </c>
      <c r="Z20" s="51">
        <f>SUM('Availability POI Areas'!O20:Z20)</f>
        <v>24.517664078596809</v>
      </c>
      <c r="AA20" s="51">
        <f>SUM('Availability POI Areas'!P20:AA20)</f>
        <v>23.711174401525298</v>
      </c>
      <c r="AB20" s="51">
        <f>SUM('Availability POI Areas'!Q20:AB20)</f>
        <v>23.950989503483186</v>
      </c>
      <c r="AC20" s="51">
        <f>SUM('Availability POI Areas'!R20:AC20)</f>
        <v>25.96873875054925</v>
      </c>
      <c r="AD20" s="51">
        <f>SUM('Availability POI Areas'!S20:AD20)</f>
        <v>24.700424304264001</v>
      </c>
      <c r="AE20" s="51">
        <f>SUM('Availability POI Areas'!T20:AE20)</f>
        <v>25.1232612529998</v>
      </c>
      <c r="AF20" s="51">
        <f>SUM('Availability POI Areas'!U20:AF20)</f>
        <v>23.128361349293737</v>
      </c>
      <c r="AG20" s="51">
        <f>SUM('Availability POI Areas'!V20:AG20)</f>
        <v>23.814222637316206</v>
      </c>
      <c r="AH20" s="51">
        <f>SUM('Availability POI Areas'!W20:AH20)</f>
        <v>23.86413857407285</v>
      </c>
      <c r="AI20" s="51">
        <f>SUM('Availability POI Areas'!X20:AI20)</f>
        <v>23.187971461315989</v>
      </c>
      <c r="AJ20" s="51">
        <f>SUM('Availability POI Areas'!Y20:AJ20)</f>
        <v>24.840255347682849</v>
      </c>
      <c r="AK20" s="51">
        <f>SUM('Availability POI Areas'!Z20:AK20)</f>
        <v>24.94481432806765</v>
      </c>
      <c r="AL20" s="51">
        <f>SUM('Availability POI Areas'!AA20:AL20)</f>
        <v>25.094388890396122</v>
      </c>
      <c r="AM20" s="51">
        <f>SUM('Availability POI Areas'!AB20:AM20)</f>
        <v>24.765688153153036</v>
      </c>
      <c r="AN20" s="51">
        <f>SUM('Availability POI Areas'!AC20:AN20)</f>
        <v>24.313423197107191</v>
      </c>
      <c r="AO20" s="51">
        <f>SUM('Availability POI Areas'!AD20:AO20)</f>
        <v>21.893512287296659</v>
      </c>
      <c r="AP20" s="51">
        <f>SUM('Availability POI Areas'!AE20:AP20)</f>
        <v>20.448485506031087</v>
      </c>
      <c r="AQ20" s="51">
        <f>SUM('Availability POI Areas'!AF20:AQ20)</f>
        <v>18.899793707330186</v>
      </c>
      <c r="AR20" s="51">
        <f>SUM('Availability POI Areas'!AG20:AR20)</f>
        <v>17.973391563076163</v>
      </c>
      <c r="AS20" s="51">
        <f>SUM('Availability POI Areas'!AH20:AS20)</f>
        <v>18.007463234455194</v>
      </c>
      <c r="AT20" s="51">
        <f>SUM('Availability POI Areas'!AI20:AT20)</f>
        <v>17.656792921923035</v>
      </c>
      <c r="AU20" s="51">
        <f>SUM('Availability POI Areas'!AJ20:AU20)</f>
        <v>17.136245069759806</v>
      </c>
      <c r="AV20" s="51">
        <f>SUM('Availability POI Areas'!AK20:AV20)</f>
        <v>14.67035191646962</v>
      </c>
      <c r="AW20" s="51">
        <f>SUM('Availability POI Areas'!AL20:AW20)</f>
        <v>13.75404758691394</v>
      </c>
      <c r="AX20" s="51">
        <f>SUM('Availability POI Areas'!AM20:AX20)</f>
        <v>13.132944455587825</v>
      </c>
      <c r="AY20" s="51">
        <f>SUM('Availability POI Areas'!AN20:AY20)</f>
        <v>12.391833902561945</v>
      </c>
      <c r="AZ20" s="51">
        <f>SUM('Availability POI Areas'!AO20:AZ20)</f>
        <v>12.21426075693156</v>
      </c>
      <c r="BA20" s="51">
        <f>SUM('Availability POI Areas'!AP20:BA20)</f>
        <v>12.756123448782207</v>
      </c>
      <c r="BB20" s="51">
        <f>SUM('Availability POI Areas'!AQ20:BB20)</f>
        <v>13.097083965542517</v>
      </c>
      <c r="BC20" s="51">
        <f>SUM('Availability POI Areas'!AR20:BC20)</f>
        <v>15.106325747590176</v>
      </c>
      <c r="BD20" s="51">
        <f>SUM('Availability POI Areas'!AS20:BD20)</f>
        <v>15.266677532811864</v>
      </c>
      <c r="BE20" s="51">
        <f>SUM('Availability POI Areas'!AT20:BE20)</f>
        <v>14.22921334400108</v>
      </c>
      <c r="BF20" s="51">
        <f>SUM('Availability POI Areas'!AU20:BF20)</f>
        <v>14.028910064740266</v>
      </c>
      <c r="BG20" s="51">
        <f>SUM('Availability POI Areas'!AV20:BG20)</f>
        <v>12.900123617230978</v>
      </c>
      <c r="BH20" s="51">
        <f>SUM('Availability POI Areas'!AW20:BH20)</f>
        <v>12.01920014636822</v>
      </c>
      <c r="BI20" s="51">
        <f>SUM('Availability POI Areas'!AX20:BI20)</f>
        <v>10.926883527544547</v>
      </c>
      <c r="BJ20" s="51">
        <f>SUM('Availability POI Areas'!AY20:BJ20)</f>
        <v>10.290152934379067</v>
      </c>
      <c r="BK20" s="51">
        <f>SUM('Availability POI Areas'!AZ20:BK20)</f>
        <v>11.392863280212955</v>
      </c>
      <c r="BL20" s="51">
        <f>SUM('Availability POI Areas'!BA20:BL20)</f>
        <v>12.690845195299778</v>
      </c>
      <c r="BM20" s="51">
        <f>SUM('Availability POI Areas'!BB20:BM20)</f>
        <v>12.418096249468173</v>
      </c>
      <c r="BN20" s="51">
        <f>SUM('Availability POI Areas'!BC20:BN20)</f>
        <v>15.010675544296454</v>
      </c>
      <c r="BO20" s="51">
        <f>SUM('Availability POI Areas'!BD20:BO20)</f>
        <v>14.44576901312767</v>
      </c>
      <c r="BP20" s="51">
        <f>SUM('Availability POI Areas'!BE20:BP20)</f>
        <v>15.554289621397725</v>
      </c>
      <c r="BQ20" s="51">
        <f>SUM('Availability POI Areas'!BF20:BQ20)</f>
        <v>18.753007222384003</v>
      </c>
      <c r="BR20" s="51">
        <f>SUM('Availability POI Areas'!BG20:BR20)</f>
        <v>18.978276962532384</v>
      </c>
      <c r="BS20" s="51">
        <f>SUM('Availability POI Areas'!BH20:BS20)</f>
        <v>20.778551189815673</v>
      </c>
      <c r="BT20" s="51">
        <f>SUM('Availability POI Areas'!BI20:BT20)</f>
        <v>22.445117945633559</v>
      </c>
      <c r="BU20" s="51">
        <f>SUM('Availability POI Areas'!BJ20:BU20)</f>
        <v>23.827240058599486</v>
      </c>
      <c r="BV20" s="51">
        <f>SUM('Availability POI Areas'!BK20:BV20)</f>
        <v>24.185999030801018</v>
      </c>
      <c r="BW20" s="51">
        <f>SUM('Availability POI Areas'!BL20:BW20)</f>
        <v>22.986296288780661</v>
      </c>
      <c r="BX20" s="51">
        <f>SUM('Availability POI Areas'!BM20:BX20)</f>
        <v>22.448430925482644</v>
      </c>
      <c r="BY20" s="51">
        <f>SUM('Availability POI Areas'!BN20:BY20)</f>
        <v>25.045076471199707</v>
      </c>
      <c r="BZ20" s="51">
        <f>SUM('Availability POI Areas'!BO20:BZ20)</f>
        <v>25.358918789224393</v>
      </c>
      <c r="CA20" s="51">
        <f>SUM('Availability POI Areas'!BP20:CA20)</f>
        <v>26.558049878329186</v>
      </c>
      <c r="CB20" s="51">
        <f>SUM('Availability POI Areas'!BQ20:CB20)</f>
        <v>27.546755203710649</v>
      </c>
      <c r="CC20" s="51">
        <f>SUM('Availability POI Areas'!BR20:CC20)</f>
        <v>24.654978133211671</v>
      </c>
      <c r="CD20" s="51">
        <f>SUM('Availability POI Areas'!BS20:CD20)</f>
        <v>24.979498790328996</v>
      </c>
      <c r="CE20" s="51">
        <f>SUM('Availability POI Areas'!BT20:CE20)</f>
        <v>24.453809567100457</v>
      </c>
      <c r="CF20" s="51">
        <f>SUM('Availability POI Areas'!BU20:CF20)</f>
        <v>24.391886172276116</v>
      </c>
      <c r="CG20" s="51">
        <f>SUM('Availability POI Areas'!BV20:CG20)</f>
        <v>24.862426471352705</v>
      </c>
      <c r="CH20" s="51">
        <f>SUM('Availability POI Areas'!BW20:CH20)</f>
        <v>24.807149416064181</v>
      </c>
    </row>
    <row r="21" spans="2:86" x14ac:dyDescent="0.3">
      <c r="B21" t="str">
        <f>'Availability POI Areas'!B21</f>
        <v>Napier &amp; Hastings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>
        <f>SUM('Availability POI Areas'!C21:N21)</f>
        <v>61.942463922920709</v>
      </c>
      <c r="O21" s="51">
        <f>SUM('Availability POI Areas'!D21:O21)</f>
        <v>58.917112677553426</v>
      </c>
      <c r="P21" s="51">
        <f>SUM('Availability POI Areas'!E21:P21)</f>
        <v>55.035459107469251</v>
      </c>
      <c r="Q21" s="51">
        <f>SUM('Availability POI Areas'!F21:Q21)</f>
        <v>54.974934466677048</v>
      </c>
      <c r="R21" s="51">
        <f>SUM('Availability POI Areas'!G21:R21)</f>
        <v>52.944116361032748</v>
      </c>
      <c r="S21" s="51">
        <f>SUM('Availability POI Areas'!H21:S21)</f>
        <v>73.41610715724488</v>
      </c>
      <c r="T21" s="51">
        <f>SUM('Availability POI Areas'!I21:T21)</f>
        <v>69.534637569594452</v>
      </c>
      <c r="U21" s="51">
        <f>SUM('Availability POI Areas'!J21:U21)</f>
        <v>68.564424005533468</v>
      </c>
      <c r="V21" s="51">
        <f>SUM('Availability POI Areas'!K21:V21)</f>
        <v>69.173480616300395</v>
      </c>
      <c r="W21" s="51">
        <f>SUM('Availability POI Areas'!L21:W21)</f>
        <v>66.707683922035883</v>
      </c>
      <c r="X21" s="51">
        <f>SUM('Availability POI Areas'!M21:X21)</f>
        <v>64.734615176832861</v>
      </c>
      <c r="Y21" s="51">
        <f>SUM('Availability POI Areas'!N21:Y21)</f>
        <v>63.29403454950436</v>
      </c>
      <c r="Z21" s="51">
        <f>SUM('Availability POI Areas'!O21:Z21)</f>
        <v>60.80533611809053</v>
      </c>
      <c r="AA21" s="51">
        <f>SUM('Availability POI Areas'!P21:AA21)</f>
        <v>59.298252926694829</v>
      </c>
      <c r="AB21" s="51">
        <f>SUM('Availability POI Areas'!Q21:AB21)</f>
        <v>57.870368100209078</v>
      </c>
      <c r="AC21" s="51">
        <f>SUM('Availability POI Areas'!R21:AC21)</f>
        <v>56.21434145794089</v>
      </c>
      <c r="AD21" s="51">
        <f>SUM('Availability POI Areas'!S21:AD21)</f>
        <v>56.052939988871302</v>
      </c>
      <c r="AE21" s="51">
        <f>SUM('Availability POI Areas'!T21:AE21)</f>
        <v>33.134123343024449</v>
      </c>
      <c r="AF21" s="51">
        <f>SUM('Availability POI Areas'!U21:AF21)</f>
        <v>33.675562488392757</v>
      </c>
      <c r="AG21" s="51">
        <f>SUM('Availability POI Areas'!V21:AG21)</f>
        <v>34.43180126873753</v>
      </c>
      <c r="AH21" s="51">
        <f>SUM('Availability POI Areas'!W21:AH21)</f>
        <v>32.207044444423431</v>
      </c>
      <c r="AI21" s="51">
        <f>SUM('Availability POI Areas'!X21:AI21)</f>
        <v>31.291104245756305</v>
      </c>
      <c r="AJ21" s="51">
        <f>SUM('Availability POI Areas'!Y21:AJ21)</f>
        <v>31.192158179366761</v>
      </c>
      <c r="AK21" s="51">
        <f>SUM('Availability POI Areas'!Z21:AK21)</f>
        <v>31.643971756730537</v>
      </c>
      <c r="AL21" s="51">
        <f>SUM('Availability POI Areas'!AA21:AL21)</f>
        <v>30.7783926025316</v>
      </c>
      <c r="AM21" s="51">
        <f>SUM('Availability POI Areas'!AB21:AM21)</f>
        <v>30.508667588321927</v>
      </c>
      <c r="AN21" s="51">
        <f>SUM('Availability POI Areas'!AC21:AN21)</f>
        <v>30.857821365001641</v>
      </c>
      <c r="AO21" s="51">
        <f>SUM('Availability POI Areas'!AD21:AO21)</f>
        <v>30.223874940226896</v>
      </c>
      <c r="AP21" s="51">
        <f>SUM('Availability POI Areas'!AE21:AP21)</f>
        <v>28.187711332497781</v>
      </c>
      <c r="AQ21" s="51">
        <f>SUM('Availability POI Areas'!AF21:AQ21)</f>
        <v>25.735387412049473</v>
      </c>
      <c r="AR21" s="51">
        <f>SUM('Availability POI Areas'!AG21:AR21)</f>
        <v>23.399009572843383</v>
      </c>
      <c r="AS21" s="51">
        <f>SUM('Availability POI Areas'!AH21:AS21)</f>
        <v>22.18723377342441</v>
      </c>
      <c r="AT21" s="51">
        <f>SUM('Availability POI Areas'!AI21:AT21)</f>
        <v>21.678891393696354</v>
      </c>
      <c r="AU21" s="51">
        <f>SUM('Availability POI Areas'!AJ21:AU21)</f>
        <v>21.697917465265569</v>
      </c>
      <c r="AV21" s="51">
        <f>SUM('Availability POI Areas'!AK21:AV21)</f>
        <v>21.056969356711168</v>
      </c>
      <c r="AW21" s="51">
        <f>SUM('Availability POI Areas'!AL21:AW21)</f>
        <v>23.817506694812259</v>
      </c>
      <c r="AX21" s="51">
        <f>SUM('Availability POI Areas'!AM21:AX21)</f>
        <v>23.83710119765092</v>
      </c>
      <c r="AY21" s="51">
        <f>SUM('Availability POI Areas'!AN21:AY21)</f>
        <v>23.894460058111605</v>
      </c>
      <c r="AZ21" s="51">
        <f>SUM('Availability POI Areas'!AO21:AZ21)</f>
        <v>22.599975256572936</v>
      </c>
      <c r="BA21" s="51">
        <f>SUM('Availability POI Areas'!AP21:BA21)</f>
        <v>22.578280740285823</v>
      </c>
      <c r="BB21" s="51">
        <f>SUM('Availability POI Areas'!AQ21:BB21)</f>
        <v>24.178585362183863</v>
      </c>
      <c r="BC21" s="51">
        <f>SUM('Availability POI Areas'!AR21:BC21)</f>
        <v>26.568410849384716</v>
      </c>
      <c r="BD21" s="51">
        <f>SUM('Availability POI Areas'!AS21:BD21)</f>
        <v>27.904540692392445</v>
      </c>
      <c r="BE21" s="51">
        <f>SUM('Availability POI Areas'!AT21:BE21)</f>
        <v>27.285237584912945</v>
      </c>
      <c r="BF21" s="51">
        <f>SUM('Availability POI Areas'!AU21:BF21)</f>
        <v>26.200747330070282</v>
      </c>
      <c r="BG21" s="51">
        <f>SUM('Availability POI Areas'!AV21:BG21)</f>
        <v>24.044468103916753</v>
      </c>
      <c r="BH21" s="51">
        <f>SUM('Availability POI Areas'!AW21:BH21)</f>
        <v>22.239415154150102</v>
      </c>
      <c r="BI21" s="51">
        <f>SUM('Availability POI Areas'!AX21:BI21)</f>
        <v>16.222467701888693</v>
      </c>
      <c r="BJ21" s="51">
        <f>SUM('Availability POI Areas'!AY21:BJ21)</f>
        <v>15.153707233988969</v>
      </c>
      <c r="BK21" s="51">
        <f>SUM('Availability POI Areas'!AZ21:BK21)</f>
        <v>14.638346657249604</v>
      </c>
      <c r="BL21" s="51">
        <f>SUM('Availability POI Areas'!BA21:BL21)</f>
        <v>14.620406814656913</v>
      </c>
      <c r="BM21" s="51">
        <f>SUM('Availability POI Areas'!BB21:BM21)</f>
        <v>13.685639862403594</v>
      </c>
      <c r="BN21" s="51">
        <f>SUM('Availability POI Areas'!BC21:BN21)</f>
        <v>14.386078838438547</v>
      </c>
      <c r="BO21" s="51">
        <f>SUM('Availability POI Areas'!BD21:BO21)</f>
        <v>14.633192650206432</v>
      </c>
      <c r="BP21" s="51">
        <f>SUM('Availability POI Areas'!BE21:BP21)</f>
        <v>15.019584674047888</v>
      </c>
      <c r="BQ21" s="51">
        <f>SUM('Availability POI Areas'!BF21:BQ21)</f>
        <v>16.244304587042052</v>
      </c>
      <c r="BR21" s="51">
        <f>SUM('Availability POI Areas'!BG21:BR21)</f>
        <v>17.096244094429252</v>
      </c>
      <c r="BS21" s="51">
        <f>SUM('Availability POI Areas'!BH21:BS21)</f>
        <v>19.123806851179385</v>
      </c>
      <c r="BT21" s="51">
        <f>SUM('Availability POI Areas'!BI21:BT21)</f>
        <v>20.862834039612512</v>
      </c>
      <c r="BU21" s="51">
        <f>SUM('Availability POI Areas'!BJ21:BU21)</f>
        <v>22.884991559413798</v>
      </c>
      <c r="BV21" s="51">
        <f>SUM('Availability POI Areas'!BK21:BV21)</f>
        <v>24.599162698581086</v>
      </c>
      <c r="BW21" s="51">
        <f>SUM('Availability POI Areas'!BL21:BW21)</f>
        <v>24.420508866149259</v>
      </c>
      <c r="BX21" s="51">
        <f>SUM('Availability POI Areas'!BM21:BX21)</f>
        <v>23.723398958973444</v>
      </c>
      <c r="BY21" s="51">
        <f>SUM('Availability POI Areas'!BN21:BY21)</f>
        <v>22.334752120231695</v>
      </c>
      <c r="BZ21" s="51">
        <f>SUM('Availability POI Areas'!BO21:BZ21)</f>
        <v>20.126091255810266</v>
      </c>
      <c r="CA21" s="51">
        <f>SUM('Availability POI Areas'!BP21:CA21)</f>
        <v>25.305771810755424</v>
      </c>
      <c r="CB21" s="51">
        <f>SUM('Availability POI Areas'!BQ21:CB21)</f>
        <v>24.711284780414271</v>
      </c>
      <c r="CC21" s="51">
        <f>SUM('Availability POI Areas'!BR21:CC21)</f>
        <v>23.209596009478702</v>
      </c>
      <c r="CD21" s="51">
        <f>SUM('Availability POI Areas'!BS21:CD21)</f>
        <v>22.364928113971665</v>
      </c>
      <c r="CE21" s="51">
        <f>SUM('Availability POI Areas'!BT21:CE21)</f>
        <v>25.703915364798707</v>
      </c>
      <c r="CF21" s="51">
        <f>SUM('Availability POI Areas'!BU21:CF21)</f>
        <v>25.246499783530016</v>
      </c>
      <c r="CG21" s="51">
        <f>SUM('Availability POI Areas'!BV21:CG21)</f>
        <v>24.510604353078911</v>
      </c>
      <c r="CH21" s="51">
        <f>SUM('Availability POI Areas'!BW21:CH21)</f>
        <v>23.487014927974258</v>
      </c>
    </row>
    <row r="22" spans="2:86" x14ac:dyDescent="0.3">
      <c r="B22" t="str">
        <f>'Availability POI Areas'!B22</f>
        <v>Nelson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>
        <f>SUM('Availability POI Areas'!C22:N22)</f>
        <v>26.558356088232344</v>
      </c>
      <c r="O22" s="51">
        <f>SUM('Availability POI Areas'!D22:O22)</f>
        <v>26.058373088314838</v>
      </c>
      <c r="P22" s="51">
        <f>SUM('Availability POI Areas'!E22:P22)</f>
        <v>28.286249618918681</v>
      </c>
      <c r="Q22" s="51">
        <f>SUM('Availability POI Areas'!F22:Q22)</f>
        <v>31.19007494463418</v>
      </c>
      <c r="R22" s="51">
        <f>SUM('Availability POI Areas'!G22:R22)</f>
        <v>30.699955370844151</v>
      </c>
      <c r="S22" s="51">
        <f>SUM('Availability POI Areas'!H22:S22)</f>
        <v>31.258798612703874</v>
      </c>
      <c r="T22" s="51">
        <f>SUM('Availability POI Areas'!I22:T22)</f>
        <v>32.364663149655712</v>
      </c>
      <c r="U22" s="51">
        <f>SUM('Availability POI Areas'!J22:U22)</f>
        <v>31.067456159027223</v>
      </c>
      <c r="V22" s="51">
        <f>SUM('Availability POI Areas'!K22:V22)</f>
        <v>30.170428757434809</v>
      </c>
      <c r="W22" s="51">
        <f>SUM('Availability POI Areas'!L22:W22)</f>
        <v>30.195948956912545</v>
      </c>
      <c r="X22" s="51">
        <f>SUM('Availability POI Areas'!M22:X22)</f>
        <v>28.9337019052873</v>
      </c>
      <c r="Y22" s="51">
        <f>SUM('Availability POI Areas'!N22:Y22)</f>
        <v>29.506115922045826</v>
      </c>
      <c r="Z22" s="51">
        <f>SUM('Availability POI Areas'!O22:Z22)</f>
        <v>29.026169605331706</v>
      </c>
      <c r="AA22" s="51">
        <f>SUM('Availability POI Areas'!P22:AA22)</f>
        <v>29.490454975461351</v>
      </c>
      <c r="AB22" s="51">
        <f>SUM('Availability POI Areas'!Q22:AB22)</f>
        <v>27.905037664969562</v>
      </c>
      <c r="AC22" s="51">
        <f>SUM('Availability POI Areas'!R22:AC22)</f>
        <v>26.467541521301214</v>
      </c>
      <c r="AD22" s="51">
        <f>SUM('Availability POI Areas'!S22:AD22)</f>
        <v>26.120113348308699</v>
      </c>
      <c r="AE22" s="51">
        <f>SUM('Availability POI Areas'!T22:AE22)</f>
        <v>26.422570185037728</v>
      </c>
      <c r="AF22" s="51">
        <f>SUM('Availability POI Areas'!U22:AF22)</f>
        <v>26.109313763263899</v>
      </c>
      <c r="AG22" s="51">
        <f>SUM('Availability POI Areas'!V22:AG22)</f>
        <v>26.465527313133205</v>
      </c>
      <c r="AH22" s="51">
        <f>SUM('Availability POI Areas'!W22:AH22)</f>
        <v>27.11599497407963</v>
      </c>
      <c r="AI22" s="51">
        <f>SUM('Availability POI Areas'!X22:AI22)</f>
        <v>28.575925033137764</v>
      </c>
      <c r="AJ22" s="51">
        <f>SUM('Availability POI Areas'!Y22:AJ22)</f>
        <v>30.044895973853137</v>
      </c>
      <c r="AK22" s="51">
        <f>SUM('Availability POI Areas'!Z22:AK22)</f>
        <v>29.937192569279073</v>
      </c>
      <c r="AL22" s="51">
        <f>SUM('Availability POI Areas'!AA22:AL22)</f>
        <v>29.861114767743953</v>
      </c>
      <c r="AM22" s="51">
        <f>SUM('Availability POI Areas'!AB22:AM22)</f>
        <v>29.312532262399923</v>
      </c>
      <c r="AN22" s="51">
        <f>SUM('Availability POI Areas'!AC22:AN22)</f>
        <v>29.004094378186043</v>
      </c>
      <c r="AO22" s="51">
        <f>SUM('Availability POI Areas'!AD22:AO22)</f>
        <v>27.453383974763849</v>
      </c>
      <c r="AP22" s="51">
        <f>SUM('Availability POI Areas'!AE22:AP22)</f>
        <v>25.982756902705816</v>
      </c>
      <c r="AQ22" s="51">
        <f>SUM('Availability POI Areas'!AF22:AQ22)</f>
        <v>23.030575988137699</v>
      </c>
      <c r="AR22" s="51">
        <f>SUM('Availability POI Areas'!AG22:AR22)</f>
        <v>20.954733567040812</v>
      </c>
      <c r="AS22" s="51">
        <f>SUM('Availability POI Areas'!AH22:AS22)</f>
        <v>19.959162154854024</v>
      </c>
      <c r="AT22" s="51">
        <f>SUM('Availability POI Areas'!AI22:AT22)</f>
        <v>18.257956017940305</v>
      </c>
      <c r="AU22" s="51">
        <f>SUM('Availability POI Areas'!AJ22:AU22)</f>
        <v>16.203901543378102</v>
      </c>
      <c r="AV22" s="51">
        <f>SUM('Availability POI Areas'!AK22:AV22)</f>
        <v>14.370825876033967</v>
      </c>
      <c r="AW22" s="51">
        <f>SUM('Availability POI Areas'!AL22:AW22)</f>
        <v>14.097784922840962</v>
      </c>
      <c r="AX22" s="51">
        <f>SUM('Availability POI Areas'!AM22:AX22)</f>
        <v>12.969552973750712</v>
      </c>
      <c r="AY22" s="51">
        <f>SUM('Availability POI Areas'!AN22:AY22)</f>
        <v>12.892131025353759</v>
      </c>
      <c r="AZ22" s="51">
        <f>SUM('Availability POI Areas'!AO22:AZ22)</f>
        <v>12.400017751691591</v>
      </c>
      <c r="BA22" s="51">
        <f>SUM('Availability POI Areas'!AP22:BA22)</f>
        <v>12.568357785265968</v>
      </c>
      <c r="BB22" s="51">
        <f>SUM('Availability POI Areas'!AQ22:BB22)</f>
        <v>14.454596544955891</v>
      </c>
      <c r="BC22" s="51">
        <f>SUM('Availability POI Areas'!AR22:BC22)</f>
        <v>15.129622294067461</v>
      </c>
      <c r="BD22" s="51">
        <f>SUM('Availability POI Areas'!AS22:BD22)</f>
        <v>15.647872876463857</v>
      </c>
      <c r="BE22" s="51">
        <f>SUM('Availability POI Areas'!AT22:BE22)</f>
        <v>15.488763603623953</v>
      </c>
      <c r="BF22" s="51">
        <f>SUM('Availability POI Areas'!AU22:BF22)</f>
        <v>14.575009139273199</v>
      </c>
      <c r="BG22" s="51">
        <f>SUM('Availability POI Areas'!AV22:BG22)</f>
        <v>13.430684726473462</v>
      </c>
      <c r="BH22" s="51">
        <f>SUM('Availability POI Areas'!AW22:BH22)</f>
        <v>11.6370455773367</v>
      </c>
      <c r="BI22" s="51">
        <f>SUM('Availability POI Areas'!AX22:BI22)</f>
        <v>9.7390088461501474</v>
      </c>
      <c r="BJ22" s="51">
        <f>SUM('Availability POI Areas'!AY22:BJ22)</f>
        <v>8.6164964798000216</v>
      </c>
      <c r="BK22" s="51">
        <f>SUM('Availability POI Areas'!AZ22:BK22)</f>
        <v>8.3997106859980413</v>
      </c>
      <c r="BL22" s="51">
        <f>SUM('Availability POI Areas'!BA22:BL22)</f>
        <v>8.4921942153699295</v>
      </c>
      <c r="BM22" s="51">
        <f>SUM('Availability POI Areas'!BB22:BM22)</f>
        <v>8.6112196114111939</v>
      </c>
      <c r="BN22" s="51">
        <f>SUM('Availability POI Areas'!BC22:BN22)</f>
        <v>7.7715574249485275</v>
      </c>
      <c r="BO22" s="51">
        <f>SUM('Availability POI Areas'!BD22:BO22)</f>
        <v>8.1834483225126036</v>
      </c>
      <c r="BP22" s="51">
        <f>SUM('Availability POI Areas'!BE22:BP22)</f>
        <v>9.5156596580150463</v>
      </c>
      <c r="BQ22" s="51">
        <f>SUM('Availability POI Areas'!BF22:BQ22)</f>
        <v>9.3555794795187488</v>
      </c>
      <c r="BR22" s="51">
        <f>SUM('Availability POI Areas'!BG22:BR22)</f>
        <v>10.42533888372798</v>
      </c>
      <c r="BS22" s="51">
        <f>SUM('Availability POI Areas'!BH22:BS22)</f>
        <v>11.277627029478909</v>
      </c>
      <c r="BT22" s="51">
        <f>SUM('Availability POI Areas'!BI22:BT22)</f>
        <v>12.31080252606904</v>
      </c>
      <c r="BU22" s="51">
        <f>SUM('Availability POI Areas'!BJ22:BU22)</f>
        <v>13.664910159724506</v>
      </c>
      <c r="BV22" s="51">
        <f>SUM('Availability POI Areas'!BK22:BV22)</f>
        <v>15.765432939377618</v>
      </c>
      <c r="BW22" s="51">
        <f>SUM('Availability POI Areas'!BL22:BW22)</f>
        <v>14.820815982281806</v>
      </c>
      <c r="BX22" s="51">
        <f>SUM('Availability POI Areas'!BM22:BX22)</f>
        <v>15.290778237858904</v>
      </c>
      <c r="BY22" s="51">
        <f>SUM('Availability POI Areas'!BN22:BY22)</f>
        <v>15.98153300942999</v>
      </c>
      <c r="BZ22" s="51">
        <f>SUM('Availability POI Areas'!BO22:BZ22)</f>
        <v>16.091774380180134</v>
      </c>
      <c r="CA22" s="51">
        <f>SUM('Availability POI Areas'!BP22:CA22)</f>
        <v>16.983621403129405</v>
      </c>
      <c r="CB22" s="51">
        <f>SUM('Availability POI Areas'!BQ22:CB22)</f>
        <v>16.649445887391323</v>
      </c>
      <c r="CC22" s="51">
        <f>SUM('Availability POI Areas'!BR22:CC22)</f>
        <v>17.130740069147297</v>
      </c>
      <c r="CD22" s="51">
        <f>SUM('Availability POI Areas'!BS22:CD22)</f>
        <v>16.78321451515697</v>
      </c>
      <c r="CE22" s="51">
        <f>SUM('Availability POI Areas'!BT22:CE22)</f>
        <v>18.647463089388218</v>
      </c>
      <c r="CF22" s="51">
        <f>SUM('Availability POI Areas'!BU22:CF22)</f>
        <v>20.923917223003052</v>
      </c>
      <c r="CG22" s="51">
        <f>SUM('Availability POI Areas'!BV22:CG22)</f>
        <v>21.595931316311496</v>
      </c>
      <c r="CH22" s="51">
        <f>SUM('Availability POI Areas'!BW22:CH22)</f>
        <v>23.541313948470378</v>
      </c>
    </row>
    <row r="23" spans="2:86" x14ac:dyDescent="0.3">
      <c r="B23" t="str">
        <f>'Availability POI Areas'!B23</f>
        <v>Palmerston North (incl. Feilding) and Whanganui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>
        <f>SUM('Availability POI Areas'!C23:N23)</f>
        <v>73.068530071229162</v>
      </c>
      <c r="O23" s="51">
        <f>SUM('Availability POI Areas'!D23:O23)</f>
        <v>73.78752086031713</v>
      </c>
      <c r="P23" s="51">
        <f>SUM('Availability POI Areas'!E23:P23)</f>
        <v>75.338701491248941</v>
      </c>
      <c r="Q23" s="51">
        <f>SUM('Availability POI Areas'!F23:Q23)</f>
        <v>74.127500588152671</v>
      </c>
      <c r="R23" s="51">
        <f>SUM('Availability POI Areas'!G23:R23)</f>
        <v>73.952196239813645</v>
      </c>
      <c r="S23" s="51">
        <f>SUM('Availability POI Areas'!H23:S23)</f>
        <v>75.051167323887114</v>
      </c>
      <c r="T23" s="51">
        <f>SUM('Availability POI Areas'!I23:T23)</f>
        <v>72.477783873803958</v>
      </c>
      <c r="U23" s="51">
        <f>SUM('Availability POI Areas'!J23:U23)</f>
        <v>61.671625952854392</v>
      </c>
      <c r="V23" s="51">
        <f>SUM('Availability POI Areas'!K23:V23)</f>
        <v>57.466267903233131</v>
      </c>
      <c r="W23" s="51">
        <f>SUM('Availability POI Areas'!L23:W23)</f>
        <v>51.371645411482966</v>
      </c>
      <c r="X23" s="51">
        <f>SUM('Availability POI Areas'!M23:X23)</f>
        <v>48.375854725581227</v>
      </c>
      <c r="Y23" s="51">
        <f>SUM('Availability POI Areas'!N23:Y23)</f>
        <v>50.078939119875621</v>
      </c>
      <c r="Z23" s="51">
        <f>SUM('Availability POI Areas'!O23:Z23)</f>
        <v>50.621007444204452</v>
      </c>
      <c r="AA23" s="51">
        <f>SUM('Availability POI Areas'!P23:AA23)</f>
        <v>50.596305294157098</v>
      </c>
      <c r="AB23" s="51">
        <f>SUM('Availability POI Areas'!Q23:AB23)</f>
        <v>48.425171616632277</v>
      </c>
      <c r="AC23" s="51">
        <f>SUM('Availability POI Areas'!R23:AC23)</f>
        <v>48.987109494924226</v>
      </c>
      <c r="AD23" s="51">
        <f>SUM('Availability POI Areas'!S23:AD23)</f>
        <v>48.80500028060186</v>
      </c>
      <c r="AE23" s="51">
        <f>SUM('Availability POI Areas'!T23:AE23)</f>
        <v>47.179902578547164</v>
      </c>
      <c r="AF23" s="51">
        <f>SUM('Availability POI Areas'!U23:AF23)</f>
        <v>45.912507528261138</v>
      </c>
      <c r="AG23" s="51">
        <f>SUM('Availability POI Areas'!V23:AG23)</f>
        <v>45.517141067147591</v>
      </c>
      <c r="AH23" s="51">
        <f>SUM('Availability POI Areas'!W23:AH23)</f>
        <v>43.98213434129412</v>
      </c>
      <c r="AI23" s="51">
        <f>SUM('Availability POI Areas'!X23:AI23)</f>
        <v>40.304081631853833</v>
      </c>
      <c r="AJ23" s="51">
        <f>SUM('Availability POI Areas'!Y23:AJ23)</f>
        <v>38.528668116532337</v>
      </c>
      <c r="AK23" s="51">
        <f>SUM('Availability POI Areas'!Z23:AK23)</f>
        <v>35.795355020649211</v>
      </c>
      <c r="AL23" s="51">
        <f>SUM('Availability POI Areas'!AA23:AL23)</f>
        <v>33.218992194077643</v>
      </c>
      <c r="AM23" s="51">
        <f>SUM('Availability POI Areas'!AB23:AM23)</f>
        <v>31.215101369509497</v>
      </c>
      <c r="AN23" s="51">
        <f>SUM('Availability POI Areas'!AC23:AN23)</f>
        <v>29.712314418931498</v>
      </c>
      <c r="AO23" s="51">
        <f>SUM('Availability POI Areas'!AD23:AO23)</f>
        <v>26.203999380590282</v>
      </c>
      <c r="AP23" s="51">
        <f>SUM('Availability POI Areas'!AE23:AP23)</f>
        <v>23.411559016169946</v>
      </c>
      <c r="AQ23" s="51">
        <f>SUM('Availability POI Areas'!AF23:AQ23)</f>
        <v>20.708210785089335</v>
      </c>
      <c r="AR23" s="51">
        <f>SUM('Availability POI Areas'!AG23:AR23)</f>
        <v>18.7607551835371</v>
      </c>
      <c r="AS23" s="51">
        <f>SUM('Availability POI Areas'!AH23:AS23)</f>
        <v>17.510748896666858</v>
      </c>
      <c r="AT23" s="51">
        <f>SUM('Availability POI Areas'!AI23:AT23)</f>
        <v>16.644741397202953</v>
      </c>
      <c r="AU23" s="51">
        <f>SUM('Availability POI Areas'!AJ23:AU23)</f>
        <v>16.039395030233909</v>
      </c>
      <c r="AV23" s="51">
        <f>SUM('Availability POI Areas'!AK23:AV23)</f>
        <v>15.580304188461646</v>
      </c>
      <c r="AW23" s="51">
        <f>SUM('Availability POI Areas'!AL23:AW23)</f>
        <v>15.437374152286955</v>
      </c>
      <c r="AX23" s="51">
        <f>SUM('Availability POI Areas'!AM23:AX23)</f>
        <v>15.664535837212199</v>
      </c>
      <c r="AY23" s="51">
        <f>SUM('Availability POI Areas'!AN23:AY23)</f>
        <v>15.803852666065652</v>
      </c>
      <c r="AZ23" s="51">
        <f>SUM('Availability POI Areas'!AO23:AZ23)</f>
        <v>15.6578806504162</v>
      </c>
      <c r="BA23" s="51">
        <f>SUM('Availability POI Areas'!AP23:BA23)</f>
        <v>16.480318332905888</v>
      </c>
      <c r="BB23" s="51">
        <f>SUM('Availability POI Areas'!AQ23:BB23)</f>
        <v>18.017574337980211</v>
      </c>
      <c r="BC23" s="51">
        <f>SUM('Availability POI Areas'!AR23:BC23)</f>
        <v>19.826815002152948</v>
      </c>
      <c r="BD23" s="51">
        <f>SUM('Availability POI Areas'!AS23:BD23)</f>
        <v>20.723441697254856</v>
      </c>
      <c r="BE23" s="51">
        <f>SUM('Availability POI Areas'!AT23:BE23)</f>
        <v>20.97865994910266</v>
      </c>
      <c r="BF23" s="51">
        <f>SUM('Availability POI Areas'!AU23:BF23)</f>
        <v>20.06984321180196</v>
      </c>
      <c r="BG23" s="51">
        <f>SUM('Availability POI Areas'!AV23:BG23)</f>
        <v>17.90012194682787</v>
      </c>
      <c r="BH23" s="51">
        <f>SUM('Availability POI Areas'!AW23:BH23)</f>
        <v>16.480638828136602</v>
      </c>
      <c r="BI23" s="51">
        <f>SUM('Availability POI Areas'!AX23:BI23)</f>
        <v>14.249539630885605</v>
      </c>
      <c r="BJ23" s="51">
        <f>SUM('Availability POI Areas'!AY23:BJ23)</f>
        <v>12.525555415457173</v>
      </c>
      <c r="BK23" s="51">
        <f>SUM('Availability POI Areas'!AZ23:BK23)</f>
        <v>12.528796625120128</v>
      </c>
      <c r="BL23" s="51">
        <f>SUM('Availability POI Areas'!BA23:BL23)</f>
        <v>12.79053978120856</v>
      </c>
      <c r="BM23" s="51">
        <f>SUM('Availability POI Areas'!BB23:BM23)</f>
        <v>12.897978390777313</v>
      </c>
      <c r="BN23" s="51">
        <f>SUM('Availability POI Areas'!BC23:BN23)</f>
        <v>13.559037387573548</v>
      </c>
      <c r="BO23" s="51">
        <f>SUM('Availability POI Areas'!BD23:BO23)</f>
        <v>13.041197487777312</v>
      </c>
      <c r="BP23" s="51">
        <f>SUM('Availability POI Areas'!BE23:BP23)</f>
        <v>14.39349763377775</v>
      </c>
      <c r="BQ23" s="51">
        <f>SUM('Availability POI Areas'!BF23:BQ23)</f>
        <v>14.743093238683398</v>
      </c>
      <c r="BR23" s="51">
        <f>SUM('Availability POI Areas'!BG23:BR23)</f>
        <v>17.167855339001964</v>
      </c>
      <c r="BS23" s="51">
        <f>SUM('Availability POI Areas'!BH23:BS23)</f>
        <v>19.185147290536452</v>
      </c>
      <c r="BT23" s="51">
        <f>SUM('Availability POI Areas'!BI23:BT23)</f>
        <v>22.17575365399793</v>
      </c>
      <c r="BU23" s="51">
        <f>SUM('Availability POI Areas'!BJ23:BU23)</f>
        <v>24.01570632660372</v>
      </c>
      <c r="BV23" s="51">
        <f>SUM('Availability POI Areas'!BK23:BV23)</f>
        <v>25.331208244111036</v>
      </c>
      <c r="BW23" s="51">
        <f>SUM('Availability POI Areas'!BL23:BW23)</f>
        <v>24.829705444791148</v>
      </c>
      <c r="BX23" s="51">
        <f>SUM('Availability POI Areas'!BM23:BX23)</f>
        <v>24.803348630212664</v>
      </c>
      <c r="BY23" s="51">
        <f>SUM('Availability POI Areas'!BN23:BY23)</f>
        <v>24.90561168149398</v>
      </c>
      <c r="BZ23" s="51">
        <f>SUM('Availability POI Areas'!BO23:BZ23)</f>
        <v>23.688657326388252</v>
      </c>
      <c r="CA23" s="51">
        <f>SUM('Availability POI Areas'!BP23:CA23)</f>
        <v>24.042794888845229</v>
      </c>
      <c r="CB23" s="51">
        <f>SUM('Availability POI Areas'!BQ23:CB23)</f>
        <v>26.92361363787262</v>
      </c>
      <c r="CC23" s="51">
        <f>SUM('Availability POI Areas'!BR23:CC23)</f>
        <v>26.038400023518591</v>
      </c>
      <c r="CD23" s="51">
        <f>SUM('Availability POI Areas'!BS23:CD23)</f>
        <v>24.245515804187317</v>
      </c>
      <c r="CE23" s="51">
        <f>SUM('Availability POI Areas'!BT23:CE23)</f>
        <v>23.686215058715273</v>
      </c>
      <c r="CF23" s="51">
        <f>SUM('Availability POI Areas'!BU23:CF23)</f>
        <v>23.17106495006631</v>
      </c>
      <c r="CG23" s="51">
        <f>SUM('Availability POI Areas'!BV23:CG23)</f>
        <v>22.917445570174891</v>
      </c>
      <c r="CH23" s="51">
        <f>SUM('Availability POI Areas'!BW23:CH23)</f>
        <v>22.312684491551249</v>
      </c>
    </row>
    <row r="24" spans="2:86" x14ac:dyDescent="0.3">
      <c r="B24" t="str">
        <f>'Availability POI Areas'!B24</f>
        <v>Queenstown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>
        <f>SUM('Availability POI Areas'!C24:N24)</f>
        <v>30.239155220799663</v>
      </c>
      <c r="O24" s="51">
        <f>SUM('Availability POI Areas'!D24:O24)</f>
        <v>28.444616420399811</v>
      </c>
      <c r="P24" s="51">
        <f>SUM('Availability POI Areas'!E24:P24)</f>
        <v>28.05026323857718</v>
      </c>
      <c r="Q24" s="51">
        <f>SUM('Availability POI Areas'!F24:Q24)</f>
        <v>27.162428063083507</v>
      </c>
      <c r="R24" s="51">
        <f>SUM('Availability POI Areas'!G24:R24)</f>
        <v>26.776413796052399</v>
      </c>
      <c r="S24" s="51">
        <f>SUM('Availability POI Areas'!H24:S24)</f>
        <v>35.085718276149649</v>
      </c>
      <c r="T24" s="51">
        <f>SUM('Availability POI Areas'!I24:T24)</f>
        <v>36.498179376502698</v>
      </c>
      <c r="U24" s="51">
        <f>SUM('Availability POI Areas'!J24:U24)</f>
        <v>33.872022599443632</v>
      </c>
      <c r="V24" s="51">
        <f>SUM('Availability POI Areas'!K24:V24)</f>
        <v>36.084888125242543</v>
      </c>
      <c r="W24" s="51">
        <f>SUM('Availability POI Areas'!L24:W24)</f>
        <v>36.550425030846334</v>
      </c>
      <c r="X24" s="51">
        <f>SUM('Availability POI Areas'!M24:X24)</f>
        <v>36.808992552760152</v>
      </c>
      <c r="Y24" s="51">
        <f>SUM('Availability POI Areas'!N24:Y24)</f>
        <v>38.173140034707693</v>
      </c>
      <c r="Z24" s="51">
        <f>SUM('Availability POI Areas'!O24:Z24)</f>
        <v>37.397927512643207</v>
      </c>
      <c r="AA24" s="51">
        <f>SUM('Availability POI Areas'!P24:AA24)</f>
        <v>36.499180447687941</v>
      </c>
      <c r="AB24" s="51">
        <f>SUM('Availability POI Areas'!Q24:AB24)</f>
        <v>35.041432185703812</v>
      </c>
      <c r="AC24" s="51">
        <f>SUM('Availability POI Areas'!R24:AC24)</f>
        <v>35.753368580925667</v>
      </c>
      <c r="AD24" s="51">
        <f>SUM('Availability POI Areas'!S24:AD24)</f>
        <v>36.015049157814566</v>
      </c>
      <c r="AE24" s="51">
        <f>SUM('Availability POI Areas'!T24:AE24)</f>
        <v>26.707980431873722</v>
      </c>
      <c r="AF24" s="51">
        <f>SUM('Availability POI Areas'!U24:AF24)</f>
        <v>25.879414599325816</v>
      </c>
      <c r="AG24" s="51">
        <f>SUM('Availability POI Areas'!V24:AG24)</f>
        <v>26.292817032407953</v>
      </c>
      <c r="AH24" s="51">
        <f>SUM('Availability POI Areas'!W24:AH24)</f>
        <v>24.419120597911046</v>
      </c>
      <c r="AI24" s="51">
        <f>SUM('Availability POI Areas'!X24:AI24)</f>
        <v>24.97911957911154</v>
      </c>
      <c r="AJ24" s="51">
        <f>SUM('Availability POI Areas'!Y24:AJ24)</f>
        <v>24.225521385413355</v>
      </c>
      <c r="AK24" s="51">
        <f>SUM('Availability POI Areas'!Z24:AK24)</f>
        <v>24.375512043434124</v>
      </c>
      <c r="AL24" s="51">
        <f>SUM('Availability POI Areas'!AA24:AL24)</f>
        <v>22.791686067146887</v>
      </c>
      <c r="AM24" s="51">
        <f>SUM('Availability POI Areas'!AB24:AM24)</f>
        <v>22.813351561514068</v>
      </c>
      <c r="AN24" s="51">
        <f>SUM('Availability POI Areas'!AC24:AN24)</f>
        <v>23.664068618498483</v>
      </c>
      <c r="AO24" s="51">
        <f>SUM('Availability POI Areas'!AD24:AO24)</f>
        <v>22.462329209906475</v>
      </c>
      <c r="AP24" s="51">
        <f>SUM('Availability POI Areas'!AE24:AP24)</f>
        <v>20.540656568072205</v>
      </c>
      <c r="AQ24" s="51">
        <f>SUM('Availability POI Areas'!AF24:AQ24)</f>
        <v>18.680500945877423</v>
      </c>
      <c r="AR24" s="51">
        <f>SUM('Availability POI Areas'!AG24:AR24)</f>
        <v>17.165047358581702</v>
      </c>
      <c r="AS24" s="51">
        <f>SUM('Availability POI Areas'!AH24:AS24)</f>
        <v>16.946273839182698</v>
      </c>
      <c r="AT24" s="51">
        <f>SUM('Availability POI Areas'!AI24:AT24)</f>
        <v>16.525790190328525</v>
      </c>
      <c r="AU24" s="51">
        <f>SUM('Availability POI Areas'!AJ24:AU24)</f>
        <v>15.137056826239522</v>
      </c>
      <c r="AV24" s="51">
        <f>SUM('Availability POI Areas'!AK24:AV24)</f>
        <v>14.6686840059671</v>
      </c>
      <c r="AW24" s="51">
        <f>SUM('Availability POI Areas'!AL24:AW24)</f>
        <v>14.214529917814671</v>
      </c>
      <c r="AX24" s="51">
        <f>SUM('Availability POI Areas'!AM24:AX24)</f>
        <v>13.263875197100246</v>
      </c>
      <c r="AY24" s="51">
        <f>SUM('Availability POI Areas'!AN24:AY24)</f>
        <v>12.276880490782446</v>
      </c>
      <c r="AZ24" s="51">
        <f>SUM('Availability POI Areas'!AO24:AZ24)</f>
        <v>11.536532681037853</v>
      </c>
      <c r="BA24" s="51">
        <f>SUM('Availability POI Areas'!AP24:BA24)</f>
        <v>12.331315085501556</v>
      </c>
      <c r="BB24" s="51">
        <f>SUM('Availability POI Areas'!AQ24:BB24)</f>
        <v>13.256881490505066</v>
      </c>
      <c r="BC24" s="51">
        <f>SUM('Availability POI Areas'!AR24:BC24)</f>
        <v>14.173205487792918</v>
      </c>
      <c r="BD24" s="51">
        <f>SUM('Availability POI Areas'!AS24:BD24)</f>
        <v>14.970191410953369</v>
      </c>
      <c r="BE24" s="51">
        <f>SUM('Availability POI Areas'!AT24:BE24)</f>
        <v>13.723200524485605</v>
      </c>
      <c r="BF24" s="51">
        <f>SUM('Availability POI Areas'!AU24:BF24)</f>
        <v>12.240329654382382</v>
      </c>
      <c r="BG24" s="51">
        <f>SUM('Availability POI Areas'!AV24:BG24)</f>
        <v>10.941135689570856</v>
      </c>
      <c r="BH24" s="51">
        <f>SUM('Availability POI Areas'!AW24:BH24)</f>
        <v>9.593911214819661</v>
      </c>
      <c r="BI24" s="51">
        <f>SUM('Availability POI Areas'!AX24:BI24)</f>
        <v>7.4705906647796372</v>
      </c>
      <c r="BJ24" s="51">
        <f>SUM('Availability POI Areas'!AY24:BJ24)</f>
        <v>6.8425049982885184</v>
      </c>
      <c r="BK24" s="51">
        <f>SUM('Availability POI Areas'!AZ24:BK24)</f>
        <v>7.2544870440855176</v>
      </c>
      <c r="BL24" s="51">
        <f>SUM('Availability POI Areas'!BA24:BL24)</f>
        <v>7.7587921379319891</v>
      </c>
      <c r="BM24" s="51">
        <f>SUM('Availability POI Areas'!BB24:BM24)</f>
        <v>7.8587976805887862</v>
      </c>
      <c r="BN24" s="51">
        <f>SUM('Availability POI Areas'!BC24:BN24)</f>
        <v>8.1575699679754159</v>
      </c>
      <c r="BO24" s="51">
        <f>SUM('Availability POI Areas'!BD24:BO24)</f>
        <v>10.106837750466836</v>
      </c>
      <c r="BP24" s="51">
        <f>SUM('Availability POI Areas'!BE24:BP24)</f>
        <v>10.15495715599535</v>
      </c>
      <c r="BQ24" s="51">
        <f>SUM('Availability POI Areas'!BF24:BQ24)</f>
        <v>10.839149991567387</v>
      </c>
      <c r="BR24" s="51">
        <f>SUM('Availability POI Areas'!BG24:BR24)</f>
        <v>13.697028360059528</v>
      </c>
      <c r="BS24" s="51">
        <f>SUM('Availability POI Areas'!BH24:BS24)</f>
        <v>14.344922624224267</v>
      </c>
      <c r="BT24" s="51">
        <f>SUM('Availability POI Areas'!BI24:BT24)</f>
        <v>15.994164191964988</v>
      </c>
      <c r="BU24" s="51">
        <f>SUM('Availability POI Areas'!BJ24:BU24)</f>
        <v>17.929075512646477</v>
      </c>
      <c r="BV24" s="51">
        <f>SUM('Availability POI Areas'!BK24:BV24)</f>
        <v>18.193928849624708</v>
      </c>
      <c r="BW24" s="51">
        <f>SUM('Availability POI Areas'!BL24:BW24)</f>
        <v>17.351455175399149</v>
      </c>
      <c r="BX24" s="51">
        <f>SUM('Availability POI Areas'!BM24:BX24)</f>
        <v>16.81398444826165</v>
      </c>
      <c r="BY24" s="51">
        <f>SUM('Availability POI Areas'!BN24:BY24)</f>
        <v>16.265398662781351</v>
      </c>
      <c r="BZ24" s="51">
        <f>SUM('Availability POI Areas'!BO24:BZ24)</f>
        <v>16.081077955339875</v>
      </c>
      <c r="CA24" s="51">
        <f>SUM('Availability POI Areas'!BP24:CA24)</f>
        <v>14.197819341532353</v>
      </c>
      <c r="CB24" s="51">
        <f>SUM('Availability POI Areas'!BQ24:CB24)</f>
        <v>14.422899049420121</v>
      </c>
      <c r="CC24" s="51">
        <f>SUM('Availability POI Areas'!BR24:CC24)</f>
        <v>14.494827646352638</v>
      </c>
      <c r="CD24" s="51">
        <f>SUM('Availability POI Areas'!BS24:CD24)</f>
        <v>11.873120340088379</v>
      </c>
      <c r="CE24" s="51">
        <f>SUM('Availability POI Areas'!BT24:CE24)</f>
        <v>12.11034023883605</v>
      </c>
      <c r="CF24" s="51">
        <f>SUM('Availability POI Areas'!BU24:CF24)</f>
        <v>10.953330074896925</v>
      </c>
      <c r="CG24" s="51">
        <f>SUM('Availability POI Areas'!BV24:CG24)</f>
        <v>9.9641388352701981</v>
      </c>
      <c r="CH24" s="51">
        <f>SUM('Availability POI Areas'!BW24:CH24)</f>
        <v>10.089668497402878</v>
      </c>
    </row>
    <row r="25" spans="2:86" x14ac:dyDescent="0.3">
      <c r="B25" t="str">
        <f>'Availability POI Areas'!B25</f>
        <v>Rotorua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>
        <f>SUM('Availability POI Areas'!C25:N25)</f>
        <v>29.722548241479668</v>
      </c>
      <c r="O25" s="51">
        <f>SUM('Availability POI Areas'!D25:O25)</f>
        <v>32.193241586052338</v>
      </c>
      <c r="P25" s="51">
        <f>SUM('Availability POI Areas'!E25:P25)</f>
        <v>32.969769048417746</v>
      </c>
      <c r="Q25" s="51">
        <f>SUM('Availability POI Areas'!F25:Q25)</f>
        <v>32.789736920123694</v>
      </c>
      <c r="R25" s="51">
        <f>SUM('Availability POI Areas'!G25:R25)</f>
        <v>35.694370379104654</v>
      </c>
      <c r="S25" s="51">
        <f>SUM('Availability POI Areas'!H25:S25)</f>
        <v>38.160801348493791</v>
      </c>
      <c r="T25" s="51">
        <f>SUM('Availability POI Areas'!I25:T25)</f>
        <v>40.410760322757142</v>
      </c>
      <c r="U25" s="51">
        <f>SUM('Availability POI Areas'!J25:U25)</f>
        <v>43.89908307514267</v>
      </c>
      <c r="V25" s="51">
        <f>SUM('Availability POI Areas'!K25:V25)</f>
        <v>45.281417606361941</v>
      </c>
      <c r="W25" s="51">
        <f>SUM('Availability POI Areas'!L25:W25)</f>
        <v>45.991828873319065</v>
      </c>
      <c r="X25" s="51">
        <f>SUM('Availability POI Areas'!M25:X25)</f>
        <v>43.246919499963688</v>
      </c>
      <c r="Y25" s="51">
        <f>SUM('Availability POI Areas'!N25:Y25)</f>
        <v>43.056698041915759</v>
      </c>
      <c r="Z25" s="51">
        <f>SUM('Availability POI Areas'!O25:Z25)</f>
        <v>41.71547916172441</v>
      </c>
      <c r="AA25" s="51">
        <f>SUM('Availability POI Areas'!P25:AA25)</f>
        <v>41.15026568470676</v>
      </c>
      <c r="AB25" s="51">
        <f>SUM('Availability POI Areas'!Q25:AB25)</f>
        <v>42.069267976024022</v>
      </c>
      <c r="AC25" s="51">
        <f>SUM('Availability POI Areas'!R25:AC25)</f>
        <v>41.865927314522274</v>
      </c>
      <c r="AD25" s="51">
        <f>SUM('Availability POI Areas'!S25:AD25)</f>
        <v>38.981083871812935</v>
      </c>
      <c r="AE25" s="51">
        <f>SUM('Availability POI Areas'!T25:AE25)</f>
        <v>37.547506092712908</v>
      </c>
      <c r="AF25" s="51">
        <f>SUM('Availability POI Areas'!U25:AF25)</f>
        <v>34.944796303588952</v>
      </c>
      <c r="AG25" s="51">
        <f>SUM('Availability POI Areas'!V25:AG25)</f>
        <v>33.255615367121678</v>
      </c>
      <c r="AH25" s="51">
        <f>SUM('Availability POI Areas'!W25:AH25)</f>
        <v>34.795568030960844</v>
      </c>
      <c r="AI25" s="51">
        <f>SUM('Availability POI Areas'!X25:AI25)</f>
        <v>35.684549652738106</v>
      </c>
      <c r="AJ25" s="51">
        <f>SUM('Availability POI Areas'!Y25:AJ25)</f>
        <v>34.889267431115925</v>
      </c>
      <c r="AK25" s="51">
        <f>SUM('Availability POI Areas'!Z25:AK25)</f>
        <v>35.82945102196912</v>
      </c>
      <c r="AL25" s="51">
        <f>SUM('Availability POI Areas'!AA25:AL25)</f>
        <v>35.157528266570999</v>
      </c>
      <c r="AM25" s="51">
        <f>SUM('Availability POI Areas'!AB25:AM25)</f>
        <v>32.928037047036696</v>
      </c>
      <c r="AN25" s="51">
        <f>SUM('Availability POI Areas'!AC25:AN25)</f>
        <v>31.094327523458283</v>
      </c>
      <c r="AO25" s="51">
        <f>SUM('Availability POI Areas'!AD25:AO25)</f>
        <v>31.222473783781627</v>
      </c>
      <c r="AP25" s="51">
        <f>SUM('Availability POI Areas'!AE25:AP25)</f>
        <v>29.31099172449926</v>
      </c>
      <c r="AQ25" s="51">
        <f>SUM('Availability POI Areas'!AF25:AQ25)</f>
        <v>26.329824342525011</v>
      </c>
      <c r="AR25" s="51">
        <f>SUM('Availability POI Areas'!AG25:AR25)</f>
        <v>25.354775093432846</v>
      </c>
      <c r="AS25" s="51">
        <f>SUM('Availability POI Areas'!AH25:AS25)</f>
        <v>23.284987541487098</v>
      </c>
      <c r="AT25" s="51">
        <f>SUM('Availability POI Areas'!AI25:AT25)</f>
        <v>20.620452525278232</v>
      </c>
      <c r="AU25" s="51">
        <f>SUM('Availability POI Areas'!AJ25:AU25)</f>
        <v>18.837436458153515</v>
      </c>
      <c r="AV25" s="51">
        <f>SUM('Availability POI Areas'!AK25:AV25)</f>
        <v>19.05805663319051</v>
      </c>
      <c r="AW25" s="51">
        <f>SUM('Availability POI Areas'!AL25:AW25)</f>
        <v>17.391676523432366</v>
      </c>
      <c r="AX25" s="51">
        <f>SUM('Availability POI Areas'!AM25:AX25)</f>
        <v>18.17629177135888</v>
      </c>
      <c r="AY25" s="51">
        <f>SUM('Availability POI Areas'!AN25:AY25)</f>
        <v>18.722561981165892</v>
      </c>
      <c r="AZ25" s="51">
        <f>SUM('Availability POI Areas'!AO25:AZ25)</f>
        <v>19.298602508724386</v>
      </c>
      <c r="BA25" s="51">
        <f>SUM('Availability POI Areas'!AP25:BA25)</f>
        <v>19.699382262646143</v>
      </c>
      <c r="BB25" s="51">
        <f>SUM('Availability POI Areas'!AQ25:BB25)</f>
        <v>22.217505145770335</v>
      </c>
      <c r="BC25" s="51">
        <f>SUM('Availability POI Areas'!AR25:BC25)</f>
        <v>24.984610650047795</v>
      </c>
      <c r="BD25" s="51">
        <f>SUM('Availability POI Areas'!AS25:BD25)</f>
        <v>26.722619851952317</v>
      </c>
      <c r="BE25" s="51">
        <f>SUM('Availability POI Areas'!AT25:BE25)</f>
        <v>28.699765620576322</v>
      </c>
      <c r="BF25" s="51">
        <f>SUM('Availability POI Areas'!AU25:BF25)</f>
        <v>28.659524232355263</v>
      </c>
      <c r="BG25" s="51">
        <f>SUM('Availability POI Areas'!AV25:BG25)</f>
        <v>27.005290857503365</v>
      </c>
      <c r="BH25" s="51">
        <f>SUM('Availability POI Areas'!AW25:BH25)</f>
        <v>23.839315203652575</v>
      </c>
      <c r="BI25" s="51">
        <f>SUM('Availability POI Areas'!AX25:BI25)</f>
        <v>22.399721097785346</v>
      </c>
      <c r="BJ25" s="51">
        <f>SUM('Availability POI Areas'!AY25:BJ25)</f>
        <v>19.595846439859194</v>
      </c>
      <c r="BK25" s="51">
        <f>SUM('Availability POI Areas'!AZ25:BK25)</f>
        <v>20.047385939283433</v>
      </c>
      <c r="BL25" s="51">
        <f>SUM('Availability POI Areas'!BA25:BL25)</f>
        <v>20.292025670970094</v>
      </c>
      <c r="BM25" s="51">
        <f>SUM('Availability POI Areas'!BB25:BM25)</f>
        <v>20.525617412686874</v>
      </c>
      <c r="BN25" s="51">
        <f>SUM('Availability POI Areas'!BC25:BN25)</f>
        <v>20.520482603406826</v>
      </c>
      <c r="BO25" s="51">
        <f>SUM('Availability POI Areas'!BD25:BO25)</f>
        <v>19.81735638237306</v>
      </c>
      <c r="BP25" s="51">
        <f>SUM('Availability POI Areas'!BE25:BP25)</f>
        <v>19.475940661256928</v>
      </c>
      <c r="BQ25" s="51">
        <f>SUM('Availability POI Areas'!BF25:BQ25)</f>
        <v>18.490302113683743</v>
      </c>
      <c r="BR25" s="51">
        <f>SUM('Availability POI Areas'!BG25:BR25)</f>
        <v>21.519482118440131</v>
      </c>
      <c r="BS25" s="51">
        <f>SUM('Availability POI Areas'!BH25:BS25)</f>
        <v>24.09949571220131</v>
      </c>
      <c r="BT25" s="51">
        <f>SUM('Availability POI Areas'!BI25:BT25)</f>
        <v>26.372553255911029</v>
      </c>
      <c r="BU25" s="51">
        <f>SUM('Availability POI Areas'!BJ25:BU25)</f>
        <v>29.685154903532606</v>
      </c>
      <c r="BV25" s="51">
        <f>SUM('Availability POI Areas'!BK25:BV25)</f>
        <v>32.687763711210629</v>
      </c>
      <c r="BW25" s="51">
        <f>SUM('Availability POI Areas'!BL25:BW25)</f>
        <v>33.783700981751601</v>
      </c>
      <c r="BX25" s="51">
        <f>SUM('Availability POI Areas'!BM25:BX25)</f>
        <v>34.121488771857145</v>
      </c>
      <c r="BY25" s="51">
        <f>SUM('Availability POI Areas'!BN25:BY25)</f>
        <v>33.755526454541766</v>
      </c>
      <c r="BZ25" s="51">
        <f>SUM('Availability POI Areas'!BO25:BZ25)</f>
        <v>35.606451217213191</v>
      </c>
      <c r="CA25" s="51">
        <f>SUM('Availability POI Areas'!BP25:CA25)</f>
        <v>36.195110650407649</v>
      </c>
      <c r="CB25" s="51">
        <f>SUM('Availability POI Areas'!BQ25:CB25)</f>
        <v>45.539469855734779</v>
      </c>
      <c r="CC25" s="51">
        <f>SUM('Availability POI Areas'!BR25:CC25)</f>
        <v>44.615365264018479</v>
      </c>
      <c r="CD25" s="51">
        <f>SUM('Availability POI Areas'!BS25:CD25)</f>
        <v>41.667831775543021</v>
      </c>
      <c r="CE25" s="51">
        <f>SUM('Availability POI Areas'!BT25:CE25)</f>
        <v>40.903408313037183</v>
      </c>
      <c r="CF25" s="51">
        <f>SUM('Availability POI Areas'!BU25:CF25)</f>
        <v>40.240387042087242</v>
      </c>
      <c r="CG25" s="51">
        <f>SUM('Availability POI Areas'!BV25:CG25)</f>
        <v>38.976917444760929</v>
      </c>
      <c r="CH25" s="51">
        <f>SUM('Availability POI Areas'!BW25:CH25)</f>
        <v>36.958130249613617</v>
      </c>
    </row>
    <row r="26" spans="2:86" x14ac:dyDescent="0.3">
      <c r="B26" t="str">
        <f>'Availability POI Areas'!B26</f>
        <v>Taupo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>
        <f>SUM('Availability POI Areas'!C26:N26)</f>
        <v>35.574195726878827</v>
      </c>
      <c r="O26" s="51">
        <f>SUM('Availability POI Areas'!D26:O26)</f>
        <v>36.289971390400098</v>
      </c>
      <c r="P26" s="51">
        <f>SUM('Availability POI Areas'!E26:P26)</f>
        <v>37.659392080421881</v>
      </c>
      <c r="Q26" s="51">
        <f>SUM('Availability POI Areas'!F26:Q26)</f>
        <v>41.123905593782268</v>
      </c>
      <c r="R26" s="51">
        <f>SUM('Availability POI Areas'!G26:R26)</f>
        <v>41.026827788781624</v>
      </c>
      <c r="S26" s="51">
        <f>SUM('Availability POI Areas'!H26:S26)</f>
        <v>43.440452542067469</v>
      </c>
      <c r="T26" s="51">
        <f>SUM('Availability POI Areas'!I26:T26)</f>
        <v>25.692417034372653</v>
      </c>
      <c r="U26" s="51">
        <f>SUM('Availability POI Areas'!J26:U26)</f>
        <v>25.961036911006232</v>
      </c>
      <c r="V26" s="51">
        <f>SUM('Availability POI Areas'!K26:V26)</f>
        <v>25.975073132095428</v>
      </c>
      <c r="W26" s="51">
        <f>SUM('Availability POI Areas'!L26:W26)</f>
        <v>25.599107813023252</v>
      </c>
      <c r="X26" s="51">
        <f>SUM('Availability POI Areas'!M26:X26)</f>
        <v>26.048061198742943</v>
      </c>
      <c r="Y26" s="51">
        <f>SUM('Availability POI Areas'!N26:Y26)</f>
        <v>24.943411694817289</v>
      </c>
      <c r="Z26" s="51">
        <f>SUM('Availability POI Areas'!O26:Z26)</f>
        <v>23.654119953606219</v>
      </c>
      <c r="AA26" s="51">
        <f>SUM('Availability POI Areas'!P26:AA26)</f>
        <v>23.35998998725454</v>
      </c>
      <c r="AB26" s="51">
        <f>SUM('Availability POI Areas'!Q26:AB26)</f>
        <v>22.710852484204697</v>
      </c>
      <c r="AC26" s="51">
        <f>SUM('Availability POI Areas'!R26:AC26)</f>
        <v>19.70022024676344</v>
      </c>
      <c r="AD26" s="51">
        <f>SUM('Availability POI Areas'!S26:AD26)</f>
        <v>18.622524763384273</v>
      </c>
      <c r="AE26" s="51">
        <f>SUM('Availability POI Areas'!T26:AE26)</f>
        <v>14.923358543937379</v>
      </c>
      <c r="AF26" s="51">
        <f>SUM('Availability POI Areas'!U26:AF26)</f>
        <v>15.372513995001228</v>
      </c>
      <c r="AG26" s="51">
        <f>SUM('Availability POI Areas'!V26:AG26)</f>
        <v>18.951544602048759</v>
      </c>
      <c r="AH26" s="51">
        <f>SUM('Availability POI Areas'!W26:AH26)</f>
        <v>21.20016925134534</v>
      </c>
      <c r="AI26" s="51">
        <f>SUM('Availability POI Areas'!X26:AI26)</f>
        <v>23.246172602897587</v>
      </c>
      <c r="AJ26" s="51">
        <f>SUM('Availability POI Areas'!Y26:AJ26)</f>
        <v>26.014235582418458</v>
      </c>
      <c r="AK26" s="51">
        <f>SUM('Availability POI Areas'!Z26:AK26)</f>
        <v>26.904340121248495</v>
      </c>
      <c r="AL26" s="51">
        <f>SUM('Availability POI Areas'!AA26:AL26)</f>
        <v>28.620719707711377</v>
      </c>
      <c r="AM26" s="51">
        <f>SUM('Availability POI Areas'!AB26:AM26)</f>
        <v>28.8844462905715</v>
      </c>
      <c r="AN26" s="51">
        <f>SUM('Availability POI Areas'!AC26:AN26)</f>
        <v>30.348151511976834</v>
      </c>
      <c r="AO26" s="51">
        <f>SUM('Availability POI Areas'!AD26:AO26)</f>
        <v>29.089091522834821</v>
      </c>
      <c r="AP26" s="51">
        <f>SUM('Availability POI Areas'!AE26:AP26)</f>
        <v>27.542034344384156</v>
      </c>
      <c r="AQ26" s="51">
        <f>SUM('Availability POI Areas'!AF26:AQ26)</f>
        <v>26.279275515982679</v>
      </c>
      <c r="AR26" s="51">
        <f>SUM('Availability POI Areas'!AG26:AR26)</f>
        <v>25.720611170494163</v>
      </c>
      <c r="AS26" s="51">
        <f>SUM('Availability POI Areas'!AH26:AS26)</f>
        <v>22.182654035390961</v>
      </c>
      <c r="AT26" s="51">
        <f>SUM('Availability POI Areas'!AI26:AT26)</f>
        <v>20.879545301452733</v>
      </c>
      <c r="AU26" s="51">
        <f>SUM('Availability POI Areas'!AJ26:AU26)</f>
        <v>25.974957908839418</v>
      </c>
      <c r="AV26" s="51">
        <f>SUM('Availability POI Areas'!AK26:AV26)</f>
        <v>24.068897917485526</v>
      </c>
      <c r="AW26" s="51">
        <f>SUM('Availability POI Areas'!AL26:AW26)</f>
        <v>24.924049366451406</v>
      </c>
      <c r="AX26" s="51">
        <f>SUM('Availability POI Areas'!AM26:AX26)</f>
        <v>24.160014782663943</v>
      </c>
      <c r="AY26" s="51">
        <f>SUM('Availability POI Areas'!AN26:AY26)</f>
        <v>24.875214913043067</v>
      </c>
      <c r="AZ26" s="51">
        <f>SUM('Availability POI Areas'!AO26:AZ26)</f>
        <v>23.569786372376608</v>
      </c>
      <c r="BA26" s="51">
        <f>SUM('Availability POI Areas'!AP26:BA26)</f>
        <v>25.371586873749848</v>
      </c>
      <c r="BB26" s="51">
        <f>SUM('Availability POI Areas'!AQ26:BB26)</f>
        <v>26.885669414869511</v>
      </c>
      <c r="BC26" s="51">
        <f>SUM('Availability POI Areas'!AR26:BC26)</f>
        <v>29.60811576439604</v>
      </c>
      <c r="BD26" s="51">
        <f>SUM('Availability POI Areas'!AS26:BD26)</f>
        <v>31.054457568549054</v>
      </c>
      <c r="BE26" s="51">
        <f>SUM('Availability POI Areas'!AT26:BE26)</f>
        <v>30.669834533564689</v>
      </c>
      <c r="BF26" s="51">
        <f>SUM('Availability POI Areas'!AU26:BF26)</f>
        <v>30.824082873937737</v>
      </c>
      <c r="BG26" s="51">
        <f>SUM('Availability POI Areas'!AV26:BG26)</f>
        <v>22.97733688622634</v>
      </c>
      <c r="BH26" s="51">
        <f>SUM('Availability POI Areas'!AW26:BH26)</f>
        <v>21.167099911676143</v>
      </c>
      <c r="BI26" s="51">
        <f>SUM('Availability POI Areas'!AX26:BI26)</f>
        <v>18.276503743465049</v>
      </c>
      <c r="BJ26" s="51">
        <f>SUM('Availability POI Areas'!AY26:BJ26)</f>
        <v>16.445222887314621</v>
      </c>
      <c r="BK26" s="51">
        <f>SUM('Availability POI Areas'!AZ26:BK26)</f>
        <v>16.207289897894654</v>
      </c>
      <c r="BL26" s="51">
        <f>SUM('Availability POI Areas'!BA26:BL26)</f>
        <v>15.647420643838622</v>
      </c>
      <c r="BM26" s="51">
        <f>SUM('Availability POI Areas'!BB26:BM26)</f>
        <v>14.2413451251747</v>
      </c>
      <c r="BN26" s="51">
        <f>SUM('Availability POI Areas'!BC26:BN26)</f>
        <v>13.594394753631098</v>
      </c>
      <c r="BO26" s="51">
        <f>SUM('Availability POI Areas'!BD26:BO26)</f>
        <v>14.211674747658808</v>
      </c>
      <c r="BP26" s="51">
        <f>SUM('Availability POI Areas'!BE26:BP26)</f>
        <v>13.566627227473308</v>
      </c>
      <c r="BQ26" s="51">
        <f>SUM('Availability POI Areas'!BF26:BQ26)</f>
        <v>14.076739041875278</v>
      </c>
      <c r="BR26" s="51">
        <f>SUM('Availability POI Areas'!BG26:BR26)</f>
        <v>13.268904086708559</v>
      </c>
      <c r="BS26" s="51">
        <f>SUM('Availability POI Areas'!BH26:BS26)</f>
        <v>25.389543612375192</v>
      </c>
      <c r="BT26" s="51">
        <f>SUM('Availability POI Areas'!BI26:BT26)</f>
        <v>27.151215452590911</v>
      </c>
      <c r="BU26" s="51">
        <f>SUM('Availability POI Areas'!BJ26:BU26)</f>
        <v>33.818416787716771</v>
      </c>
      <c r="BV26" s="51">
        <f>SUM('Availability POI Areas'!BK26:BV26)</f>
        <v>35.353850925876706</v>
      </c>
      <c r="BW26" s="51">
        <f>SUM('Availability POI Areas'!BL26:BW26)</f>
        <v>35.223276226105213</v>
      </c>
      <c r="BX26" s="51">
        <f>SUM('Availability POI Areas'!BM26:BX26)</f>
        <v>37.878896011434044</v>
      </c>
      <c r="BY26" s="51">
        <f>SUM('Availability POI Areas'!BN26:BY26)</f>
        <v>38.512054136892914</v>
      </c>
      <c r="BZ26" s="51">
        <f>SUM('Availability POI Areas'!BO26:BZ26)</f>
        <v>45.973856738222025</v>
      </c>
      <c r="CA26" s="51">
        <f>SUM('Availability POI Areas'!BP26:CA26)</f>
        <v>44.619964016052748</v>
      </c>
      <c r="CB26" s="51">
        <f>SUM('Availability POI Areas'!BQ26:CB26)</f>
        <v>45.243151846421583</v>
      </c>
      <c r="CC26" s="51">
        <f>SUM('Availability POI Areas'!BR26:CC26)</f>
        <v>44.607059947183927</v>
      </c>
      <c r="CD26" s="51">
        <f>SUM('Availability POI Areas'!BS26:CD26)</f>
        <v>44.688292524221616</v>
      </c>
      <c r="CE26" s="51">
        <f>SUM('Availability POI Areas'!BT26:CE26)</f>
        <v>34.198187103893247</v>
      </c>
      <c r="CF26" s="51">
        <f>SUM('Availability POI Areas'!BU26:CF26)</f>
        <v>33.429149945523882</v>
      </c>
      <c r="CG26" s="51">
        <f>SUM('Availability POI Areas'!BV26:CG26)</f>
        <v>28.476416753712211</v>
      </c>
      <c r="CH26" s="51">
        <f>SUM('Availability POI Areas'!BW26:CH26)</f>
        <v>28.341403953035332</v>
      </c>
    </row>
    <row r="27" spans="2:86" x14ac:dyDescent="0.3">
      <c r="B27" t="str">
        <f>'Availability POI Areas'!B27</f>
        <v>Tauranga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>
        <f>SUM('Availability POI Areas'!C27:N27)</f>
        <v>2.2078315777812656</v>
      </c>
      <c r="O27" s="51">
        <f>SUM('Availability POI Areas'!D27:O27)</f>
        <v>2.2078315777812656</v>
      </c>
      <c r="P27" s="51">
        <f>SUM('Availability POI Areas'!E27:P27)</f>
        <v>7.5585162162066002</v>
      </c>
      <c r="Q27" s="51">
        <f>SUM('Availability POI Areas'!F27:Q27)</f>
        <v>9.5278997062797455</v>
      </c>
      <c r="R27" s="51">
        <f>SUM('Availability POI Areas'!G27:R27)</f>
        <v>10.160907041243071</v>
      </c>
      <c r="S27" s="51">
        <f>SUM('Availability POI Areas'!H27:S27)</f>
        <v>10.214648133879651</v>
      </c>
      <c r="T27" s="51">
        <f>SUM('Availability POI Areas'!I27:T27)</f>
        <v>11.584381930175949</v>
      </c>
      <c r="U27" s="51">
        <f>SUM('Availability POI Areas'!J27:U27)</f>
        <v>13.776900490998337</v>
      </c>
      <c r="V27" s="51">
        <f>SUM('Availability POI Areas'!K27:V27)</f>
        <v>13.820507414504757</v>
      </c>
      <c r="W27" s="51">
        <f>SUM('Availability POI Areas'!L27:W27)</f>
        <v>15.846543021767225</v>
      </c>
      <c r="X27" s="51">
        <f>SUM('Availability POI Areas'!M27:X27)</f>
        <v>19.801395551014217</v>
      </c>
      <c r="Y27" s="51">
        <f>SUM('Availability POI Areas'!N27:Y27)</f>
        <v>20.155452020591923</v>
      </c>
      <c r="Z27" s="51">
        <f>SUM('Availability POI Areas'!O27:Z27)</f>
        <v>23.638339999503394</v>
      </c>
      <c r="AA27" s="51">
        <f>SUM('Availability POI Areas'!P27:AA27)</f>
        <v>26.228498339661733</v>
      </c>
      <c r="AB27" s="51">
        <f>SUM('Availability POI Areas'!Q27:AB27)</f>
        <v>27.397993881416578</v>
      </c>
      <c r="AC27" s="51">
        <f>SUM('Availability POI Areas'!R27:AC27)</f>
        <v>34.237860905933573</v>
      </c>
      <c r="AD27" s="51">
        <f>SUM('Availability POI Areas'!S27:AD27)</f>
        <v>36.510395822082117</v>
      </c>
      <c r="AE27" s="51">
        <f>SUM('Availability POI Areas'!T27:AE27)</f>
        <v>43.554865954809706</v>
      </c>
      <c r="AF27" s="51">
        <f>SUM('Availability POI Areas'!U27:AF27)</f>
        <v>47.08259453679608</v>
      </c>
      <c r="AG27" s="51">
        <f>SUM('Availability POI Areas'!V27:AG27)</f>
        <v>52.956470569619469</v>
      </c>
      <c r="AH27" s="51">
        <f>SUM('Availability POI Areas'!W27:AH27)</f>
        <v>62.022258344981424</v>
      </c>
      <c r="AI27" s="51">
        <f>SUM('Availability POI Areas'!X27:AI27)</f>
        <v>68.45319757180792</v>
      </c>
      <c r="AJ27" s="51">
        <f>SUM('Availability POI Areas'!Y27:AJ27)</f>
        <v>67.847298626098862</v>
      </c>
      <c r="AK27" s="51">
        <f>SUM('Availability POI Areas'!Z27:AK27)</f>
        <v>70.150043125025931</v>
      </c>
      <c r="AL27" s="51">
        <f>SUM('Availability POI Areas'!AA27:AL27)</f>
        <v>68.764157834517349</v>
      </c>
      <c r="AM27" s="51">
        <f>SUM('Availability POI Areas'!AB27:AM27)</f>
        <v>69.867657984566293</v>
      </c>
      <c r="AN27" s="51">
        <f>SUM('Availability POI Areas'!AC27:AN27)</f>
        <v>67.124270127895358</v>
      </c>
      <c r="AO27" s="51">
        <f>SUM('Availability POI Areas'!AD27:AO27)</f>
        <v>60.032056354873276</v>
      </c>
      <c r="AP27" s="51">
        <f>SUM('Availability POI Areas'!AE27:AP27)</f>
        <v>57.126514103761401</v>
      </c>
      <c r="AQ27" s="51">
        <f>SUM('Availability POI Areas'!AF27:AQ27)</f>
        <v>50.028302878397227</v>
      </c>
      <c r="AR27" s="51">
        <f>SUM('Availability POI Areas'!AG27:AR27)</f>
        <v>45.178054990412669</v>
      </c>
      <c r="AS27" s="51">
        <f>SUM('Availability POI Areas'!AH27:AS27)</f>
        <v>39.992598509017675</v>
      </c>
      <c r="AT27" s="51">
        <f>SUM('Availability POI Areas'!AI27:AT27)</f>
        <v>32.314945114656979</v>
      </c>
      <c r="AU27" s="51">
        <f>SUM('Availability POI Areas'!AJ27:AU27)</f>
        <v>25.273075988813247</v>
      </c>
      <c r="AV27" s="51">
        <f>SUM('Availability POI Areas'!AK27:AV27)</f>
        <v>24.446500004202203</v>
      </c>
      <c r="AW27" s="51">
        <f>SUM('Availability POI Areas'!AL27:AW27)</f>
        <v>24.486006484785275</v>
      </c>
      <c r="AX27" s="51">
        <f>SUM('Availability POI Areas'!AM27:AX27)</f>
        <v>25.516784851151172</v>
      </c>
      <c r="AY27" s="51">
        <f>SUM('Availability POI Areas'!AN27:AY27)</f>
        <v>25.523331051775465</v>
      </c>
      <c r="AZ27" s="51">
        <f>SUM('Availability POI Areas'!AO27:AZ27)</f>
        <v>24.896011558760939</v>
      </c>
      <c r="BA27" s="51">
        <f>SUM('Availability POI Areas'!AP27:BA27)</f>
        <v>26.027130702883589</v>
      </c>
      <c r="BB27" s="51">
        <f>SUM('Availability POI Areas'!AQ27:BB27)</f>
        <v>28.391272606014095</v>
      </c>
      <c r="BC27" s="51">
        <f>SUM('Availability POI Areas'!AR27:BC27)</f>
        <v>72.690624776601197</v>
      </c>
      <c r="BD27" s="51">
        <f>SUM('Availability POI Areas'!AS27:BD27)</f>
        <v>74.621983689676043</v>
      </c>
      <c r="BE27" s="51">
        <f>SUM('Availability POI Areas'!AT27:BE27)</f>
        <v>73.101903689756725</v>
      </c>
      <c r="BF27" s="51">
        <f>SUM('Availability POI Areas'!AU27:BF27)</f>
        <v>72.747265158495367</v>
      </c>
      <c r="BG27" s="51">
        <f>SUM('Availability POI Areas'!AV27:BG27)</f>
        <v>71.332159450250131</v>
      </c>
      <c r="BH27" s="51">
        <f>SUM('Availability POI Areas'!AW27:BH27)</f>
        <v>68.809781851323237</v>
      </c>
      <c r="BI27" s="51">
        <f>SUM('Availability POI Areas'!AX27:BI27)</f>
        <v>65.806000766288577</v>
      </c>
      <c r="BJ27" s="51">
        <f>SUM('Availability POI Areas'!AY27:BJ27)</f>
        <v>61.946186520218241</v>
      </c>
      <c r="BK27" s="51">
        <f>SUM('Availability POI Areas'!AZ27:BK27)</f>
        <v>59.508158331823068</v>
      </c>
      <c r="BL27" s="51">
        <f>SUM('Availability POI Areas'!BA27:BL27)</f>
        <v>66.675495449399691</v>
      </c>
      <c r="BM27" s="51">
        <f>SUM('Availability POI Areas'!BB27:BM27)</f>
        <v>67.024841280023182</v>
      </c>
      <c r="BN27" s="51">
        <f>SUM('Availability POI Areas'!BC27:BN27)</f>
        <v>66.997793001807239</v>
      </c>
      <c r="BO27" s="51">
        <f>SUM('Availability POI Areas'!BD27:BO27)</f>
        <v>26.023607561403061</v>
      </c>
      <c r="BP27" s="51">
        <f>SUM('Availability POI Areas'!BE27:BP27)</f>
        <v>25.6630000702961</v>
      </c>
      <c r="BQ27" s="51">
        <f>SUM('Availability POI Areas'!BF27:BQ27)</f>
        <v>25.720739602445601</v>
      </c>
      <c r="BR27" s="51">
        <f>SUM('Availability POI Areas'!BG27:BR27)</f>
        <v>26.419001221580562</v>
      </c>
      <c r="BS27" s="51">
        <f>SUM('Availability POI Areas'!BH27:BS27)</f>
        <v>27.919193756477512</v>
      </c>
      <c r="BT27" s="51">
        <f>SUM('Availability POI Areas'!BI27:BT27)</f>
        <v>30.413968970847812</v>
      </c>
      <c r="BU27" s="51">
        <f>SUM('Availability POI Areas'!BJ27:BU27)</f>
        <v>32.490846728149428</v>
      </c>
      <c r="BV27" s="51">
        <f>SUM('Availability POI Areas'!BK27:BV27)</f>
        <v>33.942425307809479</v>
      </c>
      <c r="BW27" s="51">
        <f>SUM('Availability POI Areas'!BL27:BW27)</f>
        <v>34.901435314267886</v>
      </c>
      <c r="BX27" s="51">
        <f>SUM('Availability POI Areas'!BM27:BX27)</f>
        <v>25.771223084787231</v>
      </c>
      <c r="BY27" s="51">
        <f>SUM('Availability POI Areas'!BN27:BY27)</f>
        <v>22.573721368473031</v>
      </c>
      <c r="BZ27" s="51">
        <f>SUM('Availability POI Areas'!BO27:BZ27)</f>
        <v>22.75029929619728</v>
      </c>
      <c r="CA27" s="51">
        <f>SUM('Availability POI Areas'!BP27:CA27)</f>
        <v>22.965205638153655</v>
      </c>
      <c r="CB27" s="51">
        <f>SUM('Availability POI Areas'!BQ27:CB27)</f>
        <v>25.704905829058603</v>
      </c>
      <c r="CC27" s="51">
        <f>SUM('Availability POI Areas'!BR27:CC27)</f>
        <v>26.906791118629801</v>
      </c>
      <c r="CD27" s="51">
        <f>SUM('Availability POI Areas'!BS27:CD27)</f>
        <v>26.91214210378142</v>
      </c>
      <c r="CE27" s="51">
        <f>SUM('Availability POI Areas'!BT27:CE27)</f>
        <v>27.888938414276133</v>
      </c>
      <c r="CF27" s="51">
        <f>SUM('Availability POI Areas'!BU27:CF27)</f>
        <v>27.40617657524448</v>
      </c>
      <c r="CG27" s="51">
        <f>SUM('Availability POI Areas'!BV27:CG27)</f>
        <v>26.845818941907115</v>
      </c>
      <c r="CH27" s="51">
        <f>SUM('Availability POI Areas'!BW27:CH27)</f>
        <v>25.801270966238281</v>
      </c>
    </row>
    <row r="28" spans="2:86" x14ac:dyDescent="0.3">
      <c r="B28" t="str">
        <f>'Availability POI Areas'!B28</f>
        <v>Timaru and Oamaru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>
        <f>SUM('Availability POI Areas'!C28:N28)</f>
        <v>28.622705274735296</v>
      </c>
      <c r="O28" s="51">
        <f>SUM('Availability POI Areas'!D28:O28)</f>
        <v>26.817013071756172</v>
      </c>
      <c r="P28" s="51">
        <f>SUM('Availability POI Areas'!E28:P28)</f>
        <v>27.392760202007743</v>
      </c>
      <c r="Q28" s="51">
        <f>SUM('Availability POI Areas'!F28:Q28)</f>
        <v>26.135773685534648</v>
      </c>
      <c r="R28" s="51">
        <f>SUM('Availability POI Areas'!G28:R28)</f>
        <v>23.990031449526729</v>
      </c>
      <c r="S28" s="51">
        <f>SUM('Availability POI Areas'!H28:S28)</f>
        <v>24.900531389118342</v>
      </c>
      <c r="T28" s="51">
        <f>SUM('Availability POI Areas'!I28:T28)</f>
        <v>24.531536518751057</v>
      </c>
      <c r="U28" s="51">
        <f>SUM('Availability POI Areas'!J28:U28)</f>
        <v>24.648937677046806</v>
      </c>
      <c r="V28" s="51">
        <f>SUM('Availability POI Areas'!K28:V28)</f>
        <v>24.046976750211723</v>
      </c>
      <c r="W28" s="51">
        <f>SUM('Availability POI Areas'!L28:W28)</f>
        <v>22.593484998051469</v>
      </c>
      <c r="X28" s="51">
        <f>SUM('Availability POI Areas'!M28:X28)</f>
        <v>22.403957552152587</v>
      </c>
      <c r="Y28" s="51">
        <f>SUM('Availability POI Areas'!N28:Y28)</f>
        <v>25.298295625733246</v>
      </c>
      <c r="Z28" s="51">
        <f>SUM('Availability POI Areas'!O28:Z28)</f>
        <v>24.978689266166711</v>
      </c>
      <c r="AA28" s="51">
        <f>SUM('Availability POI Areas'!P28:AA28)</f>
        <v>24.546507991639174</v>
      </c>
      <c r="AB28" s="51">
        <f>SUM('Availability POI Areas'!Q28:AB28)</f>
        <v>21.24698302777886</v>
      </c>
      <c r="AC28" s="51">
        <f>SUM('Availability POI Areas'!R28:AC28)</f>
        <v>20.857570510400542</v>
      </c>
      <c r="AD28" s="51">
        <f>SUM('Availability POI Areas'!S28:AD28)</f>
        <v>20.634777194734745</v>
      </c>
      <c r="AE28" s="51">
        <f>SUM('Availability POI Areas'!T28:AE28)</f>
        <v>19.180314244457563</v>
      </c>
      <c r="AF28" s="51">
        <f>SUM('Availability POI Areas'!U28:AF28)</f>
        <v>19.284900007049526</v>
      </c>
      <c r="AG28" s="51">
        <f>SUM('Availability POI Areas'!V28:AG28)</f>
        <v>18.987120137351312</v>
      </c>
      <c r="AH28" s="51">
        <f>SUM('Availability POI Areas'!W28:AH28)</f>
        <v>19.877973476312384</v>
      </c>
      <c r="AI28" s="51">
        <f>SUM('Availability POI Areas'!X28:AI28)</f>
        <v>20.226722923992053</v>
      </c>
      <c r="AJ28" s="51">
        <f>SUM('Availability POI Areas'!Y28:AJ28)</f>
        <v>22.33016790919206</v>
      </c>
      <c r="AK28" s="51">
        <f>SUM('Availability POI Areas'!Z28:AK28)</f>
        <v>20.21741102114142</v>
      </c>
      <c r="AL28" s="51">
        <f>SUM('Availability POI Areas'!AA28:AL28)</f>
        <v>20.508118129526434</v>
      </c>
      <c r="AM28" s="51">
        <f>SUM('Availability POI Areas'!AB28:AM28)</f>
        <v>19.932722813470384</v>
      </c>
      <c r="AN28" s="51">
        <f>SUM('Availability POI Areas'!AC28:AN28)</f>
        <v>20.27782578235475</v>
      </c>
      <c r="AO28" s="51">
        <f>SUM('Availability POI Areas'!AD28:AO28)</f>
        <v>27.490756065667416</v>
      </c>
      <c r="AP28" s="51">
        <f>SUM('Availability POI Areas'!AE28:AP28)</f>
        <v>25.566027621808537</v>
      </c>
      <c r="AQ28" s="51">
        <f>SUM('Availability POI Areas'!AF28:AQ28)</f>
        <v>24.116976943101701</v>
      </c>
      <c r="AR28" s="51">
        <f>SUM('Availability POI Areas'!AG28:AR28)</f>
        <v>21.884417758951873</v>
      </c>
      <c r="AS28" s="51">
        <f>SUM('Availability POI Areas'!AH28:AS28)</f>
        <v>21.255782885118723</v>
      </c>
      <c r="AT28" s="51">
        <f>SUM('Availability POI Areas'!AI28:AT28)</f>
        <v>19.955814845406334</v>
      </c>
      <c r="AU28" s="51">
        <f>SUM('Availability POI Areas'!AJ28:AU28)</f>
        <v>20.145475815167607</v>
      </c>
      <c r="AV28" s="51">
        <f>SUM('Availability POI Areas'!AK28:AV28)</f>
        <v>17.540372841162029</v>
      </c>
      <c r="AW28" s="51">
        <f>SUM('Availability POI Areas'!AL28:AW28)</f>
        <v>17.610730594077271</v>
      </c>
      <c r="AX28" s="51">
        <f>SUM('Availability POI Areas'!AM28:AX28)</f>
        <v>17.323903855998747</v>
      </c>
      <c r="AY28" s="51">
        <f>SUM('Availability POI Areas'!AN28:AY28)</f>
        <v>18.512397936133699</v>
      </c>
      <c r="AZ28" s="51">
        <f>SUM('Availability POI Areas'!AO28:AZ28)</f>
        <v>18.013688999727698</v>
      </c>
      <c r="BA28" s="51">
        <f>SUM('Availability POI Areas'!AP28:BA28)</f>
        <v>11.834573170229501</v>
      </c>
      <c r="BB28" s="51">
        <f>SUM('Availability POI Areas'!AQ28:BB28)</f>
        <v>12.424966427374965</v>
      </c>
      <c r="BC28" s="51">
        <f>SUM('Availability POI Areas'!AR28:BC28)</f>
        <v>14.117825344414209</v>
      </c>
      <c r="BD28" s="51">
        <f>SUM('Availability POI Areas'!AS28:BD28)</f>
        <v>14.824648529557175</v>
      </c>
      <c r="BE28" s="51">
        <f>SUM('Availability POI Areas'!AT28:BE28)</f>
        <v>16.129316007452015</v>
      </c>
      <c r="BF28" s="51">
        <f>SUM('Availability POI Areas'!AU28:BF28)</f>
        <v>16.279590557597544</v>
      </c>
      <c r="BG28" s="51">
        <f>SUM('Availability POI Areas'!AV28:BG28)</f>
        <v>14.848807963795171</v>
      </c>
      <c r="BH28" s="51">
        <f>SUM('Availability POI Areas'!AW28:BH28)</f>
        <v>14.175135939163077</v>
      </c>
      <c r="BI28" s="51">
        <f>SUM('Availability POI Areas'!AX28:BI28)</f>
        <v>12.702957678606284</v>
      </c>
      <c r="BJ28" s="51">
        <f>SUM('Availability POI Areas'!AY28:BJ28)</f>
        <v>11.461119256674193</v>
      </c>
      <c r="BK28" s="51">
        <f>SUM('Availability POI Areas'!AZ28:BK28)</f>
        <v>11.036167362347234</v>
      </c>
      <c r="BL28" s="51">
        <f>SUM('Availability POI Areas'!BA28:BL28)</f>
        <v>10.619800166385302</v>
      </c>
      <c r="BM28" s="51">
        <f>SUM('Availability POI Areas'!BB28:BM28)</f>
        <v>10.305175640518041</v>
      </c>
      <c r="BN28" s="51">
        <f>SUM('Availability POI Areas'!BC28:BN28)</f>
        <v>11.003242230324815</v>
      </c>
      <c r="BO28" s="51">
        <f>SUM('Availability POI Areas'!BD28:BO28)</f>
        <v>10.911825031373192</v>
      </c>
      <c r="BP28" s="51">
        <f>SUM('Availability POI Areas'!BE28:BP28)</f>
        <v>11.544405225626742</v>
      </c>
      <c r="BQ28" s="51">
        <f>SUM('Availability POI Areas'!BF28:BQ28)</f>
        <v>10.205813048199444</v>
      </c>
      <c r="BR28" s="51">
        <f>SUM('Availability POI Areas'!BG28:BR28)</f>
        <v>10.508013974540269</v>
      </c>
      <c r="BS28" s="51">
        <f>SUM('Availability POI Areas'!BH28:BS28)</f>
        <v>11.233900460433341</v>
      </c>
      <c r="BT28" s="51">
        <f>SUM('Availability POI Areas'!BI28:BT28)</f>
        <v>12.153616937813874</v>
      </c>
      <c r="BU28" s="51">
        <f>SUM('Availability POI Areas'!BJ28:BU28)</f>
        <v>13.164007115994945</v>
      </c>
      <c r="BV28" s="51">
        <f>SUM('Availability POI Areas'!BK28:BV28)</f>
        <v>13.570342765835122</v>
      </c>
      <c r="BW28" s="51">
        <f>SUM('Availability POI Areas'!BL28:BW28)</f>
        <v>15.176724525927019</v>
      </c>
      <c r="BX28" s="51">
        <f>SUM('Availability POI Areas'!BM28:BX28)</f>
        <v>15.162722399882327</v>
      </c>
      <c r="BY28" s="51">
        <f>SUM('Availability POI Areas'!BN28:BY28)</f>
        <v>14.487610218920956</v>
      </c>
      <c r="BZ28" s="51">
        <f>SUM('Availability POI Areas'!BO28:BZ28)</f>
        <v>14.240945687945009</v>
      </c>
      <c r="CA28" s="51">
        <f>SUM('Availability POI Areas'!BP28:CA28)</f>
        <v>13.704039117249675</v>
      </c>
      <c r="CB28" s="51">
        <f>SUM('Availability POI Areas'!BQ28:CB28)</f>
        <v>28.728662680675384</v>
      </c>
      <c r="CC28" s="51">
        <f>SUM('Availability POI Areas'!BR28:CC28)</f>
        <v>28.454151251566717</v>
      </c>
      <c r="CD28" s="51">
        <f>SUM('Availability POI Areas'!BS28:CD28)</f>
        <v>28.552320752641563</v>
      </c>
      <c r="CE28" s="51">
        <f>SUM('Availability POI Areas'!BT28:CE28)</f>
        <v>28.890964438316889</v>
      </c>
      <c r="CF28" s="51">
        <f>SUM('Availability POI Areas'!BU28:CF28)</f>
        <v>29.132901505174875</v>
      </c>
      <c r="CG28" s="51">
        <f>SUM('Availability POI Areas'!BV28:CG28)</f>
        <v>29.953985043890608</v>
      </c>
      <c r="CH28" s="51">
        <f>SUM('Availability POI Areas'!BW28:CH28)</f>
        <v>30.103433366804296</v>
      </c>
    </row>
    <row r="29" spans="2:86" x14ac:dyDescent="0.3">
      <c r="B29" t="str">
        <f>'Availability POI Areas'!B29</f>
        <v>Wellington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>
        <f>SUM('Availability POI Areas'!C29:N29)</f>
        <v>75.931761673702255</v>
      </c>
      <c r="O29" s="51">
        <f>SUM('Availability POI Areas'!D29:O29)</f>
        <v>73.768528426223313</v>
      </c>
      <c r="P29" s="51">
        <f>SUM('Availability POI Areas'!E29:P29)</f>
        <v>76.272448428304642</v>
      </c>
      <c r="Q29" s="51">
        <f>SUM('Availability POI Areas'!F29:Q29)</f>
        <v>72.749157216599912</v>
      </c>
      <c r="R29" s="51">
        <f>SUM('Availability POI Areas'!G29:R29)</f>
        <v>72.782794964721845</v>
      </c>
      <c r="S29" s="51">
        <f>SUM('Availability POI Areas'!H29:S29)</f>
        <v>70.435487360209635</v>
      </c>
      <c r="T29" s="51">
        <f>SUM('Availability POI Areas'!I29:T29)</f>
        <v>68.173646225203143</v>
      </c>
      <c r="U29" s="51">
        <f>SUM('Availability POI Areas'!J29:U29)</f>
        <v>66.435315534438274</v>
      </c>
      <c r="V29" s="51">
        <f>SUM('Availability POI Areas'!K29:V29)</f>
        <v>64.241883477129065</v>
      </c>
      <c r="W29" s="51">
        <f>SUM('Availability POI Areas'!L29:W29)</f>
        <v>61.278422564677001</v>
      </c>
      <c r="X29" s="51">
        <f>SUM('Availability POI Areas'!M29:X29)</f>
        <v>59.623273815128641</v>
      </c>
      <c r="Y29" s="51">
        <f>SUM('Availability POI Areas'!N29:Y29)</f>
        <v>59.661167974731114</v>
      </c>
      <c r="Z29" s="51">
        <f>SUM('Availability POI Areas'!O29:Z29)</f>
        <v>61.141593777000345</v>
      </c>
      <c r="AA29" s="51">
        <f>SUM('Availability POI Areas'!P29:AA29)</f>
        <v>61.25578539055963</v>
      </c>
      <c r="AB29" s="51">
        <f>SUM('Availability POI Areas'!Q29:AB29)</f>
        <v>56.285727164404904</v>
      </c>
      <c r="AC29" s="51">
        <f>SUM('Availability POI Areas'!R29:AC29)</f>
        <v>55.992859275304852</v>
      </c>
      <c r="AD29" s="51">
        <f>SUM('Availability POI Areas'!S29:AD29)</f>
        <v>53.955542316512869</v>
      </c>
      <c r="AE29" s="51">
        <f>SUM('Availability POI Areas'!T29:AE29)</f>
        <v>54.127274269832306</v>
      </c>
      <c r="AF29" s="51">
        <f>SUM('Availability POI Areas'!U29:AF29)</f>
        <v>53.502990561502827</v>
      </c>
      <c r="AG29" s="51">
        <f>SUM('Availability POI Areas'!V29:AG29)</f>
        <v>51.276583587267282</v>
      </c>
      <c r="AH29" s="51">
        <f>SUM('Availability POI Areas'!W29:AH29)</f>
        <v>50.393567958507809</v>
      </c>
      <c r="AI29" s="51">
        <f>SUM('Availability POI Areas'!X29:AI29)</f>
        <v>49.318109023681103</v>
      </c>
      <c r="AJ29" s="51">
        <f>SUM('Availability POI Areas'!Y29:AJ29)</f>
        <v>48.002393874019532</v>
      </c>
      <c r="AK29" s="51">
        <f>SUM('Availability POI Areas'!Z29:AK29)</f>
        <v>46.638996128084024</v>
      </c>
      <c r="AL29" s="51">
        <f>SUM('Availability POI Areas'!AA29:AL29)</f>
        <v>43.361018197761936</v>
      </c>
      <c r="AM29" s="51">
        <f>SUM('Availability POI Areas'!AB29:AM29)</f>
        <v>42.432991929647081</v>
      </c>
      <c r="AN29" s="51">
        <f>SUM('Availability POI Areas'!AC29:AN29)</f>
        <v>41.190890112377488</v>
      </c>
      <c r="AO29" s="51">
        <f>SUM('Availability POI Areas'!AD29:AO29)</f>
        <v>38.596728580115112</v>
      </c>
      <c r="AP29" s="51">
        <f>SUM('Availability POI Areas'!AE29:AP29)</f>
        <v>35.291137021333412</v>
      </c>
      <c r="AQ29" s="51">
        <f>SUM('Availability POI Areas'!AF29:AQ29)</f>
        <v>31.646969738126042</v>
      </c>
      <c r="AR29" s="51">
        <f>SUM('Availability POI Areas'!AG29:AR29)</f>
        <v>28.870055745780114</v>
      </c>
      <c r="AS29" s="51">
        <f>SUM('Availability POI Areas'!AH29:AS29)</f>
        <v>28.165033384074857</v>
      </c>
      <c r="AT29" s="51">
        <f>SUM('Availability POI Areas'!AI29:AT29)</f>
        <v>28.200126804316913</v>
      </c>
      <c r="AU29" s="51">
        <f>SUM('Availability POI Areas'!AJ29:AU29)</f>
        <v>27.497818527946034</v>
      </c>
      <c r="AV29" s="51">
        <f>SUM('Availability POI Areas'!AK29:AV29)</f>
        <v>27.655753803951153</v>
      </c>
      <c r="AW29" s="51">
        <f>SUM('Availability POI Areas'!AL29:AW29)</f>
        <v>27.543190843396015</v>
      </c>
      <c r="AX29" s="51">
        <f>SUM('Availability POI Areas'!AM29:AX29)</f>
        <v>26.512819100893861</v>
      </c>
      <c r="AY29" s="51">
        <f>SUM('Availability POI Areas'!AN29:AY29)</f>
        <v>25.838768015345039</v>
      </c>
      <c r="AZ29" s="51">
        <f>SUM('Availability POI Areas'!AO29:AZ29)</f>
        <v>25.71863774039905</v>
      </c>
      <c r="BA29" s="51">
        <f>SUM('Availability POI Areas'!AP29:BA29)</f>
        <v>26.202127925288497</v>
      </c>
      <c r="BB29" s="51">
        <f>SUM('Availability POI Areas'!AQ29:BB29)</f>
        <v>28.742533856225133</v>
      </c>
      <c r="BC29" s="51">
        <f>SUM('Availability POI Areas'!AR29:BC29)</f>
        <v>31.647857231626983</v>
      </c>
      <c r="BD29" s="51">
        <f>SUM('Availability POI Areas'!AS29:BD29)</f>
        <v>33.710239581590223</v>
      </c>
      <c r="BE29" s="51">
        <f>SUM('Availability POI Areas'!AT29:BE29)</f>
        <v>33.403531529464566</v>
      </c>
      <c r="BF29" s="51">
        <f>SUM('Availability POI Areas'!AU29:BF29)</f>
        <v>31.997378069956181</v>
      </c>
      <c r="BG29" s="51">
        <f>SUM('Availability POI Areas'!AV29:BG29)</f>
        <v>29.515960407584302</v>
      </c>
      <c r="BH29" s="51">
        <f>SUM('Availability POI Areas'!AW29:BH29)</f>
        <v>26.41137042559863</v>
      </c>
      <c r="BI29" s="51">
        <f>SUM('Availability POI Areas'!AX29:BI29)</f>
        <v>23.174691305338033</v>
      </c>
      <c r="BJ29" s="51">
        <f>SUM('Availability POI Areas'!AY29:BJ29)</f>
        <v>21.793033500418673</v>
      </c>
      <c r="BK29" s="51">
        <f>SUM('Availability POI Areas'!AZ29:BK29)</f>
        <v>21.473299273003406</v>
      </c>
      <c r="BL29" s="51">
        <f>SUM('Availability POI Areas'!BA29:BL29)</f>
        <v>21.165442345469867</v>
      </c>
      <c r="BM29" s="51">
        <f>SUM('Availability POI Areas'!BB29:BM29)</f>
        <v>20.967417292168108</v>
      </c>
      <c r="BN29" s="51">
        <f>SUM('Availability POI Areas'!BC29:BN29)</f>
        <v>20.512488271881864</v>
      </c>
      <c r="BO29" s="51">
        <f>SUM('Availability POI Areas'!BD29:BO29)</f>
        <v>20.425407906490367</v>
      </c>
      <c r="BP29" s="51">
        <f>SUM('Availability POI Areas'!BE29:BP29)</f>
        <v>20.354122058716882</v>
      </c>
      <c r="BQ29" s="51">
        <f>SUM('Availability POI Areas'!BF29:BQ29)</f>
        <v>20.484821496195963</v>
      </c>
      <c r="BR29" s="51">
        <f>SUM('Availability POI Areas'!BG29:BR29)</f>
        <v>22.188487038718787</v>
      </c>
      <c r="BS29" s="51">
        <f>SUM('Availability POI Areas'!BH29:BS29)</f>
        <v>24.584116024795932</v>
      </c>
      <c r="BT29" s="51">
        <f>SUM('Availability POI Areas'!BI29:BT29)</f>
        <v>27.453817347667833</v>
      </c>
      <c r="BU29" s="51">
        <f>SUM('Availability POI Areas'!BJ29:BU29)</f>
        <v>30.152258034590606</v>
      </c>
      <c r="BV29" s="51">
        <f>SUM('Availability POI Areas'!BK29:BV29)</f>
        <v>32.110047936640932</v>
      </c>
      <c r="BW29" s="51">
        <f>SUM('Availability POI Areas'!BL29:BW29)</f>
        <v>32.590693455259547</v>
      </c>
      <c r="BX29" s="51">
        <f>SUM('Availability POI Areas'!BM29:BX29)</f>
        <v>32.320615246589412</v>
      </c>
      <c r="BY29" s="51">
        <f>SUM('Availability POI Areas'!BN29:BY29)</f>
        <v>33.14685026085693</v>
      </c>
      <c r="BZ29" s="51">
        <f>SUM('Availability POI Areas'!BO29:BZ29)</f>
        <v>33.837025308292162</v>
      </c>
      <c r="CA29" s="51">
        <f>SUM('Availability POI Areas'!BP29:CA29)</f>
        <v>33.779755492489826</v>
      </c>
      <c r="CB29" s="51">
        <f>SUM('Availability POI Areas'!BQ29:CB29)</f>
        <v>36.969315487305067</v>
      </c>
      <c r="CC29" s="51">
        <f>SUM('Availability POI Areas'!BR29:CC29)</f>
        <v>36.796727024739027</v>
      </c>
      <c r="CD29" s="51">
        <f>SUM('Availability POI Areas'!BS29:CD29)</f>
        <v>37.30205443599057</v>
      </c>
      <c r="CE29" s="51">
        <f>SUM('Availability POI Areas'!BT29:CE29)</f>
        <v>37.71254660747163</v>
      </c>
      <c r="CF29" s="51">
        <f>SUM('Availability POI Areas'!BU29:CF29)</f>
        <v>37.077134406352499</v>
      </c>
      <c r="CG29" s="51">
        <f>SUM('Availability POI Areas'!BV29:CG29)</f>
        <v>36.817411543421947</v>
      </c>
      <c r="CH29" s="51">
        <f>SUM('Availability POI Areas'!BW29:CH29)</f>
        <v>36.276697425857343</v>
      </c>
    </row>
    <row r="30" spans="2:86" x14ac:dyDescent="0.3">
      <c r="B30" t="str">
        <f>'Availability POI Areas'!B30</f>
        <v>Whakatane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>
        <f>SUM('Availability POI Areas'!C30:N30)</f>
        <v>44.007175491104853</v>
      </c>
      <c r="O30" s="51">
        <f>SUM('Availability POI Areas'!D30:O30)</f>
        <v>40.796268265849463</v>
      </c>
      <c r="P30" s="51">
        <f>SUM('Availability POI Areas'!E30:P30)</f>
        <v>38.854623237117544</v>
      </c>
      <c r="Q30" s="51">
        <f>SUM('Availability POI Areas'!F30:Q30)</f>
        <v>37.441779176514359</v>
      </c>
      <c r="R30" s="51">
        <f>SUM('Availability POI Areas'!G30:R30)</f>
        <v>35.490717331153917</v>
      </c>
      <c r="S30" s="51">
        <f>SUM('Availability POI Areas'!H30:S30)</f>
        <v>35.301344644308372</v>
      </c>
      <c r="T30" s="51">
        <f>SUM('Availability POI Areas'!I30:T30)</f>
        <v>37.592437671990112</v>
      </c>
      <c r="U30" s="51">
        <f>SUM('Availability POI Areas'!J30:U30)</f>
        <v>41.671099247164094</v>
      </c>
      <c r="V30" s="51">
        <f>SUM('Availability POI Areas'!K30:V30)</f>
        <v>42.351478861756604</v>
      </c>
      <c r="W30" s="51">
        <f>SUM('Availability POI Areas'!L30:W30)</f>
        <v>42.432925895178521</v>
      </c>
      <c r="X30" s="51">
        <f>SUM('Availability POI Areas'!M30:X30)</f>
        <v>42.125666054329514</v>
      </c>
      <c r="Y30" s="51">
        <f>SUM('Availability POI Areas'!N30:Y30)</f>
        <v>41.109517280365687</v>
      </c>
      <c r="Z30" s="51">
        <f>SUM('Availability POI Areas'!O30:Z30)</f>
        <v>40.023855881386538</v>
      </c>
      <c r="AA30" s="51">
        <f>SUM('Availability POI Areas'!P30:AA30)</f>
        <v>42.684225102268783</v>
      </c>
      <c r="AB30" s="51">
        <f>SUM('Availability POI Areas'!Q30:AB30)</f>
        <v>42.687859962981534</v>
      </c>
      <c r="AC30" s="51">
        <f>SUM('Availability POI Areas'!R30:AC30)</f>
        <v>49.282618029304402</v>
      </c>
      <c r="AD30" s="51">
        <f>SUM('Availability POI Areas'!S30:AD30)</f>
        <v>52.802978725297422</v>
      </c>
      <c r="AE30" s="51">
        <f>SUM('Availability POI Areas'!T30:AE30)</f>
        <v>56.341728800762596</v>
      </c>
      <c r="AF30" s="51">
        <f>SUM('Availability POI Areas'!U30:AF30)</f>
        <v>53.259024796372778</v>
      </c>
      <c r="AG30" s="51">
        <f>SUM('Availability POI Areas'!V30:AG30)</f>
        <v>59.963897930957707</v>
      </c>
      <c r="AH30" s="51">
        <f>SUM('Availability POI Areas'!W30:AH30)</f>
        <v>62.725198066066582</v>
      </c>
      <c r="AI30" s="51">
        <f>SUM('Availability POI Areas'!X30:AI30)</f>
        <v>63.976029023054515</v>
      </c>
      <c r="AJ30" s="51">
        <f>SUM('Availability POI Areas'!Y30:AJ30)</f>
        <v>65.722513075717131</v>
      </c>
      <c r="AK30" s="51">
        <f>SUM('Availability POI Areas'!Z30:AK30)</f>
        <v>64.538217434860186</v>
      </c>
      <c r="AL30" s="51">
        <f>SUM('Availability POI Areas'!AA30:AL30)</f>
        <v>66.266443544568602</v>
      </c>
      <c r="AM30" s="51">
        <f>SUM('Availability POI Areas'!AB30:AM30)</f>
        <v>63.162378811525741</v>
      </c>
      <c r="AN30" s="51">
        <f>SUM('Availability POI Areas'!AC30:AN30)</f>
        <v>63.51088165114048</v>
      </c>
      <c r="AO30" s="51">
        <f>SUM('Availability POI Areas'!AD30:AO30)</f>
        <v>55.813312227818002</v>
      </c>
      <c r="AP30" s="51">
        <f>SUM('Availability POI Areas'!AE30:AP30)</f>
        <v>51.045926136690902</v>
      </c>
      <c r="AQ30" s="51">
        <f>SUM('Availability POI Areas'!AF30:AQ30)</f>
        <v>45.210200547935429</v>
      </c>
      <c r="AR30" s="51">
        <f>SUM('Availability POI Areas'!AG30:AR30)</f>
        <v>44.734546990614646</v>
      </c>
      <c r="AS30" s="51">
        <f>SUM('Availability POI Areas'!AH30:AS30)</f>
        <v>36.536705151536111</v>
      </c>
      <c r="AT30" s="51">
        <f>SUM('Availability POI Areas'!AI30:AT30)</f>
        <v>32.751209296724021</v>
      </c>
      <c r="AU30" s="51">
        <f>SUM('Availability POI Areas'!AJ30:AU30)</f>
        <v>32.259704573852922</v>
      </c>
      <c r="AV30" s="51">
        <f>SUM('Availability POI Areas'!AK30:AV30)</f>
        <v>34.240686136936851</v>
      </c>
      <c r="AW30" s="51">
        <f>SUM('Availability POI Areas'!AL30:AW30)</f>
        <v>34.648167595737078</v>
      </c>
      <c r="AX30" s="51">
        <f>SUM('Availability POI Areas'!AM30:AX30)</f>
        <v>33.146114521596978</v>
      </c>
      <c r="AY30" s="51">
        <f>SUM('Availability POI Areas'!AN30:AY30)</f>
        <v>32.225733310897176</v>
      </c>
      <c r="AZ30" s="51">
        <f>SUM('Availability POI Areas'!AO30:AZ30)</f>
        <v>31.714511362994436</v>
      </c>
      <c r="BA30" s="51">
        <f>SUM('Availability POI Areas'!AP30:BA30)</f>
        <v>33.005927113229369</v>
      </c>
      <c r="BB30" s="51">
        <f>SUM('Availability POI Areas'!AQ30:BB30)</f>
        <v>38.353710664228757</v>
      </c>
      <c r="BC30" s="51">
        <f>SUM('Availability POI Areas'!AR30:BC30)</f>
        <v>41.2047093055331</v>
      </c>
      <c r="BD30" s="51">
        <f>SUM('Availability POI Areas'!AS30:BD30)</f>
        <v>43.982991369390511</v>
      </c>
      <c r="BE30" s="51">
        <f>SUM('Availability POI Areas'!AT30:BE30)</f>
        <v>46.512624333021861</v>
      </c>
      <c r="BF30" s="51">
        <f>SUM('Availability POI Areas'!AU30:BF30)</f>
        <v>43.959512989734819</v>
      </c>
      <c r="BG30" s="51">
        <f>SUM('Availability POI Areas'!AV30:BG30)</f>
        <v>40.894017049035909</v>
      </c>
      <c r="BH30" s="51">
        <f>SUM('Availability POI Areas'!AW30:BH30)</f>
        <v>35.141573558334912</v>
      </c>
      <c r="BI30" s="51">
        <f>SUM('Availability POI Areas'!AX30:BI30)</f>
        <v>31.987348852354426</v>
      </c>
      <c r="BJ30" s="51">
        <f>SUM('Availability POI Areas'!AY30:BJ30)</f>
        <v>30.633527441261677</v>
      </c>
      <c r="BK30" s="51">
        <f>SUM('Availability POI Areas'!AZ30:BK30)</f>
        <v>42.275909697463995</v>
      </c>
      <c r="BL30" s="51">
        <f>SUM('Availability POI Areas'!BA30:BL30)</f>
        <v>41.596270207302339</v>
      </c>
      <c r="BM30" s="51">
        <f>SUM('Availability POI Areas'!BB30:BM30)</f>
        <v>40.261113928497252</v>
      </c>
      <c r="BN30" s="51">
        <f>SUM('Availability POI Areas'!BC30:BN30)</f>
        <v>37.975134768269044</v>
      </c>
      <c r="BO30" s="51">
        <f>SUM('Availability POI Areas'!BD30:BO30)</f>
        <v>37.703343901416901</v>
      </c>
      <c r="BP30" s="51">
        <f>SUM('Availability POI Areas'!BE30:BP30)</f>
        <v>38.491513550171035</v>
      </c>
      <c r="BQ30" s="51">
        <f>SUM('Availability POI Areas'!BF30:BQ30)</f>
        <v>38.164686570575888</v>
      </c>
      <c r="BR30" s="51">
        <f>SUM('Availability POI Areas'!BG30:BR30)</f>
        <v>40.554690036866852</v>
      </c>
      <c r="BS30" s="51">
        <f>SUM('Availability POI Areas'!BH30:BS30)</f>
        <v>44.206632165011676</v>
      </c>
      <c r="BT30" s="51">
        <f>SUM('Availability POI Areas'!BI30:BT30)</f>
        <v>48.738949356508549</v>
      </c>
      <c r="BU30" s="51">
        <f>SUM('Availability POI Areas'!BJ30:BU30)</f>
        <v>52.862082354201021</v>
      </c>
      <c r="BV30" s="51">
        <f>SUM('Availability POI Areas'!BK30:BV30)</f>
        <v>56.333998424274917</v>
      </c>
      <c r="BW30" s="51">
        <f>SUM('Availability POI Areas'!BL30:BW30)</f>
        <v>44.988201141407238</v>
      </c>
      <c r="BX30" s="51">
        <f>SUM('Availability POI Areas'!BM30:BX30)</f>
        <v>41.859958824340914</v>
      </c>
      <c r="BY30" s="51">
        <f>SUM('Availability POI Areas'!BN30:BY30)</f>
        <v>39.327615435706768</v>
      </c>
      <c r="BZ30" s="51">
        <f>SUM('Availability POI Areas'!BO30:BZ30)</f>
        <v>40.938036426171053</v>
      </c>
      <c r="CA30" s="51">
        <f>SUM('Availability POI Areas'!BP30:CA30)</f>
        <v>42.485652387348075</v>
      </c>
      <c r="CB30" s="51">
        <f>SUM('Availability POI Areas'!BQ30:CB30)</f>
        <v>40.290393805866572</v>
      </c>
      <c r="CC30" s="51">
        <f>SUM('Availability POI Areas'!BR30:CC30)</f>
        <v>38.575262584606605</v>
      </c>
      <c r="CD30" s="51">
        <f>SUM('Availability POI Areas'!BS30:CD30)</f>
        <v>36.785985617894539</v>
      </c>
      <c r="CE30" s="51">
        <f>SUM('Availability POI Areas'!BT30:CE30)</f>
        <v>36.312559291524593</v>
      </c>
      <c r="CF30" s="51">
        <f>SUM('Availability POI Areas'!BU30:CF30)</f>
        <v>33.442159157136828</v>
      </c>
      <c r="CG30" s="51">
        <f>SUM('Availability POI Areas'!BV30:CG30)</f>
        <v>30.687958532531724</v>
      </c>
      <c r="CH30" s="51">
        <f>SUM('Availability POI Areas'!BW30:CH30)</f>
        <v>27.154641181562884</v>
      </c>
    </row>
    <row r="31" spans="2:86" ht="12.75" thickBot="1" x14ac:dyDescent="0.35">
      <c r="B31" t="str">
        <f>'Availability POI Areas'!B31</f>
        <v>Whangarei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>
        <f>SUM('Availability POI Areas'!C31:N31)</f>
        <v>0</v>
      </c>
      <c r="O31" s="51">
        <f>SUM('Availability POI Areas'!D31:O31)</f>
        <v>0</v>
      </c>
      <c r="P31" s="51">
        <f>SUM('Availability POI Areas'!E31:P31)</f>
        <v>0</v>
      </c>
      <c r="Q31" s="51">
        <f>SUM('Availability POI Areas'!F31:Q31)</f>
        <v>0</v>
      </c>
      <c r="R31" s="51">
        <f>SUM('Availability POI Areas'!G31:R31)</f>
        <v>0</v>
      </c>
      <c r="S31" s="51">
        <f>SUM('Availability POI Areas'!H31:S31)</f>
        <v>0</v>
      </c>
      <c r="T31" s="51">
        <f>SUM('Availability POI Areas'!I31:T31)</f>
        <v>0</v>
      </c>
      <c r="U31" s="51">
        <f>SUM('Availability POI Areas'!J31:U31)</f>
        <v>0</v>
      </c>
      <c r="V31" s="51">
        <f>SUM('Availability POI Areas'!K31:V31)</f>
        <v>3.2892529488859816</v>
      </c>
      <c r="W31" s="51">
        <f>SUM('Availability POI Areas'!L31:W31)</f>
        <v>15.712174659943283</v>
      </c>
      <c r="X31" s="51">
        <f>SUM('Availability POI Areas'!M31:X31)</f>
        <v>15.712174659943283</v>
      </c>
      <c r="Y31" s="51">
        <f>SUM('Availability POI Areas'!N31:Y31)</f>
        <v>26.428984867279802</v>
      </c>
      <c r="Z31" s="51">
        <f>SUM('Availability POI Areas'!O31:Z31)</f>
        <v>35.768045072859827</v>
      </c>
      <c r="AA31" s="51">
        <f>SUM('Availability POI Areas'!P31:AA31)</f>
        <v>36.182491300789202</v>
      </c>
      <c r="AB31" s="51">
        <f>SUM('Availability POI Areas'!Q31:AB31)</f>
        <v>37.172382997540105</v>
      </c>
      <c r="AC31" s="51">
        <f>SUM('Availability POI Areas'!R31:AC31)</f>
        <v>46.893057336324681</v>
      </c>
      <c r="AD31" s="51">
        <f>SUM('Availability POI Areas'!S31:AD31)</f>
        <v>51.269278039449681</v>
      </c>
      <c r="AE31" s="51">
        <f>SUM('Availability POI Areas'!T31:AE31)</f>
        <v>56.67890003257682</v>
      </c>
      <c r="AF31" s="51">
        <f>SUM('Availability POI Areas'!U31:AF31)</f>
        <v>67.231291006504094</v>
      </c>
      <c r="AG31" s="51">
        <f>SUM('Availability POI Areas'!V31:AG31)</f>
        <v>75.139458976037062</v>
      </c>
      <c r="AH31" s="51">
        <f>SUM('Availability POI Areas'!W31:AH31)</f>
        <v>78.949229737053457</v>
      </c>
      <c r="AI31" s="51">
        <f>SUM('Availability POI Areas'!X31:AI31)</f>
        <v>84.257045448463401</v>
      </c>
      <c r="AJ31" s="51">
        <f>SUM('Availability POI Areas'!Y31:AJ31)</f>
        <v>94.16639771963122</v>
      </c>
      <c r="AK31" s="51">
        <f>SUM('Availability POI Areas'!Z31:AK31)</f>
        <v>101.91197986285194</v>
      </c>
      <c r="AL31" s="51">
        <f>SUM('Availability POI Areas'!AA31:AL31)</f>
        <v>97.819007850728539</v>
      </c>
      <c r="AM31" s="51">
        <f>SUM('Availability POI Areas'!AB31:AM31)</f>
        <v>101.8346407340599</v>
      </c>
      <c r="AN31" s="51">
        <f>SUM('Availability POI Areas'!AC31:AN31)</f>
        <v>103.4216308442729</v>
      </c>
      <c r="AO31" s="51">
        <f>SUM('Availability POI Areas'!AD31:AO31)</f>
        <v>97.832262263801383</v>
      </c>
      <c r="AP31" s="51">
        <f>SUM('Availability POI Areas'!AE31:AP31)</f>
        <v>93.456041560676368</v>
      </c>
      <c r="AQ31" s="51">
        <f>SUM('Availability POI Areas'!AF31:AQ31)</f>
        <v>88.046419567549236</v>
      </c>
      <c r="AR31" s="51">
        <f>SUM('Availability POI Areas'!AG31:AR31)</f>
        <v>77.494028593621962</v>
      </c>
      <c r="AS31" s="51">
        <f>SUM('Availability POI Areas'!AH31:AS31)</f>
        <v>75.867349634379934</v>
      </c>
      <c r="AT31" s="51">
        <f>SUM('Availability POI Areas'!AI31:AT31)</f>
        <v>75.557178594605119</v>
      </c>
      <c r="AU31" s="51">
        <f>SUM('Availability POI Areas'!AJ31:AU31)</f>
        <v>71.113257291700165</v>
      </c>
      <c r="AV31" s="51">
        <f>SUM('Availability POI Areas'!AK31:AV31)</f>
        <v>68.975377072668266</v>
      </c>
      <c r="AW31" s="51">
        <f>SUM('Availability POI Areas'!AL31:AW31)</f>
        <v>55.402327079924952</v>
      </c>
      <c r="AX31" s="51">
        <f>SUM('Availability POI Areas'!AM31:AX31)</f>
        <v>53.703257908554384</v>
      </c>
      <c r="AY31" s="51">
        <f>SUM('Availability POI Areas'!AN31:AY31)</f>
        <v>55.788408155091822</v>
      </c>
      <c r="AZ31" s="51">
        <f>SUM('Availability POI Areas'!AO31:AZ31)</f>
        <v>58.455545670091936</v>
      </c>
      <c r="BA31" s="51">
        <f>SUM('Availability POI Areas'!AP31:BA31)</f>
        <v>63.721213995630251</v>
      </c>
      <c r="BB31" s="51">
        <f>SUM('Availability POI Areas'!AQ31:BB31)</f>
        <v>68.986082872423921</v>
      </c>
      <c r="BC31" s="51">
        <f>SUM('Availability POI Areas'!AR31:BC31)</f>
        <v>75.138214237933823</v>
      </c>
      <c r="BD31" s="51">
        <f>SUM('Availability POI Areas'!AS31:BD31)</f>
        <v>77.628408355430039</v>
      </c>
      <c r="BE31" s="51">
        <f>SUM('Availability POI Areas'!AT31:BE31)</f>
        <v>75.976809624158065</v>
      </c>
      <c r="BF31" s="51">
        <f>SUM('Availability POI Areas'!AU31:BF31)</f>
        <v>72.644479425805372</v>
      </c>
      <c r="BG31" s="51">
        <f>SUM('Availability POI Areas'!AV31:BG31)</f>
        <v>59.357663306243062</v>
      </c>
      <c r="BH31" s="51">
        <f>SUM('Availability POI Areas'!AW31:BH31)</f>
        <v>51.586191254107135</v>
      </c>
      <c r="BI31" s="51">
        <f>SUM('Availability POI Areas'!AX31:BI31)</f>
        <v>46.696848896293218</v>
      </c>
      <c r="BJ31" s="51">
        <f>SUM('Availability POI Areas'!AY31:BJ31)</f>
        <v>45.735902357660159</v>
      </c>
      <c r="BK31" s="51">
        <f>SUM('Availability POI Areas'!AZ31:BK31)</f>
        <v>43.547557592416894</v>
      </c>
      <c r="BL31" s="51">
        <f>SUM('Availability POI Areas'!BA31:BL31)</f>
        <v>42.41611366876397</v>
      </c>
      <c r="BM31" s="51">
        <f>SUM('Availability POI Areas'!BB31:BM31)</f>
        <v>36.869609511632447</v>
      </c>
      <c r="BN31" s="51">
        <f>SUM('Availability POI Areas'!BC31:BN31)</f>
        <v>50.692780389459557</v>
      </c>
      <c r="BO31" s="51">
        <f>SUM('Availability POI Areas'!BD31:BO31)</f>
        <v>92.81175318815869</v>
      </c>
      <c r="BP31" s="51">
        <f>SUM('Availability POI Areas'!BE31:BP31)</f>
        <v>99.85501606115632</v>
      </c>
      <c r="BQ31" s="51">
        <f>SUM('Availability POI Areas'!BF31:BQ31)</f>
        <v>113.12664919154655</v>
      </c>
      <c r="BR31" s="51">
        <f>SUM('Availability POI Areas'!BG31:BR31)</f>
        <v>117.58357352036691</v>
      </c>
      <c r="BS31" s="51">
        <f>SUM('Availability POI Areas'!BH31:BS31)</f>
        <v>129.42443993446673</v>
      </c>
      <c r="BT31" s="51">
        <f>SUM('Availability POI Areas'!BI31:BT31)</f>
        <v>133.06103544919247</v>
      </c>
      <c r="BU31" s="51">
        <f>SUM('Availability POI Areas'!BJ31:BU31)</f>
        <v>143.69838602728379</v>
      </c>
      <c r="BV31" s="51">
        <f>SUM('Availability POI Areas'!BK31:BV31)</f>
        <v>150.68346035471041</v>
      </c>
      <c r="BW31" s="51">
        <f>SUM('Availability POI Areas'!BL31:BW31)</f>
        <v>157.59419050534098</v>
      </c>
      <c r="BX31" s="51">
        <f>SUM('Availability POI Areas'!BM31:BX31)</f>
        <v>153.48171416855229</v>
      </c>
      <c r="BY31" s="51">
        <f>SUM('Availability POI Areas'!BN31:BY31)</f>
        <v>149.63124424183246</v>
      </c>
      <c r="BZ31" s="51">
        <f>SUM('Availability POI Areas'!BO31:BZ31)</f>
        <v>138.27994420815446</v>
      </c>
      <c r="CA31" s="51">
        <f>SUM('Availability POI Areas'!BP31:CA31)</f>
        <v>96.780603425881054</v>
      </c>
      <c r="CB31" s="51">
        <f>SUM('Availability POI Areas'!BQ31:CB31)</f>
        <v>91.146579241024398</v>
      </c>
      <c r="CC31" s="51">
        <f>SUM('Availability POI Areas'!BR31:CC31)</f>
        <v>78.231763559070359</v>
      </c>
      <c r="CD31" s="51">
        <f>SUM('Availability POI Areas'!BS31:CD31)</f>
        <v>71.148992434150799</v>
      </c>
      <c r="CE31" s="51">
        <f>SUM('Availability POI Areas'!BT31:CE31)</f>
        <v>61.977616000925288</v>
      </c>
      <c r="CF31" s="51">
        <f>SUM('Availability POI Areas'!BU31:CF31)</f>
        <v>61.303053773648926</v>
      </c>
      <c r="CG31" s="51">
        <f>SUM('Availability POI Areas'!BV31:CG31)</f>
        <v>58.159063445894084</v>
      </c>
      <c r="CH31" s="51">
        <f>SUM('Availability POI Areas'!BW31:CH31)</f>
        <v>49.082442669727442</v>
      </c>
    </row>
    <row r="32" spans="2:86" ht="13.15" thickTop="1" thickBot="1" x14ac:dyDescent="0.35">
      <c r="B32" s="53" t="str">
        <f>'Availability POI Areas'!B32</f>
        <v>National Layer 1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>
        <f>SUM('Availability POI Areas'!C32:N32)</f>
        <v>71.819839403823266</v>
      </c>
      <c r="O32" s="55">
        <f>SUM('Availability POI Areas'!D32:O32)</f>
        <v>70.771953218533909</v>
      </c>
      <c r="P32" s="55">
        <f>SUM('Availability POI Areas'!E32:P32)</f>
        <v>69.099149446947379</v>
      </c>
      <c r="Q32" s="55">
        <f>SUM('Availability POI Areas'!F32:Q32)</f>
        <v>68.591690966631532</v>
      </c>
      <c r="R32" s="55">
        <f>SUM('Availability POI Areas'!G32:R32)</f>
        <v>66.787761082030613</v>
      </c>
      <c r="S32" s="55">
        <f>SUM('Availability POI Areas'!H32:S32)</f>
        <v>65.935873693729746</v>
      </c>
      <c r="T32" s="55">
        <f>SUM('Availability POI Areas'!I32:T32)</f>
        <v>64.756009110876661</v>
      </c>
      <c r="U32" s="55">
        <f>SUM('Availability POI Areas'!J32:U32)</f>
        <v>64.088041404887647</v>
      </c>
      <c r="V32" s="55">
        <f>SUM('Availability POI Areas'!K32:V32)</f>
        <v>64.367975308043341</v>
      </c>
      <c r="W32" s="55">
        <f>SUM('Availability POI Areas'!L32:W32)</f>
        <v>63.750617798588571</v>
      </c>
      <c r="X32" s="55">
        <f>SUM('Availability POI Areas'!M32:X32)</f>
        <v>62.044860875848435</v>
      </c>
      <c r="Y32" s="55">
        <f>SUM('Availability POI Areas'!N32:Y32)</f>
        <v>63.944816151739396</v>
      </c>
      <c r="Z32" s="55">
        <f>SUM('Availability POI Areas'!O32:Z32)</f>
        <v>62.886893315829042</v>
      </c>
      <c r="AA32" s="55">
        <f>SUM('Availability POI Areas'!P32:AA32)</f>
        <v>61.908883177509246</v>
      </c>
      <c r="AB32" s="55">
        <f>SUM('Availability POI Areas'!Q32:AB32)</f>
        <v>60.47229600587788</v>
      </c>
      <c r="AC32" s="55">
        <f>SUM('Availability POI Areas'!R32:AC32)</f>
        <v>59.44217891555811</v>
      </c>
      <c r="AD32" s="55">
        <f>SUM('Availability POI Areas'!S32:AD32)</f>
        <v>57.887729889970203</v>
      </c>
      <c r="AE32" s="55">
        <f>SUM('Availability POI Areas'!T32:AE32)</f>
        <v>55.57581638361814</v>
      </c>
      <c r="AF32" s="55">
        <f>SUM('Availability POI Areas'!U32:AF32)</f>
        <v>54.383131131617802</v>
      </c>
      <c r="AG32" s="55">
        <f>SUM('Availability POI Areas'!V32:AG32)</f>
        <v>54.001207307632249</v>
      </c>
      <c r="AH32" s="55">
        <f>SUM('Availability POI Areas'!W32:AH32)</f>
        <v>53.85309335395543</v>
      </c>
      <c r="AI32" s="55">
        <f>SUM('Availability POI Areas'!X32:AI32)</f>
        <v>52.87558128981135</v>
      </c>
      <c r="AJ32" s="55">
        <f>SUM('Availability POI Areas'!Y32:AJ32)</f>
        <v>53.005420083216094</v>
      </c>
      <c r="AK32" s="55">
        <f>SUM('Availability POI Areas'!Z32:AK32)</f>
        <v>50.03462582626473</v>
      </c>
      <c r="AL32" s="55">
        <f>SUM('Availability POI Areas'!AA32:AL32)</f>
        <v>48.619074409248192</v>
      </c>
      <c r="AM32" s="55">
        <f>SUM('Availability POI Areas'!AB32:AM32)</f>
        <v>47.768368738042312</v>
      </c>
      <c r="AN32" s="55">
        <f>SUM('Availability POI Areas'!AC32:AN32)</f>
        <v>46.164007322418328</v>
      </c>
      <c r="AO32" s="55">
        <f>SUM('Availability POI Areas'!AD32:AO32)</f>
        <v>42.976804897194768</v>
      </c>
      <c r="AP32" s="55">
        <f>SUM('Availability POI Areas'!AE32:AP32)</f>
        <v>39.571510796545653</v>
      </c>
      <c r="AQ32" s="55">
        <f>SUM('Availability POI Areas'!AF32:AQ32)</f>
        <v>35.6030773863516</v>
      </c>
      <c r="AR32" s="55">
        <f>SUM('Availability POI Areas'!AG32:AR32)</f>
        <v>32.578744836053389</v>
      </c>
      <c r="AS32" s="55">
        <f>SUM('Availability POI Areas'!AH32:AS32)</f>
        <v>30.036199956746284</v>
      </c>
      <c r="AT32" s="55">
        <f>SUM('Availability POI Areas'!AI32:AT32)</f>
        <v>26.888991605938287</v>
      </c>
      <c r="AU32" s="55">
        <f>SUM('Availability POI Areas'!AJ32:AU32)</f>
        <v>25.954991717512037</v>
      </c>
      <c r="AV32" s="55">
        <f>SUM('Availability POI Areas'!AK32:AV32)</f>
        <v>24.312276396665641</v>
      </c>
      <c r="AW32" s="55">
        <f>SUM('Availability POI Areas'!AL32:AW32)</f>
        <v>23.348446784983881</v>
      </c>
      <c r="AX32" s="55">
        <f>SUM('Availability POI Areas'!AM32:AX32)</f>
        <v>22.380803655239589</v>
      </c>
      <c r="AY32" s="55">
        <f>SUM('Availability POI Areas'!AN32:AY32)</f>
        <v>26.058323715985626</v>
      </c>
      <c r="AZ32" s="55">
        <f>SUM('Availability POI Areas'!AO32:AZ32)</f>
        <v>25.043607652265575</v>
      </c>
      <c r="BA32" s="55">
        <f>SUM('Availability POI Areas'!AP32:BA32)</f>
        <v>24.798551325936685</v>
      </c>
      <c r="BB32" s="55">
        <f>SUM('Availability POI Areas'!AQ32:BB32)</f>
        <v>26.791802076492264</v>
      </c>
      <c r="BC32" s="55">
        <f>SUM('Availability POI Areas'!AR32:BC32)</f>
        <v>32.151056510730164</v>
      </c>
      <c r="BD32" s="55">
        <f>SUM('Availability POI Areas'!AS32:BD32)</f>
        <v>34.432065727073606</v>
      </c>
      <c r="BE32" s="55">
        <f>SUM('Availability POI Areas'!AT32:BE32)</f>
        <v>34.243657347261276</v>
      </c>
      <c r="BF32" s="55">
        <f>SUM('Availability POI Areas'!AU32:BF32)</f>
        <v>33.333887867244833</v>
      </c>
      <c r="BG32" s="55">
        <f>SUM('Availability POI Areas'!AV32:BG32)</f>
        <v>30.701532178833844</v>
      </c>
      <c r="BH32" s="55">
        <f>SUM('Availability POI Areas'!AW32:BH32)</f>
        <v>28.307194262667274</v>
      </c>
      <c r="BI32" s="55">
        <f>SUM('Availability POI Areas'!AX32:BI32)</f>
        <v>25.665040664039331</v>
      </c>
      <c r="BJ32" s="55">
        <f>SUM('Availability POI Areas'!AY32:BJ32)</f>
        <v>23.986654754326466</v>
      </c>
      <c r="BK32" s="55">
        <f>SUM('Availability POI Areas'!AZ32:BK32)</f>
        <v>19.862531060869639</v>
      </c>
      <c r="BL32" s="55">
        <f>SUM('Availability POI Areas'!BA32:BL32)</f>
        <v>20.270585160654857</v>
      </c>
      <c r="BM32" s="55">
        <f>SUM('Availability POI Areas'!BB32:BM32)</f>
        <v>20.494104473880789</v>
      </c>
      <c r="BN32" s="55">
        <f>SUM('Availability POI Areas'!BC32:BN32)</f>
        <v>21.105976169634495</v>
      </c>
      <c r="BO32" s="55">
        <f>SUM('Availability POI Areas'!BD32:BO32)</f>
        <v>18.943796139896566</v>
      </c>
      <c r="BP32" s="55">
        <f>SUM('Availability POI Areas'!BE32:BP32)</f>
        <v>19.54620146036752</v>
      </c>
      <c r="BQ32" s="55">
        <f>SUM('Availability POI Areas'!BF32:BQ32)</f>
        <v>21.278689027208497</v>
      </c>
      <c r="BR32" s="55">
        <f>SUM('Availability POI Areas'!BG32:BR32)</f>
        <v>23.170318042173825</v>
      </c>
      <c r="BS32" s="55">
        <f>SUM('Availability POI Areas'!BH32:BS32)</f>
        <v>25.632309714451761</v>
      </c>
      <c r="BT32" s="55">
        <f>SUM('Availability POI Areas'!BI32:BT32)</f>
        <v>28.127858546307859</v>
      </c>
      <c r="BU32" s="55">
        <f>SUM('Availability POI Areas'!BJ32:BU32)</f>
        <v>30.895043616292309</v>
      </c>
      <c r="BV32" s="55">
        <f>SUM('Availability POI Areas'!BK32:BV32)</f>
        <v>33.745643664017223</v>
      </c>
      <c r="BW32" s="55">
        <f>SUM('Availability POI Areas'!BL32:BW32)</f>
        <v>34.655557330601162</v>
      </c>
      <c r="BX32" s="55">
        <f>SUM('Availability POI Areas'!BM32:BX32)</f>
        <v>33.652788240021003</v>
      </c>
      <c r="BY32" s="55">
        <f>SUM('Availability POI Areas'!BN32:BY32)</f>
        <v>32.530404810132424</v>
      </c>
      <c r="BZ32" s="55">
        <f>SUM('Availability POI Areas'!BO32:BZ32)</f>
        <v>31.8813756468927</v>
      </c>
      <c r="CA32" s="55">
        <f>SUM('Availability POI Areas'!BP32:CA32)</f>
        <v>31.830713811961353</v>
      </c>
      <c r="CB32" s="55">
        <f>SUM('Availability POI Areas'!BQ32:CB32)</f>
        <v>32.735834619310744</v>
      </c>
      <c r="CC32" s="55">
        <f>SUM('Availability POI Areas'!BR32:CC32)</f>
        <v>32.074851206641974</v>
      </c>
      <c r="CD32" s="55">
        <f>SUM('Availability POI Areas'!BS32:CD32)</f>
        <v>31.64645002915293</v>
      </c>
      <c r="CE32" s="55">
        <f>SUM('Availability POI Areas'!BT32:CE32)</f>
        <v>33.975082544237893</v>
      </c>
      <c r="CF32" s="55">
        <f>SUM('Availability POI Areas'!BU32:CF32)</f>
        <v>34.840077442791532</v>
      </c>
      <c r="CG32" s="55">
        <f>SUM('Availability POI Areas'!BV32:CG32)</f>
        <v>36.089267780041403</v>
      </c>
      <c r="CH32" s="55">
        <f>SUM('Availability POI Areas'!BW32:CH32)</f>
        <v>35.604123308008624</v>
      </c>
    </row>
    <row r="33" spans="2:86" ht="12.75" thickTop="1" x14ac:dyDescent="0.3"/>
    <row r="34" spans="2:86" x14ac:dyDescent="0.3"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</row>
    <row r="35" spans="2:86" ht="12.75" thickBot="1" x14ac:dyDescent="0.35"/>
    <row r="36" spans="2:86" ht="15" thickBot="1" x14ac:dyDescent="0.35">
      <c r="B36" s="58" t="s">
        <v>99</v>
      </c>
    </row>
    <row r="37" spans="2:86" ht="12.75" thickBot="1" x14ac:dyDescent="0.35">
      <c r="B37" s="2" t="s">
        <v>37</v>
      </c>
      <c r="C37" s="36">
        <v>42736</v>
      </c>
      <c r="D37" s="36">
        <v>42767</v>
      </c>
      <c r="E37" s="36">
        <v>42795</v>
      </c>
      <c r="F37" s="36">
        <v>42826</v>
      </c>
      <c r="G37" s="36">
        <v>42856</v>
      </c>
      <c r="H37" s="36">
        <v>42887</v>
      </c>
      <c r="I37" s="36">
        <v>42917</v>
      </c>
      <c r="J37" s="36">
        <v>42948</v>
      </c>
      <c r="K37" s="36">
        <v>42979</v>
      </c>
      <c r="L37" s="36">
        <v>43009</v>
      </c>
      <c r="M37" s="36">
        <v>43040</v>
      </c>
      <c r="N37" s="36">
        <v>43070</v>
      </c>
      <c r="O37" s="36">
        <v>43101</v>
      </c>
      <c r="P37" s="36">
        <v>43132</v>
      </c>
      <c r="Q37" s="36">
        <v>43160</v>
      </c>
      <c r="R37" s="36">
        <v>43191</v>
      </c>
      <c r="S37" s="36">
        <v>43221</v>
      </c>
      <c r="T37" s="36">
        <v>43252</v>
      </c>
      <c r="U37" s="36">
        <v>43282</v>
      </c>
      <c r="V37" s="36">
        <v>43313</v>
      </c>
      <c r="W37" s="36">
        <v>43344</v>
      </c>
      <c r="X37" s="36">
        <v>43374</v>
      </c>
      <c r="Y37" s="36">
        <v>43405</v>
      </c>
      <c r="Z37" s="36">
        <v>43435</v>
      </c>
      <c r="AA37" s="36">
        <v>43466</v>
      </c>
      <c r="AB37" s="36">
        <v>43497</v>
      </c>
      <c r="AC37" s="36">
        <v>43525</v>
      </c>
      <c r="AD37" s="36">
        <v>43556</v>
      </c>
      <c r="AE37" s="36">
        <v>43586</v>
      </c>
      <c r="AF37" s="36">
        <v>43617</v>
      </c>
      <c r="AG37" s="36">
        <v>43647</v>
      </c>
      <c r="AH37" s="36">
        <v>43678</v>
      </c>
      <c r="AI37" s="36">
        <v>43709</v>
      </c>
      <c r="AJ37" s="36">
        <v>43739</v>
      </c>
      <c r="AK37" s="36">
        <v>43770</v>
      </c>
      <c r="AL37" s="36">
        <v>43800</v>
      </c>
      <c r="AM37" s="36">
        <v>43831</v>
      </c>
      <c r="AN37" s="36">
        <v>43862</v>
      </c>
      <c r="AO37" s="36">
        <v>43891</v>
      </c>
      <c r="AP37" s="36">
        <v>43922</v>
      </c>
      <c r="AQ37" s="36">
        <v>43952</v>
      </c>
      <c r="AR37" s="36">
        <v>43983</v>
      </c>
      <c r="AS37" s="36">
        <v>44013</v>
      </c>
      <c r="AT37" s="36">
        <v>44044</v>
      </c>
      <c r="AU37" s="36">
        <v>44075</v>
      </c>
      <c r="AV37" s="36">
        <v>44105</v>
      </c>
      <c r="AW37" s="36">
        <v>44136</v>
      </c>
      <c r="AX37" s="36">
        <v>44166</v>
      </c>
      <c r="AY37" s="36">
        <v>44197</v>
      </c>
      <c r="AZ37" s="36">
        <v>44228</v>
      </c>
      <c r="BA37" s="36">
        <v>44256</v>
      </c>
      <c r="BB37" s="36">
        <v>44287</v>
      </c>
      <c r="BC37" s="36">
        <v>44317</v>
      </c>
      <c r="BD37" s="36">
        <v>44348</v>
      </c>
      <c r="BE37" s="36">
        <v>44378</v>
      </c>
      <c r="BF37" s="36">
        <v>44409</v>
      </c>
      <c r="BG37" s="36">
        <v>44440</v>
      </c>
      <c r="BH37" s="36">
        <v>44470</v>
      </c>
      <c r="BI37" s="36">
        <v>44501</v>
      </c>
      <c r="BJ37" s="36">
        <v>44531</v>
      </c>
      <c r="BK37" s="36">
        <v>44562</v>
      </c>
      <c r="BL37" s="36">
        <v>44593</v>
      </c>
      <c r="BM37" s="36">
        <v>44621</v>
      </c>
      <c r="BN37" s="36">
        <v>44652</v>
      </c>
      <c r="BO37" s="36">
        <v>44682</v>
      </c>
      <c r="BP37" s="36">
        <v>44713</v>
      </c>
      <c r="BQ37" s="36">
        <v>44743</v>
      </c>
      <c r="BR37" s="36">
        <v>44774</v>
      </c>
      <c r="BS37" s="36">
        <v>44805</v>
      </c>
      <c r="BT37" s="36">
        <v>44835</v>
      </c>
      <c r="BU37" s="36">
        <v>44866</v>
      </c>
      <c r="BV37" s="36">
        <v>44896</v>
      </c>
      <c r="BW37" s="36">
        <v>44927</v>
      </c>
      <c r="BX37" s="36">
        <v>44958</v>
      </c>
      <c r="BY37" s="36">
        <v>44986</v>
      </c>
      <c r="BZ37" s="36">
        <v>45017</v>
      </c>
      <c r="CA37" s="36">
        <v>45047</v>
      </c>
      <c r="CB37" s="36">
        <v>45078</v>
      </c>
      <c r="CC37" s="36">
        <v>45108</v>
      </c>
      <c r="CD37" s="36">
        <v>45139</v>
      </c>
      <c r="CE37" s="36">
        <v>45170</v>
      </c>
      <c r="CF37" s="36">
        <v>45200</v>
      </c>
      <c r="CG37" s="36">
        <v>45231</v>
      </c>
      <c r="CH37" s="36">
        <v>45261</v>
      </c>
    </row>
    <row r="38" spans="2:86" ht="12.75" thickTop="1" x14ac:dyDescent="0.3">
      <c r="B38" t="str">
        <f>'Availability POI Areas'!B38</f>
        <v>Ashburton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>
        <f>SUM('Availability POI Areas'!C38:N38)</f>
        <v>0.85816688852226419</v>
      </c>
      <c r="O38" s="51">
        <f>SUM('Availability POI Areas'!D38:O38)</f>
        <v>0.85816688852226419</v>
      </c>
      <c r="P38" s="51">
        <f>SUM('Availability POI Areas'!E38:P38)</f>
        <v>0.85816688852226419</v>
      </c>
      <c r="Q38" s="51">
        <f>SUM('Availability POI Areas'!F38:Q38)</f>
        <v>0.41657829621774517</v>
      </c>
      <c r="R38" s="51">
        <f>SUM('Availability POI Areas'!G38:R38)</f>
        <v>0.41657829621774517</v>
      </c>
      <c r="S38" s="51">
        <f>SUM('Availability POI Areas'!H38:S38)</f>
        <v>0.41657829621774517</v>
      </c>
      <c r="T38" s="51">
        <f>SUM('Availability POI Areas'!I38:T38)</f>
        <v>1.5638724138648035</v>
      </c>
      <c r="U38" s="51">
        <f>SUM('Availability POI Areas'!J38:U38)</f>
        <v>1.5638724138648035</v>
      </c>
      <c r="V38" s="51">
        <f>SUM('Availability POI Areas'!K38:V38)</f>
        <v>1.4873636786928732</v>
      </c>
      <c r="W38" s="51">
        <f>SUM('Availability POI Areas'!L38:W38)</f>
        <v>1.4873636786928732</v>
      </c>
      <c r="X38" s="51">
        <f>SUM('Availability POI Areas'!M38:X38)</f>
        <v>1.4873636786928732</v>
      </c>
      <c r="Y38" s="51">
        <f>SUM('Availability POI Areas'!N38:Y38)</f>
        <v>1.4873636786928732</v>
      </c>
      <c r="Z38" s="51">
        <f>SUM('Availability POI Areas'!O38:Z38)</f>
        <v>1.4873636786928732</v>
      </c>
      <c r="AA38" s="51">
        <f>SUM('Availability POI Areas'!P38:AA38)</f>
        <v>1.4873636786928732</v>
      </c>
      <c r="AB38" s="51">
        <f>SUM('Availability POI Areas'!Q38:AB38)</f>
        <v>1.4873636786928732</v>
      </c>
      <c r="AC38" s="51">
        <f>SUM('Availability POI Areas'!R38:AC38)</f>
        <v>1.4873636786928732</v>
      </c>
      <c r="AD38" s="51">
        <f>SUM('Availability POI Areas'!S38:AD38)</f>
        <v>1.4873636786928732</v>
      </c>
      <c r="AE38" s="51">
        <f>SUM('Availability POI Areas'!T38:AE38)</f>
        <v>1.4873636786928732</v>
      </c>
      <c r="AF38" s="51">
        <f>SUM('Availability POI Areas'!U38:AF38)</f>
        <v>0.34006956104581476</v>
      </c>
      <c r="AG38" s="51">
        <f>SUM('Availability POI Areas'!V38:AG38)</f>
        <v>0.34006956104581476</v>
      </c>
      <c r="AH38" s="51">
        <f>SUM('Availability POI Areas'!W38:AH38)</f>
        <v>0</v>
      </c>
      <c r="AI38" s="51">
        <f>SUM('Availability POI Areas'!X38:AI38)</f>
        <v>0</v>
      </c>
      <c r="AJ38" s="51">
        <f>SUM('Availability POI Areas'!Y38:AJ38)</f>
        <v>0</v>
      </c>
      <c r="AK38" s="51">
        <f>SUM('Availability POI Areas'!Z38:AK38)</f>
        <v>0</v>
      </c>
      <c r="AL38" s="51">
        <f>SUM('Availability POI Areas'!AA38:AL38)</f>
        <v>5.4699207878398681</v>
      </c>
      <c r="AM38" s="51">
        <f>SUM('Availability POI Areas'!AB38:AM38)</f>
        <v>5.4699207878398681</v>
      </c>
      <c r="AN38" s="51">
        <f>SUM('Availability POI Areas'!AC38:AN38)</f>
        <v>5.4699207878398681</v>
      </c>
      <c r="AO38" s="51">
        <f>SUM('Availability POI Areas'!AD38:AO38)</f>
        <v>5.4699207878398681</v>
      </c>
      <c r="AP38" s="51">
        <f>SUM('Availability POI Areas'!AE38:AP38)</f>
        <v>5.4699207878398681</v>
      </c>
      <c r="AQ38" s="51">
        <f>SUM('Availability POI Areas'!AF38:AQ38)</f>
        <v>5.4699207878398681</v>
      </c>
      <c r="AR38" s="51">
        <f>SUM('Availability POI Areas'!AG38:AR38)</f>
        <v>5.4699207878398681</v>
      </c>
      <c r="AS38" s="51">
        <f>SUM('Availability POI Areas'!AH38:AS38)</f>
        <v>5.4699207878398681</v>
      </c>
      <c r="AT38" s="51">
        <f>SUM('Availability POI Areas'!AI38:AT38)</f>
        <v>5.4699207878398681</v>
      </c>
      <c r="AU38" s="51">
        <f>SUM('Availability POI Areas'!AJ38:AU38)</f>
        <v>5.4699207878398681</v>
      </c>
      <c r="AV38" s="51">
        <f>SUM('Availability POI Areas'!AK38:AV38)</f>
        <v>5.4699207878398681</v>
      </c>
      <c r="AW38" s="51">
        <f>SUM('Availability POI Areas'!AL38:AW38)</f>
        <v>5.4905392569588898</v>
      </c>
      <c r="AX38" s="51">
        <f>SUM('Availability POI Areas'!AM38:AX38)</f>
        <v>2.0618469119021321E-2</v>
      </c>
      <c r="AY38" s="51">
        <f>SUM('Availability POI Areas'!AN38:AY38)</f>
        <v>0.11005471261684224</v>
      </c>
      <c r="AZ38" s="51">
        <f>SUM('Availability POI Areas'!AO38:AZ38)</f>
        <v>1.1089549526659683</v>
      </c>
      <c r="BA38" s="51">
        <f>SUM('Availability POI Areas'!AP38:BA38)</f>
        <v>1.1089549526659683</v>
      </c>
      <c r="BB38" s="51">
        <f>SUM('Availability POI Areas'!AQ38:BB38)</f>
        <v>1.1089549526659683</v>
      </c>
      <c r="BC38" s="51">
        <f>SUM('Availability POI Areas'!AR38:BC38)</f>
        <v>1.1089549526659683</v>
      </c>
      <c r="BD38" s="51">
        <f>SUM('Availability POI Areas'!AS38:BD38)</f>
        <v>1.1089549526659683</v>
      </c>
      <c r="BE38" s="51">
        <f>SUM('Availability POI Areas'!AT38:BE38)</f>
        <v>1.1089549526659683</v>
      </c>
      <c r="BF38" s="51">
        <f>SUM('Availability POI Areas'!AU38:BF38)</f>
        <v>1.1089549526659683</v>
      </c>
      <c r="BG38" s="51">
        <f>SUM('Availability POI Areas'!AV38:BG38)</f>
        <v>1.1089549526659683</v>
      </c>
      <c r="BH38" s="51">
        <f>SUM('Availability POI Areas'!AW38:BH38)</f>
        <v>1.1089549526659683</v>
      </c>
      <c r="BI38" s="51">
        <f>SUM('Availability POI Areas'!AX38:BI38)</f>
        <v>1.0883364835469471</v>
      </c>
      <c r="BJ38" s="51">
        <f>SUM('Availability POI Areas'!AY38:BJ38)</f>
        <v>1.0883364835469471</v>
      </c>
      <c r="BK38" s="51">
        <f>SUM('Availability POI Areas'!AZ38:BK38)</f>
        <v>2.3664020399051378</v>
      </c>
      <c r="BL38" s="51">
        <f>SUM('Availability POI Areas'!BA38:BL38)</f>
        <v>1.7130365427726193</v>
      </c>
      <c r="BM38" s="51">
        <f>SUM('Availability POI Areas'!BB38:BM38)</f>
        <v>3.8520075258013096</v>
      </c>
      <c r="BN38" s="51">
        <f>SUM('Availability POI Areas'!BC38:BN38)</f>
        <v>4.5847125820459684</v>
      </c>
      <c r="BO38" s="51">
        <f>SUM('Availability POI Areas'!BD38:BO38)</f>
        <v>5.6600677395506009</v>
      </c>
      <c r="BP38" s="51">
        <f>SUM('Availability POI Areas'!BE38:BP38)</f>
        <v>5.9952176525626442</v>
      </c>
      <c r="BQ38" s="51">
        <f>SUM('Availability POI Areas'!BF38:BQ38)</f>
        <v>7.1767620731250652</v>
      </c>
      <c r="BR38" s="51">
        <f>SUM('Availability POI Areas'!BG38:BR38)</f>
        <v>7.8720366836027162</v>
      </c>
      <c r="BS38" s="51">
        <f>SUM('Availability POI Areas'!BH38:BS38)</f>
        <v>8.3717647822829999</v>
      </c>
      <c r="BT38" s="51">
        <f>SUM('Availability POI Areas'!BI38:BT38)</f>
        <v>10.338856793302284</v>
      </c>
      <c r="BU38" s="51">
        <f>SUM('Availability POI Areas'!BJ38:BU38)</f>
        <v>15.031903558421835</v>
      </c>
      <c r="BV38" s="51">
        <f>SUM('Availability POI Areas'!BK38:BV38)</f>
        <v>15.82902731157321</v>
      </c>
      <c r="BW38" s="51">
        <f>SUM('Availability POI Areas'!BL38:BW38)</f>
        <v>15.07740331426079</v>
      </c>
      <c r="BX38" s="51">
        <f>SUM('Availability POI Areas'!BM38:BX38)</f>
        <v>15.423140538418073</v>
      </c>
      <c r="BY38" s="51">
        <f>SUM('Availability POI Areas'!BN38:BY38)</f>
        <v>14.020802617720005</v>
      </c>
      <c r="BZ38" s="51">
        <f>SUM('Availability POI Areas'!BO38:BZ38)</f>
        <v>13.288097561475347</v>
      </c>
      <c r="CA38" s="51">
        <f>SUM('Availability POI Areas'!BP38:CA38)</f>
        <v>13.192152018693797</v>
      </c>
      <c r="CB38" s="51">
        <f>SUM('Availability POI Areas'!BQ38:CB38)</f>
        <v>13.58481692999568</v>
      </c>
      <c r="CC38" s="51">
        <f>SUM('Availability POI Areas'!BR38:CC38)</f>
        <v>13.039336305286527</v>
      </c>
      <c r="CD38" s="51">
        <f>SUM('Availability POI Areas'!BS38:CD38)</f>
        <v>13.983979155253317</v>
      </c>
      <c r="CE38" s="51">
        <f>SUM('Availability POI Areas'!BT38:CE38)</f>
        <v>13.540993174301915</v>
      </c>
      <c r="CF38" s="51">
        <f>SUM('Availability POI Areas'!BU38:CF38)</f>
        <v>11.87336458099616</v>
      </c>
      <c r="CG38" s="51">
        <f>SUM('Availability POI Areas'!BV38:CG38)</f>
        <v>8.0657212227705539</v>
      </c>
      <c r="CH38" s="51">
        <f>SUM('Availability POI Areas'!BW38:CH38)</f>
        <v>8.0560938050884587</v>
      </c>
    </row>
    <row r="39" spans="2:86" x14ac:dyDescent="0.3">
      <c r="B39" t="str">
        <f>'Availability POI Areas'!B39</f>
        <v>Auckland (incl. Pukekohe, Waiheke, Waiuku)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>
        <f>SUM('Availability POI Areas'!C39:N39)</f>
        <v>2.1023409927929362</v>
      </c>
      <c r="O39" s="51">
        <f>SUM('Availability POI Areas'!D39:O39)</f>
        <v>2.0478456681400083</v>
      </c>
      <c r="P39" s="51">
        <f>SUM('Availability POI Areas'!E39:P39)</f>
        <v>2.0548544670619635</v>
      </c>
      <c r="Q39" s="51">
        <f>SUM('Availability POI Areas'!F39:Q39)</f>
        <v>2.2015033455344439</v>
      </c>
      <c r="R39" s="51">
        <f>SUM('Availability POI Areas'!G39:R39)</f>
        <v>2.1772773577103801</v>
      </c>
      <c r="S39" s="51">
        <f>SUM('Availability POI Areas'!H39:S39)</f>
        <v>2.1151036825900236</v>
      </c>
      <c r="T39" s="51">
        <f>SUM('Availability POI Areas'!I39:T39)</f>
        <v>3.2766631181828276</v>
      </c>
      <c r="U39" s="51">
        <f>SUM('Availability POI Areas'!J39:U39)</f>
        <v>3.2809276797973812</v>
      </c>
      <c r="V39" s="51">
        <f>SUM('Availability POI Areas'!K39:V39)</f>
        <v>3.2828760053329731</v>
      </c>
      <c r="W39" s="51">
        <f>SUM('Availability POI Areas'!L39:W39)</f>
        <v>3.3883393276751264</v>
      </c>
      <c r="X39" s="51">
        <f>SUM('Availability POI Areas'!M39:X39)</f>
        <v>3.1402179616351287</v>
      </c>
      <c r="Y39" s="51">
        <f>SUM('Availability POI Areas'!N39:Y39)</f>
        <v>3.0862603577130439</v>
      </c>
      <c r="Z39" s="51">
        <f>SUM('Availability POI Areas'!O39:Z39)</f>
        <v>2.6599169417914692</v>
      </c>
      <c r="AA39" s="51">
        <f>SUM('Availability POI Areas'!P39:AA39)</f>
        <v>2.694525365831077</v>
      </c>
      <c r="AB39" s="51">
        <f>SUM('Availability POI Areas'!Q39:AB39)</f>
        <v>2.6346353744445947</v>
      </c>
      <c r="AC39" s="51">
        <f>SUM('Availability POI Areas'!R39:AC39)</f>
        <v>2.4178837115193761</v>
      </c>
      <c r="AD39" s="51">
        <f>SUM('Availability POI Areas'!S39:AD39)</f>
        <v>2.2450871275946742</v>
      </c>
      <c r="AE39" s="51">
        <f>SUM('Availability POI Areas'!T39:AE39)</f>
        <v>2.2029206799674363</v>
      </c>
      <c r="AF39" s="51">
        <f>SUM('Availability POI Areas'!U39:AF39)</f>
        <v>0.99301888568622554</v>
      </c>
      <c r="AG39" s="51">
        <f>SUM('Availability POI Areas'!V39:AG39)</f>
        <v>0.9192144203313668</v>
      </c>
      <c r="AH39" s="51">
        <f>SUM('Availability POI Areas'!W39:AH39)</f>
        <v>0.97198354078413696</v>
      </c>
      <c r="AI39" s="51">
        <f>SUM('Availability POI Areas'!X39:AI39)</f>
        <v>0.92617881967513771</v>
      </c>
      <c r="AJ39" s="51">
        <f>SUM('Availability POI Areas'!Y39:AJ39)</f>
        <v>0.88922239998991481</v>
      </c>
      <c r="AK39" s="51">
        <f>SUM('Availability POI Areas'!Z39:AK39)</f>
        <v>0.88634920343181156</v>
      </c>
      <c r="AL39" s="51">
        <f>SUM('Availability POI Areas'!AA39:AL39)</f>
        <v>0.904621380730811</v>
      </c>
      <c r="AM39" s="51">
        <f>SUM('Availability POI Areas'!AB39:AM39)</f>
        <v>0.82016153891326615</v>
      </c>
      <c r="AN39" s="51">
        <f>SUM('Availability POI Areas'!AC39:AN39)</f>
        <v>0.77474268146396552</v>
      </c>
      <c r="AO39" s="51">
        <f>SUM('Availability POI Areas'!AD39:AO39)</f>
        <v>0.75414410935930043</v>
      </c>
      <c r="AP39" s="51">
        <f>SUM('Availability POI Areas'!AE39:AP39)</f>
        <v>0.70720019148153046</v>
      </c>
      <c r="AQ39" s="51">
        <f>SUM('Availability POI Areas'!AF39:AQ39)</f>
        <v>0.6717258123194807</v>
      </c>
      <c r="AR39" s="51">
        <f>SUM('Availability POI Areas'!AG39:AR39)</f>
        <v>0.57097627802829165</v>
      </c>
      <c r="AS39" s="51">
        <f>SUM('Availability POI Areas'!AH39:AS39)</f>
        <v>0.63912879940455503</v>
      </c>
      <c r="AT39" s="51">
        <f>SUM('Availability POI Areas'!AI39:AT39)</f>
        <v>0.61269419607300291</v>
      </c>
      <c r="AU39" s="51">
        <f>SUM('Availability POI Areas'!AJ39:AU39)</f>
        <v>0.58725314666872475</v>
      </c>
      <c r="AV39" s="51">
        <f>SUM('Availability POI Areas'!AK39:AV39)</f>
        <v>0.58458813089800377</v>
      </c>
      <c r="AW39" s="51">
        <f>SUM('Availability POI Areas'!AL39:AW39)</f>
        <v>0.54801383088380629</v>
      </c>
      <c r="AX39" s="51">
        <f>SUM('Availability POI Areas'!AM39:AX39)</f>
        <v>0.6551023672059213</v>
      </c>
      <c r="AY39" s="51">
        <f>SUM('Availability POI Areas'!AN39:AY39)</f>
        <v>0.64925779974503139</v>
      </c>
      <c r="AZ39" s="51">
        <f>SUM('Availability POI Areas'!AO39:AZ39)</f>
        <v>0.63052959461498737</v>
      </c>
      <c r="BA39" s="51">
        <f>SUM('Availability POI Areas'!AP39:BA39)</f>
        <v>0.61010643578426815</v>
      </c>
      <c r="BB39" s="51">
        <f>SUM('Availability POI Areas'!AQ39:BB39)</f>
        <v>0.66850923164115594</v>
      </c>
      <c r="BC39" s="51">
        <f>SUM('Availability POI Areas'!AR39:BC39)</f>
        <v>0.67529250027035459</v>
      </c>
      <c r="BD39" s="51">
        <f>SUM('Availability POI Areas'!AS39:BD39)</f>
        <v>0.70112517804484742</v>
      </c>
      <c r="BE39" s="51">
        <f>SUM('Availability POI Areas'!AT39:BE39)</f>
        <v>0.66301468327662583</v>
      </c>
      <c r="BF39" s="51">
        <f>SUM('Availability POI Areas'!AU39:BF39)</f>
        <v>0.60047795574327711</v>
      </c>
      <c r="BG39" s="51">
        <f>SUM('Availability POI Areas'!AV39:BG39)</f>
        <v>0.51634937206582521</v>
      </c>
      <c r="BH39" s="51">
        <f>SUM('Availability POI Areas'!AW39:BH39)</f>
        <v>0.37827349295730373</v>
      </c>
      <c r="BI39" s="51">
        <f>SUM('Availability POI Areas'!AX39:BI39)</f>
        <v>0.36726561133176316</v>
      </c>
      <c r="BJ39" s="51">
        <f>SUM('Availability POI Areas'!AY39:BJ39)</f>
        <v>0.21418234961602692</v>
      </c>
      <c r="BK39" s="51">
        <f>SUM('Availability POI Areas'!AZ39:BK39)</f>
        <v>0.79720732063594646</v>
      </c>
      <c r="BL39" s="51">
        <f>SUM('Availability POI Areas'!BA39:BL39)</f>
        <v>1.397627879668347</v>
      </c>
      <c r="BM39" s="51">
        <f>SUM('Availability POI Areas'!BB39:BM39)</f>
        <v>2.0786387853763935</v>
      </c>
      <c r="BN39" s="51">
        <f>SUM('Availability POI Areas'!BC39:BN39)</f>
        <v>3.1747901973348664</v>
      </c>
      <c r="BO39" s="51">
        <f>SUM('Availability POI Areas'!BD39:BO39)</f>
        <v>4.2893118699403452</v>
      </c>
      <c r="BP39" s="51">
        <f>SUM('Availability POI Areas'!BE39:BP39)</f>
        <v>5.558121251225665</v>
      </c>
      <c r="BQ39" s="51">
        <f>SUM('Availability POI Areas'!BF39:BQ39)</f>
        <v>7.0145425448725858</v>
      </c>
      <c r="BR39" s="51">
        <f>SUM('Availability POI Areas'!BG39:BR39)</f>
        <v>8.6047066589115815</v>
      </c>
      <c r="BS39" s="51">
        <f>SUM('Availability POI Areas'!BH39:BS39)</f>
        <v>9.8225608397232342</v>
      </c>
      <c r="BT39" s="51">
        <f>SUM('Availability POI Areas'!BI39:BT39)</f>
        <v>11.275475599225645</v>
      </c>
      <c r="BU39" s="51">
        <f>SUM('Availability POI Areas'!BJ39:BU39)</f>
        <v>12.402373770851202</v>
      </c>
      <c r="BV39" s="51">
        <f>SUM('Availability POI Areas'!BK39:BV39)</f>
        <v>13.559348542073394</v>
      </c>
      <c r="BW39" s="51">
        <f>SUM('Availability POI Areas'!BL39:BW39)</f>
        <v>13.550448313412684</v>
      </c>
      <c r="BX39" s="51">
        <f>SUM('Availability POI Areas'!BM39:BX39)</f>
        <v>13.12856117046964</v>
      </c>
      <c r="BY39" s="51">
        <f>SUM('Availability POI Areas'!BN39:BY39)</f>
        <v>12.420555369912838</v>
      </c>
      <c r="BZ39" s="51">
        <f>SUM('Availability POI Areas'!BO39:BZ39)</f>
        <v>11.809382759935369</v>
      </c>
      <c r="CA39" s="51">
        <f>SUM('Availability POI Areas'!BP39:CA39)</f>
        <v>11.593851961486536</v>
      </c>
      <c r="CB39" s="51">
        <f>SUM('Availability POI Areas'!BQ39:CB39)</f>
        <v>11.266804482265197</v>
      </c>
      <c r="CC39" s="51">
        <f>SUM('Availability POI Areas'!BR39:CC39)</f>
        <v>10.53414821702545</v>
      </c>
      <c r="CD39" s="51">
        <f>SUM('Availability POI Areas'!BS39:CD39)</f>
        <v>9.8529889550928598</v>
      </c>
      <c r="CE39" s="51">
        <f>SUM('Availability POI Areas'!BT39:CE39)</f>
        <v>9.3538078718100302</v>
      </c>
      <c r="CF39" s="51">
        <f>SUM('Availability POI Areas'!BU39:CF39)</f>
        <v>9.1074940853587094</v>
      </c>
      <c r="CG39" s="51">
        <f>SUM('Availability POI Areas'!BV39:CG39)</f>
        <v>8.6591010450426555</v>
      </c>
      <c r="CH39" s="51">
        <f>SUM('Availability POI Areas'!BW39:CH39)</f>
        <v>8.3690157676934032</v>
      </c>
    </row>
    <row r="40" spans="2:86" x14ac:dyDescent="0.3">
      <c r="B40" t="str">
        <f>'Availability POI Areas'!B40</f>
        <v>Blenheim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>
        <f>SUM('Availability POI Areas'!C40:N40)</f>
        <v>0.74669983606566914</v>
      </c>
      <c r="O40" s="51">
        <f>SUM('Availability POI Areas'!D40:O40)</f>
        <v>0.74232002658060181</v>
      </c>
      <c r="P40" s="51">
        <f>SUM('Availability POI Areas'!E40:P40)</f>
        <v>0.74232002658060181</v>
      </c>
      <c r="Q40" s="51">
        <f>SUM('Availability POI Areas'!F40:Q40)</f>
        <v>0.74232002658060181</v>
      </c>
      <c r="R40" s="51">
        <f>SUM('Availability POI Areas'!G40:R40)</f>
        <v>0.74232002658060181</v>
      </c>
      <c r="S40" s="51">
        <f>SUM('Availability POI Areas'!H40:S40)</f>
        <v>0.74232002658060181</v>
      </c>
      <c r="T40" s="51">
        <f>SUM('Availability POI Areas'!I40:T40)</f>
        <v>0.74232002658060181</v>
      </c>
      <c r="U40" s="51">
        <f>SUM('Availability POI Areas'!J40:U40)</f>
        <v>0.74232002658060181</v>
      </c>
      <c r="V40" s="51">
        <f>SUM('Availability POI Areas'!K40:V40)</f>
        <v>0.74232002658060181</v>
      </c>
      <c r="W40" s="51">
        <f>SUM('Availability POI Areas'!L40:W40)</f>
        <v>0.802948775924894</v>
      </c>
      <c r="X40" s="51">
        <f>SUM('Availability POI Areas'!M40:X40)</f>
        <v>1.0128853942033647</v>
      </c>
      <c r="Y40" s="51">
        <f>SUM('Availability POI Areas'!N40:Y40)</f>
        <v>1.0128853942033647</v>
      </c>
      <c r="Z40" s="51">
        <f>SUM('Availability POI Areas'!O40:Z40)</f>
        <v>0.79693568847837781</v>
      </c>
      <c r="AA40" s="51">
        <f>SUM('Availability POI Areas'!P40:AA40)</f>
        <v>0.79693568847837781</v>
      </c>
      <c r="AB40" s="51">
        <f>SUM('Availability POI Areas'!Q40:AB40)</f>
        <v>0.79693568847837781</v>
      </c>
      <c r="AC40" s="51">
        <f>SUM('Availability POI Areas'!R40:AC40)</f>
        <v>0.81883325770787718</v>
      </c>
      <c r="AD40" s="51">
        <f>SUM('Availability POI Areas'!S40:AD40)</f>
        <v>0.81883325770787718</v>
      </c>
      <c r="AE40" s="51">
        <f>SUM('Availability POI Areas'!T40:AE40)</f>
        <v>0.81883325770787718</v>
      </c>
      <c r="AF40" s="51">
        <f>SUM('Availability POI Areas'!U40:AF40)</f>
        <v>0.81883325770787718</v>
      </c>
      <c r="AG40" s="51">
        <f>SUM('Availability POI Areas'!V40:AG40)</f>
        <v>0.81883325770787718</v>
      </c>
      <c r="AH40" s="51">
        <f>SUM('Availability POI Areas'!W40:AH40)</f>
        <v>0.81883325770787718</v>
      </c>
      <c r="AI40" s="51">
        <f>SUM('Availability POI Areas'!X40:AI40)</f>
        <v>0.23183418750797008</v>
      </c>
      <c r="AJ40" s="51">
        <f>SUM('Availability POI Areas'!Y40:AJ40)</f>
        <v>2.1897569229499418E-2</v>
      </c>
      <c r="AK40" s="51">
        <f>SUM('Availability POI Areas'!Z40:AK40)</f>
        <v>2.1897569229499418E-2</v>
      </c>
      <c r="AL40" s="51">
        <f>SUM('Availability POI Areas'!AA40:AL40)</f>
        <v>2.1897569229499418E-2</v>
      </c>
      <c r="AM40" s="51">
        <f>SUM('Availability POI Areas'!AB40:AM40)</f>
        <v>2.1897569229499418E-2</v>
      </c>
      <c r="AN40" s="51">
        <f>SUM('Availability POI Areas'!AC40:AN40)</f>
        <v>2.1897569229499418E-2</v>
      </c>
      <c r="AO40" s="51">
        <f>SUM('Availability POI Areas'!AD40:AO40)</f>
        <v>0</v>
      </c>
      <c r="AP40" s="51">
        <f>SUM('Availability POI Areas'!AE40:AP40)</f>
        <v>0</v>
      </c>
      <c r="AQ40" s="51">
        <f>SUM('Availability POI Areas'!AF40:AQ40)</f>
        <v>0</v>
      </c>
      <c r="AR40" s="51">
        <f>SUM('Availability POI Areas'!AG40:AR40)</f>
        <v>0</v>
      </c>
      <c r="AS40" s="51">
        <f>SUM('Availability POI Areas'!AH40:AS40)</f>
        <v>0</v>
      </c>
      <c r="AT40" s="51">
        <f>SUM('Availability POI Areas'!AI40:AT40)</f>
        <v>0</v>
      </c>
      <c r="AU40" s="51">
        <f>SUM('Availability POI Areas'!AJ40:AU40)</f>
        <v>4.3626182220702879E-3</v>
      </c>
      <c r="AV40" s="51">
        <f>SUM('Availability POI Areas'!AK40:AV40)</f>
        <v>4.3626182220702879E-3</v>
      </c>
      <c r="AW40" s="51">
        <f>SUM('Availability POI Areas'!AL40:AW40)</f>
        <v>4.3626182220702879E-3</v>
      </c>
      <c r="AX40" s="51">
        <f>SUM('Availability POI Areas'!AM40:AX40)</f>
        <v>1.0065573561509453E-2</v>
      </c>
      <c r="AY40" s="51">
        <f>SUM('Availability POI Areas'!AN40:AY40)</f>
        <v>1.0065573561509453E-2</v>
      </c>
      <c r="AZ40" s="51">
        <f>SUM('Availability POI Areas'!AO40:AZ40)</f>
        <v>1.0065573561509453E-2</v>
      </c>
      <c r="BA40" s="51">
        <f>SUM('Availability POI Areas'!AP40:BA40)</f>
        <v>1.0065573561509453E-2</v>
      </c>
      <c r="BB40" s="51">
        <f>SUM('Availability POI Areas'!AQ40:BB40)</f>
        <v>1.0065573561509453E-2</v>
      </c>
      <c r="BC40" s="51">
        <f>SUM('Availability POI Areas'!AR40:BC40)</f>
        <v>1.0065573561509453E-2</v>
      </c>
      <c r="BD40" s="51">
        <f>SUM('Availability POI Areas'!AS40:BD40)</f>
        <v>1.0065573561509453E-2</v>
      </c>
      <c r="BE40" s="51">
        <f>SUM('Availability POI Areas'!AT40:BE40)</f>
        <v>2.2058152433595302</v>
      </c>
      <c r="BF40" s="51">
        <f>SUM('Availability POI Areas'!AU40:BF40)</f>
        <v>2.2058152433595302</v>
      </c>
      <c r="BG40" s="51">
        <f>SUM('Availability POI Areas'!AV40:BG40)</f>
        <v>2.2014526251374598</v>
      </c>
      <c r="BH40" s="51">
        <f>SUM('Availability POI Areas'!AW40:BH40)</f>
        <v>2.2014526251374598</v>
      </c>
      <c r="BI40" s="51">
        <f>SUM('Availability POI Areas'!AX40:BI40)</f>
        <v>2.2014526251374598</v>
      </c>
      <c r="BJ40" s="51">
        <f>SUM('Availability POI Areas'!AY40:BJ40)</f>
        <v>2.1985606193768832</v>
      </c>
      <c r="BK40" s="51">
        <f>SUM('Availability POI Areas'!AZ40:BK40)</f>
        <v>3.2750280075690608</v>
      </c>
      <c r="BL40" s="51">
        <f>SUM('Availability POI Areas'!BA40:BL40)</f>
        <v>3.9750308491643325</v>
      </c>
      <c r="BM40" s="51">
        <f>SUM('Availability POI Areas'!BB40:BM40)</f>
        <v>4.9419007248399316</v>
      </c>
      <c r="BN40" s="51">
        <f>SUM('Availability POI Areas'!BC40:BN40)</f>
        <v>6.2248828260509796</v>
      </c>
      <c r="BO40" s="51">
        <f>SUM('Availability POI Areas'!BD40:BO40)</f>
        <v>7.4773147816961405</v>
      </c>
      <c r="BP40" s="51">
        <f>SUM('Availability POI Areas'!BE40:BP40)</f>
        <v>8.0061162876572372</v>
      </c>
      <c r="BQ40" s="51">
        <f>SUM('Availability POI Areas'!BF40:BQ40)</f>
        <v>7.7062205980105105</v>
      </c>
      <c r="BR40" s="51">
        <f>SUM('Availability POI Areas'!BG40:BR40)</f>
        <v>8.213789884070362</v>
      </c>
      <c r="BS40" s="51">
        <f>SUM('Availability POI Areas'!BH40:BS40)</f>
        <v>8.6711728041805554</v>
      </c>
      <c r="BT40" s="51">
        <f>SUM('Availability POI Areas'!BI40:BT40)</f>
        <v>9.0550147608036262</v>
      </c>
      <c r="BU40" s="51">
        <f>SUM('Availability POI Areas'!BJ40:BU40)</f>
        <v>10.490764580214565</v>
      </c>
      <c r="BV40" s="51">
        <f>SUM('Availability POI Areas'!BK40:BV40)</f>
        <v>12.770612535265785</v>
      </c>
      <c r="BW40" s="51">
        <f>SUM('Availability POI Areas'!BL40:BW40)</f>
        <v>11.717379481233062</v>
      </c>
      <c r="BX40" s="51">
        <f>SUM('Availability POI Areas'!BM40:BX40)</f>
        <v>12.825836046113826</v>
      </c>
      <c r="BY40" s="51">
        <f>SUM('Availability POI Areas'!BN40:BY40)</f>
        <v>12.464030843033216</v>
      </c>
      <c r="BZ40" s="51">
        <f>SUM('Availability POI Areas'!BO40:BZ40)</f>
        <v>11.787135080092183</v>
      </c>
      <c r="CA40" s="51">
        <f>SUM('Availability POI Areas'!BP40:CA40)</f>
        <v>11.983495626510553</v>
      </c>
      <c r="CB40" s="51">
        <f>SUM('Availability POI Areas'!BQ40:CB40)</f>
        <v>12.065480021985911</v>
      </c>
      <c r="CC40" s="51">
        <f>SUM('Availability POI Areas'!BR40:CC40)</f>
        <v>11.70605442725128</v>
      </c>
      <c r="CD40" s="51">
        <f>SUM('Availability POI Areas'!BS40:CD40)</f>
        <v>12.370506787809129</v>
      </c>
      <c r="CE40" s="51">
        <f>SUM('Availability POI Areas'!BT40:CE40)</f>
        <v>12.975513848355988</v>
      </c>
      <c r="CF40" s="51">
        <f>SUM('Availability POI Areas'!BU40:CF40)</f>
        <v>14.068642745646624</v>
      </c>
      <c r="CG40" s="51">
        <f>SUM('Availability POI Areas'!BV40:CG40)</f>
        <v>13.408373512893236</v>
      </c>
      <c r="CH40" s="51">
        <f>SUM('Availability POI Areas'!BW40:CH40)</f>
        <v>11.700123471008249</v>
      </c>
    </row>
    <row r="41" spans="2:86" x14ac:dyDescent="0.3">
      <c r="B41" t="str">
        <f>'Availability POI Areas'!B41</f>
        <v>Christchurch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>
        <f>SUM('Availability POI Areas'!C41:N41)</f>
        <v>8.3511874397778199E-2</v>
      </c>
      <c r="O41" s="51">
        <f>SUM('Availability POI Areas'!D41:O41)</f>
        <v>8.3511874397778199E-2</v>
      </c>
      <c r="P41" s="51">
        <f>SUM('Availability POI Areas'!E41:P41)</f>
        <v>0.25956084490417719</v>
      </c>
      <c r="Q41" s="51">
        <f>SUM('Availability POI Areas'!F41:Q41)</f>
        <v>0.25956084490417719</v>
      </c>
      <c r="R41" s="51">
        <f>SUM('Availability POI Areas'!G41:R41)</f>
        <v>0.25956084490417719</v>
      </c>
      <c r="S41" s="51">
        <f>SUM('Availability POI Areas'!H41:S41)</f>
        <v>0.25956084490417719</v>
      </c>
      <c r="T41" s="51">
        <f>SUM('Availability POI Areas'!I41:T41)</f>
        <v>0.34138371492019109</v>
      </c>
      <c r="U41" s="51">
        <f>SUM('Availability POI Areas'!J41:U41)</f>
        <v>0.34138371492019109</v>
      </c>
      <c r="V41" s="51">
        <f>SUM('Availability POI Areas'!K41:V41)</f>
        <v>0.34138371492019109</v>
      </c>
      <c r="W41" s="51">
        <f>SUM('Availability POI Areas'!L41:W41)</f>
        <v>0.34138371492019109</v>
      </c>
      <c r="X41" s="51">
        <f>SUM('Availability POI Areas'!M41:X41)</f>
        <v>0.80961745717055367</v>
      </c>
      <c r="Y41" s="51">
        <f>SUM('Availability POI Areas'!N41:Y41)</f>
        <v>0.80961745717055367</v>
      </c>
      <c r="Z41" s="51">
        <f>SUM('Availability POI Areas'!O41:Z41)</f>
        <v>0.7312283678141388</v>
      </c>
      <c r="AA41" s="51">
        <f>SUM('Availability POI Areas'!P41:AA41)</f>
        <v>0.7312283678141388</v>
      </c>
      <c r="AB41" s="51">
        <f>SUM('Availability POI Areas'!Q41:AB41)</f>
        <v>0.5551793973077398</v>
      </c>
      <c r="AC41" s="51">
        <f>SUM('Availability POI Areas'!R41:AC41)</f>
        <v>0.62144300379777884</v>
      </c>
      <c r="AD41" s="51">
        <f>SUM('Availability POI Areas'!S41:AD41)</f>
        <v>0.62144300379777884</v>
      </c>
      <c r="AE41" s="51">
        <f>SUM('Availability POI Areas'!T41:AE41)</f>
        <v>1.2831933313857233</v>
      </c>
      <c r="AF41" s="51">
        <f>SUM('Availability POI Areas'!U41:AF41)</f>
        <v>1.2013704613697094</v>
      </c>
      <c r="AG41" s="51">
        <f>SUM('Availability POI Areas'!V41:AG41)</f>
        <v>1.7535807719876959</v>
      </c>
      <c r="AH41" s="51">
        <f>SUM('Availability POI Areas'!W41:AH41)</f>
        <v>1.8286809054990443</v>
      </c>
      <c r="AI41" s="51">
        <f>SUM('Availability POI Areas'!X41:AI41)</f>
        <v>2.3325762785201603</v>
      </c>
      <c r="AJ41" s="51">
        <f>SUM('Availability POI Areas'!Y41:AJ41)</f>
        <v>1.8643425362697976</v>
      </c>
      <c r="AK41" s="51">
        <f>SUM('Availability POI Areas'!Z41:AK41)</f>
        <v>1.8643425362697976</v>
      </c>
      <c r="AL41" s="51">
        <f>SUM('Availability POI Areas'!AA41:AL41)</f>
        <v>1.8592197512284345</v>
      </c>
      <c r="AM41" s="51">
        <f>SUM('Availability POI Areas'!AB41:AM41)</f>
        <v>1.9215832023314889</v>
      </c>
      <c r="AN41" s="51">
        <f>SUM('Availability POI Areas'!AC41:AN41)</f>
        <v>1.9215832023314889</v>
      </c>
      <c r="AO41" s="51">
        <f>SUM('Availability POI Areas'!AD41:AO41)</f>
        <v>3.050013693112434</v>
      </c>
      <c r="AP41" s="51">
        <f>SUM('Availability POI Areas'!AE41:AP41)</f>
        <v>3.050013693112434</v>
      </c>
      <c r="AQ41" s="51">
        <f>SUM('Availability POI Areas'!AF41:AQ41)</f>
        <v>2.38826336552449</v>
      </c>
      <c r="AR41" s="51">
        <f>SUM('Availability POI Areas'!AG41:AR41)</f>
        <v>2.4535163164295852</v>
      </c>
      <c r="AS41" s="51">
        <f>SUM('Availability POI Areas'!AH41:AS41)</f>
        <v>2.1297757725294137</v>
      </c>
      <c r="AT41" s="51">
        <f>SUM('Availability POI Areas'!AI41:AT41)</f>
        <v>2.0668712921388463</v>
      </c>
      <c r="AU41" s="51">
        <f>SUM('Availability POI Areas'!AJ41:AU41)</f>
        <v>1.5987970061998067</v>
      </c>
      <c r="AV41" s="51">
        <f>SUM('Availability POI Areas'!AK41:AV41)</f>
        <v>3.0558419606166574</v>
      </c>
      <c r="AW41" s="51">
        <f>SUM('Availability POI Areas'!AL41:AW41)</f>
        <v>3.1083259251547952</v>
      </c>
      <c r="AX41" s="51">
        <f>SUM('Availability POI Areas'!AM41:AX41)</f>
        <v>3.1083259251547952</v>
      </c>
      <c r="AY41" s="51">
        <f>SUM('Availability POI Areas'!AN41:AY41)</f>
        <v>3.1035174138200512</v>
      </c>
      <c r="AZ41" s="51">
        <f>SUM('Availability POI Areas'!AO41:AZ41)</f>
        <v>3.1035174138200512</v>
      </c>
      <c r="BA41" s="51">
        <f>SUM('Availability POI Areas'!AP41:BA41)</f>
        <v>1.9830015415513331</v>
      </c>
      <c r="BB41" s="51">
        <f>SUM('Availability POI Areas'!AQ41:BB41)</f>
        <v>2.1855412574534578</v>
      </c>
      <c r="BC41" s="51">
        <f>SUM('Availability POI Areas'!AR41:BC41)</f>
        <v>2.1855412574534578</v>
      </c>
      <c r="BD41" s="51">
        <f>SUM('Availability POI Areas'!AS41:BD41)</f>
        <v>2.1202883065483622</v>
      </c>
      <c r="BE41" s="51">
        <f>SUM('Availability POI Areas'!AT41:BE41)</f>
        <v>1.8918185398305472</v>
      </c>
      <c r="BF41" s="51">
        <f>SUM('Availability POI Areas'!AU41:BF41)</f>
        <v>1.8796228867097664</v>
      </c>
      <c r="BG41" s="51">
        <f>SUM('Availability POI Areas'!AV41:BG41)</f>
        <v>1.8438017996276899</v>
      </c>
      <c r="BH41" s="51">
        <f>SUM('Availability POI Areas'!AW41:BH41)</f>
        <v>0.3867568452108387</v>
      </c>
      <c r="BI41" s="51">
        <f>SUM('Availability POI Areas'!AX41:BI41)</f>
        <v>0.33427288067270089</v>
      </c>
      <c r="BJ41" s="51">
        <f>SUM('Availability POI Areas'!AY41:BJ41)</f>
        <v>0.33427288067270089</v>
      </c>
      <c r="BK41" s="51">
        <f>SUM('Availability POI Areas'!AZ41:BK41)</f>
        <v>1.0586967290517511</v>
      </c>
      <c r="BL41" s="51">
        <f>SUM('Availability POI Areas'!BA41:BL41)</f>
        <v>1.6220490884260701</v>
      </c>
      <c r="BM41" s="51">
        <f>SUM('Availability POI Areas'!BB41:BM41)</f>
        <v>1.7705539741366165</v>
      </c>
      <c r="BN41" s="51">
        <f>SUM('Availability POI Areas'!BC41:BN41)</f>
        <v>1.7744117632918082</v>
      </c>
      <c r="BO41" s="51">
        <f>SUM('Availability POI Areas'!BD41:BO41)</f>
        <v>2.2649450075655553</v>
      </c>
      <c r="BP41" s="51">
        <f>SUM('Availability POI Areas'!BE41:BP41)</f>
        <v>4.7329692270754116</v>
      </c>
      <c r="BQ41" s="51">
        <f>SUM('Availability POI Areas'!BF41:BQ41)</f>
        <v>4.8685690596865427</v>
      </c>
      <c r="BR41" s="51">
        <f>SUM('Availability POI Areas'!BG41:BR41)</f>
        <v>5.1768953944195966</v>
      </c>
      <c r="BS41" s="51">
        <f>SUM('Availability POI Areas'!BH41:BS41)</f>
        <v>5.1768953944195966</v>
      </c>
      <c r="BT41" s="51">
        <f>SUM('Availability POI Areas'!BI41:BT41)</f>
        <v>6.1364497706634022</v>
      </c>
      <c r="BU41" s="51">
        <f>SUM('Availability POI Areas'!BJ41:BU41)</f>
        <v>6.6578574742076473</v>
      </c>
      <c r="BV41" s="51">
        <f>SUM('Availability POI Areas'!BK41:BV41)</f>
        <v>7.1719850413931159</v>
      </c>
      <c r="BW41" s="51">
        <f>SUM('Availability POI Areas'!BL41:BW41)</f>
        <v>6.9860277545989433</v>
      </c>
      <c r="BX41" s="51">
        <f>SUM('Availability POI Areas'!BM41:BX41)</f>
        <v>6.5839200039738532</v>
      </c>
      <c r="BY41" s="51">
        <f>SUM('Availability POI Areas'!BN41:BY41)</f>
        <v>6.7712602795467411</v>
      </c>
      <c r="BZ41" s="51">
        <f>SUM('Availability POI Areas'!BO41:BZ41)</f>
        <v>6.6123035091658675</v>
      </c>
      <c r="CA41" s="51">
        <f>SUM('Availability POI Areas'!BP41:CA41)</f>
        <v>6.428338919732183</v>
      </c>
      <c r="CB41" s="51">
        <f>SUM('Availability POI Areas'!BQ41:CB41)</f>
        <v>4.9189595412874727</v>
      </c>
      <c r="CC41" s="51">
        <f>SUM('Availability POI Areas'!BR41:CC41)</f>
        <v>5.0207922099499012</v>
      </c>
      <c r="CD41" s="51">
        <f>SUM('Availability POI Areas'!BS41:CD41)</f>
        <v>5.8767007507288387</v>
      </c>
      <c r="CE41" s="51">
        <f>SUM('Availability POI Areas'!BT41:CE41)</f>
        <v>6.6863365046883967</v>
      </c>
      <c r="CF41" s="51">
        <f>SUM('Availability POI Areas'!BU41:CF41)</f>
        <v>6.7846197590571702</v>
      </c>
      <c r="CG41" s="51">
        <f>SUM('Availability POI Areas'!BV41:CG41)</f>
        <v>7.8611157351882452</v>
      </c>
      <c r="CH41" s="51">
        <f>SUM('Availability POI Areas'!BW41:CH41)</f>
        <v>8.4257314463625672</v>
      </c>
    </row>
    <row r="42" spans="2:86" x14ac:dyDescent="0.3">
      <c r="B42" t="str">
        <f>'Availability POI Areas'!B42</f>
        <v>Dunedin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>
        <f>SUM('Availability POI Areas'!C42:N42)</f>
        <v>48.556306524321606</v>
      </c>
      <c r="O42" s="51">
        <f>SUM('Availability POI Areas'!D42:O42)</f>
        <v>49.001316407202097</v>
      </c>
      <c r="P42" s="51">
        <f>SUM('Availability POI Areas'!E42:P42)</f>
        <v>49.001316407202097</v>
      </c>
      <c r="Q42" s="51">
        <f>SUM('Availability POI Areas'!F42:Q42)</f>
        <v>48.07966788186058</v>
      </c>
      <c r="R42" s="51">
        <f>SUM('Availability POI Areas'!G42:R42)</f>
        <v>48.07966788186058</v>
      </c>
      <c r="S42" s="51">
        <f>SUM('Availability POI Areas'!H42:S42)</f>
        <v>48.27632938563373</v>
      </c>
      <c r="T42" s="51">
        <f>SUM('Availability POI Areas'!I42:T42)</f>
        <v>1.7478324922396573</v>
      </c>
      <c r="U42" s="51">
        <f>SUM('Availability POI Areas'!J42:U42)</f>
        <v>1.7312646394261952</v>
      </c>
      <c r="V42" s="51">
        <f>SUM('Availability POI Areas'!K42:V42)</f>
        <v>1.0508005772078657</v>
      </c>
      <c r="W42" s="51">
        <f>SUM('Availability POI Areas'!L42:W42)</f>
        <v>1.1895225784638841</v>
      </c>
      <c r="X42" s="51">
        <f>SUM('Availability POI Areas'!M42:X42)</f>
        <v>1.4183025712079576</v>
      </c>
      <c r="Y42" s="51">
        <f>SUM('Availability POI Areas'!N42:Y42)</f>
        <v>1.408016794593647</v>
      </c>
      <c r="Z42" s="51">
        <f>SUM('Availability POI Areas'!O42:Z42)</f>
        <v>1.3253096781228733</v>
      </c>
      <c r="AA42" s="51">
        <f>SUM('Availability POI Areas'!P42:AA42)</f>
        <v>0.97467025020770159</v>
      </c>
      <c r="AB42" s="51">
        <f>SUM('Availability POI Areas'!Q42:AB42)</f>
        <v>0.9919335025016307</v>
      </c>
      <c r="AC42" s="51">
        <f>SUM('Availability POI Areas'!R42:AC42)</f>
        <v>0.99068556103136807</v>
      </c>
      <c r="AD42" s="51">
        <f>SUM('Availability POI Areas'!S42:AD42)</f>
        <v>1.1908134556964831</v>
      </c>
      <c r="AE42" s="51">
        <f>SUM('Availability POI Areas'!T42:AE42)</f>
        <v>0.90421602813454305</v>
      </c>
      <c r="AF42" s="51">
        <f>SUM('Availability POI Areas'!U42:AF42)</f>
        <v>1.1558446646407767</v>
      </c>
      <c r="AG42" s="51">
        <f>SUM('Availability POI Areas'!V42:AG42)</f>
        <v>1.1064372101338582</v>
      </c>
      <c r="AH42" s="51">
        <f>SUM('Availability POI Areas'!W42:AH42)</f>
        <v>1.1592931274138509</v>
      </c>
      <c r="AI42" s="51">
        <f>SUM('Availability POI Areas'!X42:AI42)</f>
        <v>1.0516734159000065</v>
      </c>
      <c r="AJ42" s="51">
        <f>SUM('Availability POI Areas'!Y42:AJ42)</f>
        <v>0.84824596815265751</v>
      </c>
      <c r="AK42" s="51">
        <f>SUM('Availability POI Areas'!Z42:AK42)</f>
        <v>1.7418654030210976</v>
      </c>
      <c r="AL42" s="51">
        <f>SUM('Availability POI Areas'!AA42:AL42)</f>
        <v>1.7016041509055539</v>
      </c>
      <c r="AM42" s="51">
        <f>SUM('Availability POI Areas'!AB42:AM42)</f>
        <v>1.7177239194107676</v>
      </c>
      <c r="AN42" s="51">
        <f>SUM('Availability POI Areas'!AC42:AN42)</f>
        <v>1.7290512607796735</v>
      </c>
      <c r="AO42" s="51">
        <f>SUM('Availability POI Areas'!AD42:AO42)</f>
        <v>1.7671227060061103</v>
      </c>
      <c r="AP42" s="51">
        <f>SUM('Availability POI Areas'!AE42:AP42)</f>
        <v>1.5669948113409953</v>
      </c>
      <c r="AQ42" s="51">
        <f>SUM('Availability POI Areas'!AF42:AQ42)</f>
        <v>1.5219552212152383</v>
      </c>
      <c r="AR42" s="51">
        <f>SUM('Availability POI Areas'!AG42:AR42)</f>
        <v>1.1873602085113619</v>
      </c>
      <c r="AS42" s="51">
        <f>SUM('Availability POI Areas'!AH42:AS42)</f>
        <v>1.3778829752049275</v>
      </c>
      <c r="AT42" s="51">
        <f>SUM('Availability POI Areas'!AI42:AT42)</f>
        <v>1.5188348651520758</v>
      </c>
      <c r="AU42" s="51">
        <f>SUM('Availability POI Areas'!AJ42:AU42)</f>
        <v>1.5665494296049036</v>
      </c>
      <c r="AV42" s="51">
        <f>SUM('Availability POI Areas'!AK42:AV42)</f>
        <v>1.6053048343956124</v>
      </c>
      <c r="AW42" s="51">
        <f>SUM('Availability POI Areas'!AL42:AW42)</f>
        <v>0.74812392152472384</v>
      </c>
      <c r="AX42" s="51">
        <f>SUM('Availability POI Areas'!AM42:AX42)</f>
        <v>0.86116880875798463</v>
      </c>
      <c r="AY42" s="51">
        <f>SUM('Availability POI Areas'!AN42:AY42)</f>
        <v>0.82491261293252438</v>
      </c>
      <c r="AZ42" s="51">
        <f>SUM('Availability POI Areas'!AO42:AZ42)</f>
        <v>0.82717322660814874</v>
      </c>
      <c r="BA42" s="51">
        <f>SUM('Availability POI Areas'!AP42:BA42)</f>
        <v>0.84966664145775095</v>
      </c>
      <c r="BB42" s="51">
        <f>SUM('Availability POI Areas'!AQ42:BB42)</f>
        <v>0.84966664145775095</v>
      </c>
      <c r="BC42" s="51">
        <f>SUM('Availability POI Areas'!AR42:BC42)</f>
        <v>0.8832309267627706</v>
      </c>
      <c r="BD42" s="51">
        <f>SUM('Availability POI Areas'!AS42:BD42)</f>
        <v>0.8832309267627706</v>
      </c>
      <c r="BE42" s="51">
        <f>SUM('Availability POI Areas'!AT42:BE42)</f>
        <v>0.74266065682242322</v>
      </c>
      <c r="BF42" s="51">
        <f>SUM('Availability POI Areas'!AU42:BF42)</f>
        <v>0.54885284959528247</v>
      </c>
      <c r="BG42" s="51">
        <f>SUM('Availability POI Areas'!AV42:BG42)</f>
        <v>0.47003599540028052</v>
      </c>
      <c r="BH42" s="51">
        <f>SUM('Availability POI Areas'!AW42:BH42)</f>
        <v>0.40430950318111308</v>
      </c>
      <c r="BI42" s="51">
        <f>SUM('Availability POI Areas'!AX42:BI42)</f>
        <v>0.3678709811835616</v>
      </c>
      <c r="BJ42" s="51">
        <f>SUM('Availability POI Areas'!AY42:BJ42)</f>
        <v>0.24916687711780902</v>
      </c>
      <c r="BK42" s="51">
        <f>SUM('Availability POI Areas'!AZ42:BK42)</f>
        <v>1.3677669257225964</v>
      </c>
      <c r="BL42" s="51">
        <f>SUM('Availability POI Areas'!BA42:BL42)</f>
        <v>2.6325929981734837</v>
      </c>
      <c r="BM42" s="51">
        <f>SUM('Availability POI Areas'!BB42:BM42)</f>
        <v>3.7607373974496081</v>
      </c>
      <c r="BN42" s="51">
        <f>SUM('Availability POI Areas'!BC42:BN42)</f>
        <v>5.1785833555016874</v>
      </c>
      <c r="BO42" s="51">
        <f>SUM('Availability POI Areas'!BD42:BO42)</f>
        <v>6.393912564355972</v>
      </c>
      <c r="BP42" s="51">
        <f>SUM('Availability POI Areas'!BE42:BP42)</f>
        <v>7.4717305774694065</v>
      </c>
      <c r="BQ42" s="51">
        <f>SUM('Availability POI Areas'!BF42:BQ42)</f>
        <v>8.7514179507088876</v>
      </c>
      <c r="BR42" s="51">
        <f>SUM('Availability POI Areas'!BG42:BR42)</f>
        <v>10.451544842943731</v>
      </c>
      <c r="BS42" s="51">
        <f>SUM('Availability POI Areas'!BH42:BS42)</f>
        <v>11.433716594301529</v>
      </c>
      <c r="BT42" s="51">
        <f>SUM('Availability POI Areas'!BI42:BT42)</f>
        <v>12.551960289592277</v>
      </c>
      <c r="BU42" s="51">
        <f>SUM('Availability POI Areas'!BJ42:BU42)</f>
        <v>13.615628999139444</v>
      </c>
      <c r="BV42" s="51">
        <f>SUM('Availability POI Areas'!BK42:BV42)</f>
        <v>14.760315877567507</v>
      </c>
      <c r="BW42" s="51">
        <f>SUM('Availability POI Areas'!BL42:BW42)</f>
        <v>15.093437205728968</v>
      </c>
      <c r="BX42" s="51">
        <f>SUM('Availability POI Areas'!BM42:BX42)</f>
        <v>15.396320319895263</v>
      </c>
      <c r="BY42" s="51">
        <f>SUM('Availability POI Areas'!BN42:BY42)</f>
        <v>15.978911655150005</v>
      </c>
      <c r="BZ42" s="51">
        <f>SUM('Availability POI Areas'!BO42:BZ42)</f>
        <v>15.431419147258801</v>
      </c>
      <c r="CA42" s="51">
        <f>SUM('Availability POI Areas'!BP42:CA42)</f>
        <v>15.727785645338534</v>
      </c>
      <c r="CB42" s="51">
        <f>SUM('Availability POI Areas'!BQ42:CB42)</f>
        <v>15.357614432262146</v>
      </c>
      <c r="CC42" s="51">
        <f>SUM('Availability POI Areas'!BR42:CC42)</f>
        <v>14.946510380628805</v>
      </c>
      <c r="CD42" s="51">
        <f>SUM('Availability POI Areas'!BS42:CD42)</f>
        <v>16.056823013146662</v>
      </c>
      <c r="CE42" s="51">
        <f>SUM('Availability POI Areas'!BT42:CE42)</f>
        <v>16.011606307071709</v>
      </c>
      <c r="CF42" s="51">
        <f>SUM('Availability POI Areas'!BU42:CF42)</f>
        <v>15.933552703120691</v>
      </c>
      <c r="CG42" s="51">
        <f>SUM('Availability POI Areas'!BV42:CG42)</f>
        <v>15.658044155832753</v>
      </c>
      <c r="CH42" s="51">
        <f>SUM('Availability POI Areas'!BW42:CH42)</f>
        <v>15.854796197535059</v>
      </c>
    </row>
    <row r="43" spans="2:86" x14ac:dyDescent="0.3">
      <c r="B43" t="str">
        <f>'Availability POI Areas'!B43</f>
        <v>Gisborne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>
        <f>SUM('Availability POI Areas'!C43:N43)</f>
        <v>7.4560898343883917</v>
      </c>
      <c r="O43" s="51">
        <f>SUM('Availability POI Areas'!D43:O43)</f>
        <v>7.4560898343883917</v>
      </c>
      <c r="P43" s="51">
        <f>SUM('Availability POI Areas'!E43:P43)</f>
        <v>7.4560898343883917</v>
      </c>
      <c r="Q43" s="51">
        <f>SUM('Availability POI Areas'!F43:Q43)</f>
        <v>4.3489995949777107</v>
      </c>
      <c r="R43" s="51">
        <f>SUM('Availability POI Areas'!G43:R43)</f>
        <v>4.3489995949777107</v>
      </c>
      <c r="S43" s="51">
        <f>SUM('Availability POI Areas'!H43:S43)</f>
        <v>4.3489995949777107</v>
      </c>
      <c r="T43" s="51">
        <f>SUM('Availability POI Areas'!I43:T43)</f>
        <v>7.0870297890826714</v>
      </c>
      <c r="U43" s="51">
        <f>SUM('Availability POI Areas'!J43:U43)</f>
        <v>2.7380301941049607</v>
      </c>
      <c r="V43" s="51">
        <f>SUM('Availability POI Areas'!K43:V43)</f>
        <v>2.7380301941049607</v>
      </c>
      <c r="W43" s="51">
        <f>SUM('Availability POI Areas'!L43:W43)</f>
        <v>2.7380301941049607</v>
      </c>
      <c r="X43" s="51">
        <f>SUM('Availability POI Areas'!M43:X43)</f>
        <v>2.7380301941049607</v>
      </c>
      <c r="Y43" s="51">
        <f>SUM('Availability POI Areas'!N43:Y43)</f>
        <v>2.761000705144022</v>
      </c>
      <c r="Z43" s="51">
        <f>SUM('Availability POI Areas'!O43:Z43)</f>
        <v>2.761000705144022</v>
      </c>
      <c r="AA43" s="51">
        <f>SUM('Availability POI Areas'!P43:AA43)</f>
        <v>3.4368396313185183</v>
      </c>
      <c r="AB43" s="51">
        <f>SUM('Availability POI Areas'!Q43:AB43)</f>
        <v>3.4368396313185183</v>
      </c>
      <c r="AC43" s="51">
        <f>SUM('Availability POI Areas'!R43:AC43)</f>
        <v>3.4368396313185183</v>
      </c>
      <c r="AD43" s="51">
        <f>SUM('Availability POI Areas'!S43:AD43)</f>
        <v>3.4368396313185183</v>
      </c>
      <c r="AE43" s="51">
        <f>SUM('Availability POI Areas'!T43:AE43)</f>
        <v>3.4368396313185183</v>
      </c>
      <c r="AF43" s="51">
        <f>SUM('Availability POI Areas'!U43:AF43)</f>
        <v>0.77877621886680948</v>
      </c>
      <c r="AG43" s="51">
        <f>SUM('Availability POI Areas'!V43:AG43)</f>
        <v>0.77877621886680948</v>
      </c>
      <c r="AH43" s="51">
        <f>SUM('Availability POI Areas'!W43:AH43)</f>
        <v>0.77877621886680948</v>
      </c>
      <c r="AI43" s="51">
        <f>SUM('Availability POI Areas'!X43:AI43)</f>
        <v>0.77877621886680948</v>
      </c>
      <c r="AJ43" s="51">
        <f>SUM('Availability POI Areas'!Y43:AJ43)</f>
        <v>0.77877621886680948</v>
      </c>
      <c r="AK43" s="51">
        <f>SUM('Availability POI Areas'!Z43:AK43)</f>
        <v>0.92143795571716247</v>
      </c>
      <c r="AL43" s="51">
        <f>SUM('Availability POI Areas'!AA43:AL43)</f>
        <v>0.92143795571716247</v>
      </c>
      <c r="AM43" s="51">
        <f>SUM('Availability POI Areas'!AB43:AM43)</f>
        <v>0.24559902954266591</v>
      </c>
      <c r="AN43" s="51">
        <f>SUM('Availability POI Areas'!AC43:AN43)</f>
        <v>0.24559902954266591</v>
      </c>
      <c r="AO43" s="51">
        <f>SUM('Availability POI Areas'!AD43:AO43)</f>
        <v>0.24559902954266591</v>
      </c>
      <c r="AP43" s="51">
        <f>SUM('Availability POI Areas'!AE43:AP43)</f>
        <v>0.24559902954266591</v>
      </c>
      <c r="AQ43" s="51">
        <f>SUM('Availability POI Areas'!AF43:AQ43)</f>
        <v>0.24559902954266591</v>
      </c>
      <c r="AR43" s="51">
        <f>SUM('Availability POI Areas'!AG43:AR43)</f>
        <v>0.16563224788941441</v>
      </c>
      <c r="AS43" s="51">
        <f>SUM('Availability POI Areas'!AH43:AS43)</f>
        <v>0.16563224788941441</v>
      </c>
      <c r="AT43" s="51">
        <f>SUM('Availability POI Areas'!AI43:AT43)</f>
        <v>0.16563224788941441</v>
      </c>
      <c r="AU43" s="51">
        <f>SUM('Availability POI Areas'!AJ43:AU43)</f>
        <v>0.19661306803533493</v>
      </c>
      <c r="AV43" s="51">
        <f>SUM('Availability POI Areas'!AK43:AV43)</f>
        <v>0.19661306803533493</v>
      </c>
      <c r="AW43" s="51">
        <f>SUM('Availability POI Areas'!AL43:AW43)</f>
        <v>3.0980820145920528E-2</v>
      </c>
      <c r="AX43" s="51">
        <f>SUM('Availability POI Areas'!AM43:AX43)</f>
        <v>3.0980820145920528E-2</v>
      </c>
      <c r="AY43" s="51">
        <f>SUM('Availability POI Areas'!AN43:AY43)</f>
        <v>3.0980820145920528E-2</v>
      </c>
      <c r="AZ43" s="51">
        <f>SUM('Availability POI Areas'!AO43:AZ43)</f>
        <v>3.0980820145920528E-2</v>
      </c>
      <c r="BA43" s="51">
        <f>SUM('Availability POI Areas'!AP43:BA43)</f>
        <v>3.0980820145920528E-2</v>
      </c>
      <c r="BB43" s="51">
        <f>SUM('Availability POI Areas'!AQ43:BB43)</f>
        <v>0.11819645795977236</v>
      </c>
      <c r="BC43" s="51">
        <f>SUM('Availability POI Areas'!AR43:BC43)</f>
        <v>0.24696805568076052</v>
      </c>
      <c r="BD43" s="51">
        <f>SUM('Availability POI Areas'!AS43:BD43)</f>
        <v>0.24696805568076052</v>
      </c>
      <c r="BE43" s="51">
        <f>SUM('Availability POI Areas'!AT43:BE43)</f>
        <v>0.53131634044921316</v>
      </c>
      <c r="BF43" s="51">
        <f>SUM('Availability POI Areas'!AU43:BF43)</f>
        <v>0.53131634044921316</v>
      </c>
      <c r="BG43" s="51">
        <f>SUM('Availability POI Areas'!AV43:BG43)</f>
        <v>0.50033552030329265</v>
      </c>
      <c r="BH43" s="51">
        <f>SUM('Availability POI Areas'!AW43:BH43)</f>
        <v>0.50033552030329265</v>
      </c>
      <c r="BI43" s="51">
        <f>SUM('Availability POI Areas'!AX43:BI43)</f>
        <v>0.50033552030329265</v>
      </c>
      <c r="BJ43" s="51">
        <f>SUM('Availability POI Areas'!AY43:BJ43)</f>
        <v>0.50033552030329265</v>
      </c>
      <c r="BK43" s="51">
        <f>SUM('Availability POI Areas'!AZ43:BK43)</f>
        <v>1.7811724521313277</v>
      </c>
      <c r="BL43" s="51">
        <f>SUM('Availability POI Areas'!BA43:BL43)</f>
        <v>3.9551343391708533</v>
      </c>
      <c r="BM43" s="51">
        <f>SUM('Availability POI Areas'!BB43:BM43)</f>
        <v>5.3045382152591856</v>
      </c>
      <c r="BN43" s="51">
        <f>SUM('Availability POI Areas'!BC43:BN43)</f>
        <v>6.7854211965732221</v>
      </c>
      <c r="BO43" s="51">
        <f>SUM('Availability POI Areas'!BD43:BO43)</f>
        <v>7.6342203583716808</v>
      </c>
      <c r="BP43" s="51">
        <f>SUM('Availability POI Areas'!BE43:BP43)</f>
        <v>9.5896163812904547</v>
      </c>
      <c r="BQ43" s="51">
        <f>SUM('Availability POI Areas'!BF43:BQ43)</f>
        <v>15.609199300453206</v>
      </c>
      <c r="BR43" s="51">
        <f>SUM('Availability POI Areas'!BG43:BR43)</f>
        <v>16.89519581699961</v>
      </c>
      <c r="BS43" s="51">
        <f>SUM('Availability POI Areas'!BH43:BS43)</f>
        <v>17.431853920612561</v>
      </c>
      <c r="BT43" s="51">
        <f>SUM('Availability POI Areas'!BI43:BT43)</f>
        <v>18.538944205205297</v>
      </c>
      <c r="BU43" s="51">
        <f>SUM('Availability POI Areas'!BJ43:BU43)</f>
        <v>19.95912148081042</v>
      </c>
      <c r="BV43" s="51">
        <f>SUM('Availability POI Areas'!BK43:BV43)</f>
        <v>22.013053195676463</v>
      </c>
      <c r="BW43" s="51">
        <f>SUM('Availability POI Areas'!BL43:BW43)</f>
        <v>21.075658623957452</v>
      </c>
      <c r="BX43" s="51">
        <f>SUM('Availability POI Areas'!BM43:BX43)</f>
        <v>19.626752279154005</v>
      </c>
      <c r="BY43" s="51">
        <f>SUM('Availability POI Areas'!BN43:BY43)</f>
        <v>18.27734840306567</v>
      </c>
      <c r="BZ43" s="51">
        <f>SUM('Availability POI Areas'!BO43:BZ43)</f>
        <v>16.811167448394205</v>
      </c>
      <c r="CA43" s="51">
        <f>SUM('Availability POI Areas'!BP43:CA43)</f>
        <v>16.644093102256335</v>
      </c>
      <c r="CB43" s="51">
        <f>SUM('Availability POI Areas'!BQ43:CB43)</f>
        <v>15.561140512531848</v>
      </c>
      <c r="CC43" s="51">
        <f>SUM('Availability POI Areas'!BR43:CC43)</f>
        <v>9.889111526199585</v>
      </c>
      <c r="CD43" s="51">
        <f>SUM('Availability POI Areas'!BS43:CD43)</f>
        <v>10.480355727563214</v>
      </c>
      <c r="CE43" s="51">
        <f>SUM('Availability POI Areas'!BT43:CE43)</f>
        <v>10.628209012708606</v>
      </c>
      <c r="CF43" s="51">
        <f>SUM('Availability POI Areas'!BU43:CF43)</f>
        <v>9.9884098483856292</v>
      </c>
      <c r="CG43" s="51">
        <f>SUM('Availability POI Areas'!BV43:CG43)</f>
        <v>9.2703832107823736</v>
      </c>
      <c r="CH43" s="51">
        <f>SUM('Availability POI Areas'!BW43:CH43)</f>
        <v>7.868096610159518</v>
      </c>
    </row>
    <row r="44" spans="2:86" x14ac:dyDescent="0.3">
      <c r="B44" t="str">
        <f>'Availability POI Areas'!B44</f>
        <v>Greymouth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>
        <f>SUM('Availability POI Areas'!C44:N44)</f>
        <v>0</v>
      </c>
      <c r="O44" s="51">
        <f>SUM('Availability POI Areas'!D44:O44)</f>
        <v>0</v>
      </c>
      <c r="P44" s="51">
        <f>SUM('Availability POI Areas'!E44:P44)</f>
        <v>0</v>
      </c>
      <c r="Q44" s="51">
        <f>SUM('Availability POI Areas'!F44:Q44)</f>
        <v>0</v>
      </c>
      <c r="R44" s="51">
        <f>SUM('Availability POI Areas'!G44:R44)</f>
        <v>0</v>
      </c>
      <c r="S44" s="51">
        <f>SUM('Availability POI Areas'!H44:S44)</f>
        <v>0</v>
      </c>
      <c r="T44" s="51">
        <f>SUM('Availability POI Areas'!I44:T44)</f>
        <v>0</v>
      </c>
      <c r="U44" s="51">
        <f>SUM('Availability POI Areas'!J44:U44)</f>
        <v>0</v>
      </c>
      <c r="V44" s="51">
        <f>SUM('Availability POI Areas'!K44:V44)</f>
        <v>0</v>
      </c>
      <c r="W44" s="51">
        <f>SUM('Availability POI Areas'!L44:W44)</f>
        <v>0</v>
      </c>
      <c r="X44" s="51">
        <f>SUM('Availability POI Areas'!M44:X44)</f>
        <v>0</v>
      </c>
      <c r="Y44" s="51">
        <f>SUM('Availability POI Areas'!N44:Y44)</f>
        <v>0</v>
      </c>
      <c r="Z44" s="51">
        <f>SUM('Availability POI Areas'!O44:Z44)</f>
        <v>0</v>
      </c>
      <c r="AA44" s="51">
        <f>SUM('Availability POI Areas'!P44:AA44)</f>
        <v>0</v>
      </c>
      <c r="AB44" s="51">
        <f>SUM('Availability POI Areas'!Q44:AB44)</f>
        <v>0.10704884630210909</v>
      </c>
      <c r="AC44" s="51">
        <f>SUM('Availability POI Areas'!R44:AC44)</f>
        <v>0.20814586562035176</v>
      </c>
      <c r="AD44" s="51">
        <f>SUM('Availability POI Areas'!S44:AD44)</f>
        <v>0.20814586562035176</v>
      </c>
      <c r="AE44" s="51">
        <f>SUM('Availability POI Areas'!T44:AE44)</f>
        <v>0.20814586562035176</v>
      </c>
      <c r="AF44" s="51">
        <f>SUM('Availability POI Areas'!U44:AF44)</f>
        <v>0.20814586562035176</v>
      </c>
      <c r="AG44" s="51">
        <f>SUM('Availability POI Areas'!V44:AG44)</f>
        <v>0.21970539286163165</v>
      </c>
      <c r="AH44" s="51">
        <f>SUM('Availability POI Areas'!W44:AH44)</f>
        <v>0.21970539286163165</v>
      </c>
      <c r="AI44" s="51">
        <f>SUM('Availability POI Areas'!X44:AI44)</f>
        <v>0.21970539286163165</v>
      </c>
      <c r="AJ44" s="51">
        <f>SUM('Availability POI Areas'!Y44:AJ44)</f>
        <v>0.21970539286163165</v>
      </c>
      <c r="AK44" s="51">
        <f>SUM('Availability POI Areas'!Z44:AK44)</f>
        <v>1.4447382443728012</v>
      </c>
      <c r="AL44" s="51">
        <f>SUM('Availability POI Areas'!AA44:AL44)</f>
        <v>1.7578056683218568</v>
      </c>
      <c r="AM44" s="51">
        <f>SUM('Availability POI Areas'!AB44:AM44)</f>
        <v>1.7578056683218568</v>
      </c>
      <c r="AN44" s="51">
        <f>SUM('Availability POI Areas'!AC44:AN44)</f>
        <v>1.6507568220197477</v>
      </c>
      <c r="AO44" s="51">
        <f>SUM('Availability POI Areas'!AD44:AO44)</f>
        <v>1.5496598027015049</v>
      </c>
      <c r="AP44" s="51">
        <f>SUM('Availability POI Areas'!AE44:AP44)</f>
        <v>1.5496598027015049</v>
      </c>
      <c r="AQ44" s="51">
        <f>SUM('Availability POI Areas'!AF44:AQ44)</f>
        <v>1.5496598027015049</v>
      </c>
      <c r="AR44" s="51">
        <f>SUM('Availability POI Areas'!AG44:AR44)</f>
        <v>1.5496598027015049</v>
      </c>
      <c r="AS44" s="51">
        <f>SUM('Availability POI Areas'!AH44:AS44)</f>
        <v>1.5381002754602249</v>
      </c>
      <c r="AT44" s="51">
        <f>SUM('Availability POI Areas'!AI44:AT44)</f>
        <v>1.5647532176458485</v>
      </c>
      <c r="AU44" s="51">
        <f>SUM('Availability POI Areas'!AJ44:AU44)</f>
        <v>1.5647532176458485</v>
      </c>
      <c r="AV44" s="51">
        <f>SUM('Availability POI Areas'!AK44:AV44)</f>
        <v>1.6585924191803587</v>
      </c>
      <c r="AW44" s="51">
        <f>SUM('Availability POI Areas'!AL44:AW44)</f>
        <v>0.43355956766918941</v>
      </c>
      <c r="AX44" s="51">
        <f>SUM('Availability POI Areas'!AM44:AX44)</f>
        <v>0.12049214372013388</v>
      </c>
      <c r="AY44" s="51">
        <f>SUM('Availability POI Areas'!AN44:AY44)</f>
        <v>0.44084865646576882</v>
      </c>
      <c r="AZ44" s="51">
        <f>SUM('Availability POI Areas'!AO44:AZ44)</f>
        <v>0.44084865646576882</v>
      </c>
      <c r="BA44" s="51">
        <f>SUM('Availability POI Areas'!AP44:BA44)</f>
        <v>0.44084865646576882</v>
      </c>
      <c r="BB44" s="51">
        <f>SUM('Availability POI Areas'!AQ44:BB44)</f>
        <v>0.44084865646576882</v>
      </c>
      <c r="BC44" s="51">
        <f>SUM('Availability POI Areas'!AR44:BC44)</f>
        <v>0.44084865646576882</v>
      </c>
      <c r="BD44" s="51">
        <f>SUM('Availability POI Areas'!AS44:BD44)</f>
        <v>0.44084865646576882</v>
      </c>
      <c r="BE44" s="51">
        <f>SUM('Availability POI Areas'!AT44:BE44)</f>
        <v>0.44084865646576882</v>
      </c>
      <c r="BF44" s="51">
        <f>SUM('Availability POI Areas'!AU44:BF44)</f>
        <v>0.41419571428014518</v>
      </c>
      <c r="BG44" s="51">
        <f>SUM('Availability POI Areas'!AV44:BG44)</f>
        <v>0.41419571428014518</v>
      </c>
      <c r="BH44" s="51">
        <f>SUM('Availability POI Areas'!AW44:BH44)</f>
        <v>0.32035651274563492</v>
      </c>
      <c r="BI44" s="51">
        <f>SUM('Availability POI Areas'!AX44:BI44)</f>
        <v>0.32035651274563492</v>
      </c>
      <c r="BJ44" s="51">
        <f>SUM('Availability POI Areas'!AY44:BJ44)</f>
        <v>0.32035651274563492</v>
      </c>
      <c r="BK44" s="51">
        <f>SUM('Availability POI Areas'!AZ44:BK44)</f>
        <v>2.8925058248201347</v>
      </c>
      <c r="BL44" s="51">
        <f>SUM('Availability POI Areas'!BA44:BL44)</f>
        <v>3.9015309029510896</v>
      </c>
      <c r="BM44" s="51">
        <f>SUM('Availability POI Areas'!BB44:BM44)</f>
        <v>6.4733350551654372</v>
      </c>
      <c r="BN44" s="51">
        <f>SUM('Availability POI Areas'!BC44:BN44)</f>
        <v>8.2162092798123254</v>
      </c>
      <c r="BO44" s="51">
        <f>SUM('Availability POI Areas'!BD44:BO44)</f>
        <v>10.809776531274313</v>
      </c>
      <c r="BP44" s="51">
        <f>SUM('Availability POI Areas'!BE44:BP44)</f>
        <v>15.754184159578561</v>
      </c>
      <c r="BQ44" s="51">
        <f>SUM('Availability POI Areas'!BF44:BQ44)</f>
        <v>18.574768392105049</v>
      </c>
      <c r="BR44" s="51">
        <f>SUM('Availability POI Areas'!BG44:BR44)</f>
        <v>21.063947604612288</v>
      </c>
      <c r="BS44" s="51">
        <f>SUM('Availability POI Areas'!BH44:BS44)</f>
        <v>28.085606041120791</v>
      </c>
      <c r="BT44" s="51">
        <f>SUM('Availability POI Areas'!BI44:BT44)</f>
        <v>29.083739921095344</v>
      </c>
      <c r="BU44" s="51">
        <f>SUM('Availability POI Areas'!BJ44:BU44)</f>
        <v>32.066988830621163</v>
      </c>
      <c r="BV44" s="51">
        <f>SUM('Availability POI Areas'!BK44:BV44)</f>
        <v>32.62872971183107</v>
      </c>
      <c r="BW44" s="51">
        <f>SUM('Availability POI Areas'!BL44:BW44)</f>
        <v>31.085941796275634</v>
      </c>
      <c r="BX44" s="51">
        <f>SUM('Availability POI Areas'!BM44:BX44)</f>
        <v>30.769229771319118</v>
      </c>
      <c r="BY44" s="51">
        <f>SUM('Availability POI Areas'!BN44:BY44)</f>
        <v>30.15452908336152</v>
      </c>
      <c r="BZ44" s="51">
        <f>SUM('Availability POI Areas'!BO44:BZ44)</f>
        <v>31.271236056479793</v>
      </c>
      <c r="CA44" s="51">
        <f>SUM('Availability POI Areas'!BP44:CA44)</f>
        <v>30.14823401345129</v>
      </c>
      <c r="CB44" s="51">
        <f>SUM('Availability POI Areas'!BQ44:CB44)</f>
        <v>26.837497196680189</v>
      </c>
      <c r="CC44" s="51">
        <f>SUM('Availability POI Areas'!BR44:CC44)</f>
        <v>25.470004878645575</v>
      </c>
      <c r="CD44" s="51">
        <f>SUM('Availability POI Areas'!BS44:CD44)</f>
        <v>26.483033481403677</v>
      </c>
      <c r="CE44" s="51">
        <f>SUM('Availability POI Areas'!BT44:CE44)</f>
        <v>21.343609634837531</v>
      </c>
      <c r="CF44" s="51">
        <f>SUM('Availability POI Areas'!BU44:CF44)</f>
        <v>21.235189339374188</v>
      </c>
      <c r="CG44" s="51">
        <f>SUM('Availability POI Areas'!BV44:CG44)</f>
        <v>19.128091148522948</v>
      </c>
      <c r="CH44" s="51">
        <f>SUM('Availability POI Areas'!BW44:CH44)</f>
        <v>19.423219098038501</v>
      </c>
    </row>
    <row r="45" spans="2:86" x14ac:dyDescent="0.3">
      <c r="B45" t="str">
        <f>'Availability POI Areas'!B45</f>
        <v>Hamilton and New Plymouth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>
        <f>SUM('Availability POI Areas'!C45:N45)</f>
        <v>1.0681003584229394</v>
      </c>
      <c r="O45" s="51">
        <f>SUM('Availability POI Areas'!D45:O45)</f>
        <v>1.0681003584229394</v>
      </c>
      <c r="P45" s="51">
        <f>SUM('Availability POI Areas'!E45:P45)</f>
        <v>1.0681003584229394</v>
      </c>
      <c r="Q45" s="51">
        <f>SUM('Availability POI Areas'!F45:Q45)</f>
        <v>1.8298385672199715</v>
      </c>
      <c r="R45" s="51">
        <f>SUM('Availability POI Areas'!G45:R45)</f>
        <v>1.8298385672199715</v>
      </c>
      <c r="S45" s="51">
        <f>SUM('Availability POI Areas'!H45:S45)</f>
        <v>1.8298385672199715</v>
      </c>
      <c r="T45" s="51">
        <f>SUM('Availability POI Areas'!I45:T45)</f>
        <v>1.8298385672199715</v>
      </c>
      <c r="U45" s="51">
        <f>SUM('Availability POI Areas'!J45:U45)</f>
        <v>1.8298385672199715</v>
      </c>
      <c r="V45" s="51">
        <f>SUM('Availability POI Areas'!K45:V45)</f>
        <v>1.8298385672199715</v>
      </c>
      <c r="W45" s="51">
        <f>SUM('Availability POI Areas'!L45:W45)</f>
        <v>1.8298385672199715</v>
      </c>
      <c r="X45" s="51">
        <f>SUM('Availability POI Areas'!M45:X45)</f>
        <v>2.3977115959300397</v>
      </c>
      <c r="Y45" s="51">
        <f>SUM('Availability POI Areas'!N45:Y45)</f>
        <v>2.4550880359151752</v>
      </c>
      <c r="Z45" s="51">
        <f>SUM('Availability POI Areas'!O45:Z45)</f>
        <v>1.3869876774922356</v>
      </c>
      <c r="AA45" s="51">
        <f>SUM('Availability POI Areas'!P45:AA45)</f>
        <v>2.6382646150580213</v>
      </c>
      <c r="AB45" s="51">
        <f>SUM('Availability POI Areas'!Q45:AB45)</f>
        <v>2.6382646150580213</v>
      </c>
      <c r="AC45" s="51">
        <f>SUM('Availability POI Areas'!R45:AC45)</f>
        <v>2.5166621573509618</v>
      </c>
      <c r="AD45" s="51">
        <f>SUM('Availability POI Areas'!S45:AD45)</f>
        <v>2.5166621573509618</v>
      </c>
      <c r="AE45" s="51">
        <f>SUM('Availability POI Areas'!T45:AE45)</f>
        <v>2.5166621573509618</v>
      </c>
      <c r="AF45" s="51">
        <f>SUM('Availability POI Areas'!U45:AF45)</f>
        <v>2.5166621573509618</v>
      </c>
      <c r="AG45" s="51">
        <f>SUM('Availability POI Areas'!V45:AG45)</f>
        <v>10.863026343678847</v>
      </c>
      <c r="AH45" s="51">
        <f>SUM('Availability POI Areas'!W45:AH45)</f>
        <v>12.661979524398971</v>
      </c>
      <c r="AI45" s="51">
        <f>SUM('Availability POI Areas'!X45:AI45)</f>
        <v>12.661979524398971</v>
      </c>
      <c r="AJ45" s="51">
        <f>SUM('Availability POI Areas'!Y45:AJ45)</f>
        <v>12.094106495688903</v>
      </c>
      <c r="AK45" s="51">
        <f>SUM('Availability POI Areas'!Z45:AK45)</f>
        <v>12.586578510602626</v>
      </c>
      <c r="AL45" s="51">
        <f>SUM('Availability POI Areas'!AA45:AL45)</f>
        <v>12.586578510602626</v>
      </c>
      <c r="AM45" s="51">
        <f>SUM('Availability POI Areas'!AB45:AM45)</f>
        <v>11.33530157303684</v>
      </c>
      <c r="AN45" s="51">
        <f>SUM('Availability POI Areas'!AC45:AN45)</f>
        <v>11.347897516019296</v>
      </c>
      <c r="AO45" s="51">
        <f>SUM('Availability POI Areas'!AD45:AO45)</f>
        <v>10.707761764929323</v>
      </c>
      <c r="AP45" s="51">
        <f>SUM('Availability POI Areas'!AE45:AP45)</f>
        <v>10.707761764929323</v>
      </c>
      <c r="AQ45" s="51">
        <f>SUM('Availability POI Areas'!AF45:AQ45)</f>
        <v>10.707761764929323</v>
      </c>
      <c r="AR45" s="51">
        <f>SUM('Availability POI Areas'!AG45:AR45)</f>
        <v>10.707761764929323</v>
      </c>
      <c r="AS45" s="51">
        <f>SUM('Availability POI Areas'!AH45:AS45)</f>
        <v>2.3613975786014403</v>
      </c>
      <c r="AT45" s="51">
        <f>SUM('Availability POI Areas'!AI45:AT45)</f>
        <v>0.56244439788131584</v>
      </c>
      <c r="AU45" s="51">
        <f>SUM('Availability POI Areas'!AJ45:AU45)</f>
        <v>0.86490551534295279</v>
      </c>
      <c r="AV45" s="51">
        <f>SUM('Availability POI Areas'!AK45:AV45)</f>
        <v>0.91036753759742783</v>
      </c>
      <c r="AW45" s="51">
        <f>SUM('Availability POI Areas'!AL45:AW45)</f>
        <v>0.4472768881488477</v>
      </c>
      <c r="AX45" s="51">
        <f>SUM('Availability POI Areas'!AM45:AX45)</f>
        <v>0.4472768881488477</v>
      </c>
      <c r="AY45" s="51">
        <f>SUM('Availability POI Areas'!AN45:AY45)</f>
        <v>0.4472768881488477</v>
      </c>
      <c r="AZ45" s="51">
        <f>SUM('Availability POI Areas'!AO45:AZ45)</f>
        <v>0.60517068982943034</v>
      </c>
      <c r="BA45" s="51">
        <f>SUM('Availability POI Areas'!AP45:BA45)</f>
        <v>0.6073177295171337</v>
      </c>
      <c r="BB45" s="51">
        <f>SUM('Availability POI Areas'!AQ45:BB45)</f>
        <v>0.61788605427413767</v>
      </c>
      <c r="BC45" s="51">
        <f>SUM('Availability POI Areas'!AR45:BC45)</f>
        <v>0.61788605427413767</v>
      </c>
      <c r="BD45" s="51">
        <f>SUM('Availability POI Areas'!AS45:BD45)</f>
        <v>0.61788605427413767</v>
      </c>
      <c r="BE45" s="51">
        <f>SUM('Availability POI Areas'!AT45:BE45)</f>
        <v>0.67436538263460033</v>
      </c>
      <c r="BF45" s="51">
        <f>SUM('Availability POI Areas'!AU45:BF45)</f>
        <v>0.67436538263460033</v>
      </c>
      <c r="BG45" s="51">
        <f>SUM('Availability POI Areas'!AV45:BG45)</f>
        <v>0.37190426517296332</v>
      </c>
      <c r="BH45" s="51">
        <f>SUM('Availability POI Areas'!AW45:BH45)</f>
        <v>0.32644224291848828</v>
      </c>
      <c r="BI45" s="51">
        <f>SUM('Availability POI Areas'!AX45:BI45)</f>
        <v>0.23968443746820875</v>
      </c>
      <c r="BJ45" s="51">
        <f>SUM('Availability POI Areas'!AY45:BJ45)</f>
        <v>0.23968443746820875</v>
      </c>
      <c r="BK45" s="51">
        <f>SUM('Availability POI Areas'!AZ45:BK45)</f>
        <v>0.71846073649750553</v>
      </c>
      <c r="BL45" s="51">
        <f>SUM('Availability POI Areas'!BA45:BL45)</f>
        <v>1.0582184793042773</v>
      </c>
      <c r="BM45" s="51">
        <f>SUM('Availability POI Areas'!BB45:BM45)</f>
        <v>1.9662909638390569</v>
      </c>
      <c r="BN45" s="51">
        <f>SUM('Availability POI Areas'!BC45:BN45)</f>
        <v>3.6351342808855711</v>
      </c>
      <c r="BO45" s="51">
        <f>SUM('Availability POI Areas'!BD45:BO45)</f>
        <v>5.4438008486940506</v>
      </c>
      <c r="BP45" s="51">
        <f>SUM('Availability POI Areas'!BE45:BP45)</f>
        <v>7.4771040963237851</v>
      </c>
      <c r="BQ45" s="51">
        <f>SUM('Availability POI Areas'!BF45:BQ45)</f>
        <v>13.461166003626685</v>
      </c>
      <c r="BR45" s="51">
        <f>SUM('Availability POI Areas'!BG45:BR45)</f>
        <v>13.760851935772127</v>
      </c>
      <c r="BS45" s="51">
        <f>SUM('Availability POI Areas'!BH45:BS45)</f>
        <v>14.79883604816399</v>
      </c>
      <c r="BT45" s="51">
        <f>SUM('Availability POI Areas'!BI45:BT45)</f>
        <v>15.535726405572776</v>
      </c>
      <c r="BU45" s="51">
        <f>SUM('Availability POI Areas'!BJ45:BU45)</f>
        <v>16.686015325585942</v>
      </c>
      <c r="BV45" s="51">
        <f>SUM('Availability POI Areas'!BK45:BV45)</f>
        <v>17.086719023404477</v>
      </c>
      <c r="BW45" s="51">
        <f>SUM('Availability POI Areas'!BL45:BW45)</f>
        <v>17.159964599539506</v>
      </c>
      <c r="BX45" s="51">
        <f>SUM('Availability POI Areas'!BM45:BX45)</f>
        <v>17.073379193293277</v>
      </c>
      <c r="BY45" s="51">
        <f>SUM('Availability POI Areas'!BN45:BY45)</f>
        <v>16.564079025224924</v>
      </c>
      <c r="BZ45" s="51">
        <f>SUM('Availability POI Areas'!BO45:BZ45)</f>
        <v>15.246350905922837</v>
      </c>
      <c r="CA45" s="51">
        <f>SUM('Availability POI Areas'!BP45:CA45)</f>
        <v>13.95169322778176</v>
      </c>
      <c r="CB45" s="51">
        <f>SUM('Availability POI Areas'!BQ45:CB45)</f>
        <v>13.743905427306498</v>
      </c>
      <c r="CC45" s="51">
        <f>SUM('Availability POI Areas'!BR45:CC45)</f>
        <v>7.8211696325329418</v>
      </c>
      <c r="CD45" s="51">
        <f>SUM('Availability POI Areas'!BS45:CD45)</f>
        <v>8.2914799726423656</v>
      </c>
      <c r="CE45" s="51">
        <f>SUM('Availability POI Areas'!BT45:CE45)</f>
        <v>8.2583367250586672</v>
      </c>
      <c r="CF45" s="51">
        <f>SUM('Availability POI Areas'!BU45:CF45)</f>
        <v>7.845221859595835</v>
      </c>
      <c r="CG45" s="51">
        <f>SUM('Availability POI Areas'!BV45:CG45)</f>
        <v>7.0651700392537915</v>
      </c>
      <c r="CH45" s="51">
        <f>SUM('Availability POI Areas'!BW45:CH45)</f>
        <v>7.0339033123776815</v>
      </c>
    </row>
    <row r="46" spans="2:86" x14ac:dyDescent="0.3">
      <c r="B46" t="str">
        <f>'Availability POI Areas'!B46</f>
        <v>Invercargill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>
        <f>SUM('Availability POI Areas'!C46:N46)</f>
        <v>0.26228133455468872</v>
      </c>
      <c r="O46" s="51">
        <f>SUM('Availability POI Areas'!D46:O46)</f>
        <v>6.2342328760239173E-2</v>
      </c>
      <c r="P46" s="51">
        <f>SUM('Availability POI Areas'!E46:P46)</f>
        <v>6.2342328760239173E-2</v>
      </c>
      <c r="Q46" s="51">
        <f>SUM('Availability POI Areas'!F46:Q46)</f>
        <v>6.2342328760239173E-2</v>
      </c>
      <c r="R46" s="51">
        <f>SUM('Availability POI Areas'!G46:R46)</f>
        <v>6.2342328760239173E-2</v>
      </c>
      <c r="S46" s="51">
        <f>SUM('Availability POI Areas'!H46:S46)</f>
        <v>0</v>
      </c>
      <c r="T46" s="51">
        <f>SUM('Availability POI Areas'!I46:T46)</f>
        <v>0</v>
      </c>
      <c r="U46" s="51">
        <f>SUM('Availability POI Areas'!J46:U46)</f>
        <v>0</v>
      </c>
      <c r="V46" s="51">
        <f>SUM('Availability POI Areas'!K46:V46)</f>
        <v>0</v>
      </c>
      <c r="W46" s="51">
        <f>SUM('Availability POI Areas'!L46:W46)</f>
        <v>0</v>
      </c>
      <c r="X46" s="51">
        <f>SUM('Availability POI Areas'!M46:X46)</f>
        <v>0</v>
      </c>
      <c r="Y46" s="51">
        <f>SUM('Availability POI Areas'!N46:Y46)</f>
        <v>0</v>
      </c>
      <c r="Z46" s="51">
        <f>SUM('Availability POI Areas'!O46:Z46)</f>
        <v>1.2085171954892488E-2</v>
      </c>
      <c r="AA46" s="51">
        <f>SUM('Availability POI Areas'!P46:AA46)</f>
        <v>1.2085171954892488E-2</v>
      </c>
      <c r="AB46" s="51">
        <f>SUM('Availability POI Areas'!Q46:AB46)</f>
        <v>1.2085171954892488E-2</v>
      </c>
      <c r="AC46" s="51">
        <f>SUM('Availability POI Areas'!R46:AC46)</f>
        <v>1.2085171954892488E-2</v>
      </c>
      <c r="AD46" s="51">
        <f>SUM('Availability POI Areas'!S46:AD46)</f>
        <v>0.11363871294358006</v>
      </c>
      <c r="AE46" s="51">
        <f>SUM('Availability POI Areas'!T46:AE46)</f>
        <v>0.11363871294358006</v>
      </c>
      <c r="AF46" s="51">
        <f>SUM('Availability POI Areas'!U46:AF46)</f>
        <v>0.11363871294358006</v>
      </c>
      <c r="AG46" s="51">
        <f>SUM('Availability POI Areas'!V46:AG46)</f>
        <v>0.11363871294358006</v>
      </c>
      <c r="AH46" s="51">
        <f>SUM('Availability POI Areas'!W46:AH46)</f>
        <v>1.8914122608469071</v>
      </c>
      <c r="AI46" s="51">
        <f>SUM('Availability POI Areas'!X46:AI46)</f>
        <v>1.8914122608469071</v>
      </c>
      <c r="AJ46" s="51">
        <f>SUM('Availability POI Areas'!Y46:AJ46)</f>
        <v>1.8914122608469071</v>
      </c>
      <c r="AK46" s="51">
        <f>SUM('Availability POI Areas'!Z46:AK46)</f>
        <v>1.8914122608469071</v>
      </c>
      <c r="AL46" s="51">
        <f>SUM('Availability POI Areas'!AA46:AL46)</f>
        <v>1.8793270888920146</v>
      </c>
      <c r="AM46" s="51">
        <f>SUM('Availability POI Areas'!AB46:AM46)</f>
        <v>1.8837230052317249</v>
      </c>
      <c r="AN46" s="51">
        <f>SUM('Availability POI Areas'!AC46:AN46)</f>
        <v>1.8837230052317249</v>
      </c>
      <c r="AO46" s="51">
        <f>SUM('Availability POI Areas'!AD46:AO46)</f>
        <v>1.8876870690534442</v>
      </c>
      <c r="AP46" s="51">
        <f>SUM('Availability POI Areas'!AE46:AP46)</f>
        <v>1.7861335280647566</v>
      </c>
      <c r="AQ46" s="51">
        <f>SUM('Availability POI Areas'!AF46:AQ46)</f>
        <v>1.7861335280647566</v>
      </c>
      <c r="AR46" s="51">
        <f>SUM('Availability POI Areas'!AG46:AR46)</f>
        <v>1.7861335280647566</v>
      </c>
      <c r="AS46" s="51">
        <f>SUM('Availability POI Areas'!AH46:AS46)</f>
        <v>1.8168149831745288</v>
      </c>
      <c r="AT46" s="51">
        <f>SUM('Availability POI Areas'!AI46:AT46)</f>
        <v>3.9041435271201713E-2</v>
      </c>
      <c r="AU46" s="51">
        <f>SUM('Availability POI Areas'!AJ46:AU46)</f>
        <v>0.13868955978371697</v>
      </c>
      <c r="AV46" s="51">
        <f>SUM('Availability POI Areas'!AK46:AV46)</f>
        <v>0.42914739826871628</v>
      </c>
      <c r="AW46" s="51">
        <f>SUM('Availability POI Areas'!AL46:AW46)</f>
        <v>0.42914739826871628</v>
      </c>
      <c r="AX46" s="51">
        <f>SUM('Availability POI Areas'!AM46:AX46)</f>
        <v>0.49427898839393503</v>
      </c>
      <c r="AY46" s="51">
        <f>SUM('Availability POI Areas'!AN46:AY46)</f>
        <v>0.5562331022900644</v>
      </c>
      <c r="AZ46" s="51">
        <f>SUM('Availability POI Areas'!AO46:AZ46)</f>
        <v>0.5562331022900644</v>
      </c>
      <c r="BA46" s="51">
        <f>SUM('Availability POI Areas'!AP46:BA46)</f>
        <v>0.58124960472050158</v>
      </c>
      <c r="BB46" s="51">
        <f>SUM('Availability POI Areas'!AQ46:BB46)</f>
        <v>0.74772589199977035</v>
      </c>
      <c r="BC46" s="51">
        <f>SUM('Availability POI Areas'!AR46:BC46)</f>
        <v>0.80344113264148165</v>
      </c>
      <c r="BD46" s="51">
        <f>SUM('Availability POI Areas'!AS46:BD46)</f>
        <v>0.80344113264148165</v>
      </c>
      <c r="BE46" s="51">
        <f>SUM('Availability POI Areas'!AT46:BE46)</f>
        <v>0.83824261887223184</v>
      </c>
      <c r="BF46" s="51">
        <f>SUM('Availability POI Areas'!AU46:BF46)</f>
        <v>0.83824261887223184</v>
      </c>
      <c r="BG46" s="51">
        <f>SUM('Availability POI Areas'!AV46:BG46)</f>
        <v>0.73859449435971647</v>
      </c>
      <c r="BH46" s="51">
        <f>SUM('Availability POI Areas'!AW46:BH46)</f>
        <v>0.44813665587471713</v>
      </c>
      <c r="BI46" s="51">
        <f>SUM('Availability POI Areas'!AX46:BI46)</f>
        <v>0.44813665587471713</v>
      </c>
      <c r="BJ46" s="51">
        <f>SUM('Availability POI Areas'!AY46:BJ46)</f>
        <v>0.38300506574949844</v>
      </c>
      <c r="BK46" s="51">
        <f>SUM('Availability POI Areas'!AZ46:BK46)</f>
        <v>1.270605416234337</v>
      </c>
      <c r="BL46" s="51">
        <f>SUM('Availability POI Areas'!BA46:BL46)</f>
        <v>3.3276250708413517</v>
      </c>
      <c r="BM46" s="51">
        <f>SUM('Availability POI Areas'!BB46:BM46)</f>
        <v>4.853788147663872</v>
      </c>
      <c r="BN46" s="51">
        <f>SUM('Availability POI Areas'!BC46:BN46)</f>
        <v>7.123573403553273</v>
      </c>
      <c r="BO46" s="51">
        <f>SUM('Availability POI Areas'!BD46:BO46)</f>
        <v>8.1968948231683694</v>
      </c>
      <c r="BP46" s="51">
        <f>SUM('Availability POI Areas'!BE46:BP46)</f>
        <v>9.7015880723986765</v>
      </c>
      <c r="BQ46" s="51">
        <f>SUM('Availability POI Areas'!BF46:BQ46)</f>
        <v>10.642986088267644</v>
      </c>
      <c r="BR46" s="51">
        <f>SUM('Availability POI Areas'!BG46:BR46)</f>
        <v>12.223981284885207</v>
      </c>
      <c r="BS46" s="51">
        <f>SUM('Availability POI Areas'!BH46:BS46)</f>
        <v>13.820319197482153</v>
      </c>
      <c r="BT46" s="51">
        <f>SUM('Availability POI Areas'!BI46:BT46)</f>
        <v>14.971193494015759</v>
      </c>
      <c r="BU46" s="51">
        <f>SUM('Availability POI Areas'!BJ46:BU46)</f>
        <v>16.487253355094353</v>
      </c>
      <c r="BV46" s="51">
        <f>SUM('Availability POI Areas'!BK46:BV46)</f>
        <v>17.666411851984986</v>
      </c>
      <c r="BW46" s="51">
        <f>SUM('Availability POI Areas'!BL46:BW46)</f>
        <v>18.043562356767573</v>
      </c>
      <c r="BX46" s="51">
        <f>SUM('Availability POI Areas'!BM46:BX46)</f>
        <v>16.750953768339386</v>
      </c>
      <c r="BY46" s="51">
        <f>SUM('Availability POI Areas'!BN46:BY46)</f>
        <v>16.312447099013617</v>
      </c>
      <c r="BZ46" s="51">
        <f>SUM('Availability POI Areas'!BO46:BZ46)</f>
        <v>15.051461830519131</v>
      </c>
      <c r="CA46" s="51">
        <f>SUM('Availability POI Areas'!BP46:CA46)</f>
        <v>15.095421438424253</v>
      </c>
      <c r="CB46" s="51">
        <f>SUM('Availability POI Areas'!BQ46:CB46)</f>
        <v>14.467520064437023</v>
      </c>
      <c r="CC46" s="51">
        <f>SUM('Availability POI Areas'!BR46:CC46)</f>
        <v>14.817012645949836</v>
      </c>
      <c r="CD46" s="51">
        <f>SUM('Availability POI Areas'!BS46:CD46)</f>
        <v>14.096397927493788</v>
      </c>
      <c r="CE46" s="51">
        <f>SUM('Availability POI Areas'!BT46:CE46)</f>
        <v>13.076769661366715</v>
      </c>
      <c r="CF46" s="51">
        <f>SUM('Availability POI Areas'!BU46:CF46)</f>
        <v>12.865963828577838</v>
      </c>
      <c r="CG46" s="51">
        <f>SUM('Availability POI Areas'!BV46:CG46)</f>
        <v>12.146478819844333</v>
      </c>
      <c r="CH46" s="51">
        <f>SUM('Availability POI Areas'!BW46:CH46)</f>
        <v>12.55917463994261</v>
      </c>
    </row>
    <row r="47" spans="2:86" x14ac:dyDescent="0.3">
      <c r="B47" t="str">
        <f>'Availability POI Areas'!B47</f>
        <v>Kapiti (incl. Paraparaumu)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>
        <f>SUM('Availability POI Areas'!C47:N47)</f>
        <v>1.666285711650898</v>
      </c>
      <c r="O47" s="51">
        <f>SUM('Availability POI Areas'!D47:O47)</f>
        <v>1.666285711650898</v>
      </c>
      <c r="P47" s="51">
        <f>SUM('Availability POI Areas'!E47:P47)</f>
        <v>2.1301371389379282</v>
      </c>
      <c r="Q47" s="51">
        <f>SUM('Availability POI Areas'!F47:Q47)</f>
        <v>2.1301371389379282</v>
      </c>
      <c r="R47" s="51">
        <f>SUM('Availability POI Areas'!G47:R47)</f>
        <v>2.1301371389379282</v>
      </c>
      <c r="S47" s="51">
        <f>SUM('Availability POI Areas'!H47:S47)</f>
        <v>1.4167008896526216</v>
      </c>
      <c r="T47" s="51">
        <f>SUM('Availability POI Areas'!I47:T47)</f>
        <v>1.4167008896526216</v>
      </c>
      <c r="U47" s="51">
        <f>SUM('Availability POI Areas'!J47:U47)</f>
        <v>1.6742925596853855</v>
      </c>
      <c r="V47" s="51">
        <f>SUM('Availability POI Areas'!K47:V47)</f>
        <v>2.5775968714598463</v>
      </c>
      <c r="W47" s="51">
        <f>SUM('Availability POI Areas'!L47:W47)</f>
        <v>4.4112084590336975</v>
      </c>
      <c r="X47" s="51">
        <f>SUM('Availability POI Areas'!M47:X47)</f>
        <v>4.7027808934266995</v>
      </c>
      <c r="Y47" s="51">
        <f>SUM('Availability POI Areas'!N47:Y47)</f>
        <v>4.7187735158277722</v>
      </c>
      <c r="Z47" s="51">
        <f>SUM('Availability POI Areas'!O47:Z47)</f>
        <v>3.7659240534621814</v>
      </c>
      <c r="AA47" s="51">
        <f>SUM('Availability POI Areas'!P47:AA47)</f>
        <v>3.7659240534621814</v>
      </c>
      <c r="AB47" s="51">
        <f>SUM('Availability POI Areas'!Q47:AB47)</f>
        <v>3.3020726261751512</v>
      </c>
      <c r="AC47" s="51">
        <f>SUM('Availability POI Areas'!R47:AC47)</f>
        <v>3.3020726261751512</v>
      </c>
      <c r="AD47" s="51">
        <f>SUM('Availability POI Areas'!S47:AD47)</f>
        <v>3.3020726261751512</v>
      </c>
      <c r="AE47" s="51">
        <f>SUM('Availability POI Areas'!T47:AE47)</f>
        <v>3.3020726261751512</v>
      </c>
      <c r="AF47" s="51">
        <f>SUM('Availability POI Areas'!U47:AF47)</f>
        <v>3.3020726261751512</v>
      </c>
      <c r="AG47" s="51">
        <f>SUM('Availability POI Areas'!V47:AG47)</f>
        <v>3.0444809561423876</v>
      </c>
      <c r="AH47" s="51">
        <f>SUM('Availability POI Areas'!W47:AH47)</f>
        <v>2.1411766443679268</v>
      </c>
      <c r="AI47" s="51">
        <f>SUM('Availability POI Areas'!X47:AI47)</f>
        <v>2.1773616581752067</v>
      </c>
      <c r="AJ47" s="51">
        <f>SUM('Availability POI Areas'!Y47:AJ47)</f>
        <v>3.0475820871416475</v>
      </c>
      <c r="AK47" s="51">
        <f>SUM('Availability POI Areas'!Z47:AK47)</f>
        <v>3.0315894647405743</v>
      </c>
      <c r="AL47" s="51">
        <f>SUM('Availability POI Areas'!AA47:AL47)</f>
        <v>3.0315894647405743</v>
      </c>
      <c r="AM47" s="51">
        <f>SUM('Availability POI Areas'!AB47:AM47)</f>
        <v>3.5355486286124127</v>
      </c>
      <c r="AN47" s="51">
        <f>SUM('Availability POI Areas'!AC47:AN47)</f>
        <v>3.5355486286124127</v>
      </c>
      <c r="AO47" s="51">
        <f>SUM('Availability POI Areas'!AD47:AO47)</f>
        <v>4.8373428989758747</v>
      </c>
      <c r="AP47" s="51">
        <f>SUM('Availability POI Areas'!AE47:AP47)</f>
        <v>4.8373428989758747</v>
      </c>
      <c r="AQ47" s="51">
        <f>SUM('Availability POI Areas'!AF47:AQ47)</f>
        <v>4.8373428989758747</v>
      </c>
      <c r="AR47" s="51">
        <f>SUM('Availability POI Areas'!AG47:AR47)</f>
        <v>4.8373428989758747</v>
      </c>
      <c r="AS47" s="51">
        <f>SUM('Availability POI Areas'!AH47:AS47)</f>
        <v>4.8373428989758747</v>
      </c>
      <c r="AT47" s="51">
        <f>SUM('Availability POI Areas'!AI47:AT47)</f>
        <v>5.155370489335187</v>
      </c>
      <c r="AU47" s="51">
        <f>SUM('Availability POI Areas'!AJ47:AU47)</f>
        <v>3.8712027860829537</v>
      </c>
      <c r="AV47" s="51">
        <f>SUM('Availability POI Areas'!AK47:AV47)</f>
        <v>3.1274842299004475</v>
      </c>
      <c r="AW47" s="51">
        <f>SUM('Availability POI Areas'!AL47:AW47)</f>
        <v>3.1507265789492482</v>
      </c>
      <c r="AX47" s="51">
        <f>SUM('Availability POI Areas'!AM47:AX47)</f>
        <v>3.1507265789492482</v>
      </c>
      <c r="AY47" s="51">
        <f>SUM('Availability POI Areas'!AN47:AY47)</f>
        <v>2.6467674150774094</v>
      </c>
      <c r="AZ47" s="51">
        <f>SUM('Availability POI Areas'!AO47:AZ47)</f>
        <v>2.6737587520008468</v>
      </c>
      <c r="BA47" s="51">
        <f>SUM('Availability POI Areas'!AP47:BA47)</f>
        <v>1.5616554389382902</v>
      </c>
      <c r="BB47" s="51">
        <f>SUM('Availability POI Areas'!AQ47:BB47)</f>
        <v>1.6540948091345442</v>
      </c>
      <c r="BC47" s="51">
        <f>SUM('Availability POI Areas'!AR47:BC47)</f>
        <v>1.6540948091345442</v>
      </c>
      <c r="BD47" s="51">
        <f>SUM('Availability POI Areas'!AS47:BD47)</f>
        <v>1.7331687881443549</v>
      </c>
      <c r="BE47" s="51">
        <f>SUM('Availability POI Areas'!AT47:BE47)</f>
        <v>2.1075286231209303</v>
      </c>
      <c r="BF47" s="51">
        <f>SUM('Availability POI Areas'!AU47:BF47)</f>
        <v>1.7895010327616179</v>
      </c>
      <c r="BG47" s="51">
        <f>SUM('Availability POI Areas'!AV47:BG47)</f>
        <v>1.2038721346327197</v>
      </c>
      <c r="BH47" s="51">
        <f>SUM('Availability POI Areas'!AW47:BH47)</f>
        <v>0.78579782745578308</v>
      </c>
      <c r="BI47" s="51">
        <f>SUM('Availability POI Areas'!AX47:BI47)</f>
        <v>0.76255547840698235</v>
      </c>
      <c r="BJ47" s="51">
        <f>SUM('Availability POI Areas'!AY47:BJ47)</f>
        <v>0.76255547840698235</v>
      </c>
      <c r="BK47" s="51">
        <f>SUM('Availability POI Areas'!AZ47:BK47)</f>
        <v>1.4530832943585272</v>
      </c>
      <c r="BL47" s="51">
        <f>SUM('Availability POI Areas'!BA47:BL47)</f>
        <v>2.1270882999751324</v>
      </c>
      <c r="BM47" s="51">
        <f>SUM('Availability POI Areas'!BB47:BM47)</f>
        <v>2.5450924365990879</v>
      </c>
      <c r="BN47" s="51">
        <f>SUM('Availability POI Areas'!BC47:BN47)</f>
        <v>3.7831146276969854</v>
      </c>
      <c r="BO47" s="51">
        <f>SUM('Availability POI Areas'!BD47:BO47)</f>
        <v>4.6421756467631479</v>
      </c>
      <c r="BP47" s="51">
        <f>SUM('Availability POI Areas'!BE47:BP47)</f>
        <v>5.3864385094765614</v>
      </c>
      <c r="BQ47" s="51">
        <f>SUM('Availability POI Areas'!BF47:BQ47)</f>
        <v>7.3152543009699063</v>
      </c>
      <c r="BR47" s="51">
        <f>SUM('Availability POI Areas'!BG47:BR47)</f>
        <v>8.0219440887511055</v>
      </c>
      <c r="BS47" s="51">
        <f>SUM('Availability POI Areas'!BH47:BS47)</f>
        <v>8.4647208176511821</v>
      </c>
      <c r="BT47" s="51">
        <f>SUM('Availability POI Areas'!BI47:BT47)</f>
        <v>8.9748359511275666</v>
      </c>
      <c r="BU47" s="51">
        <f>SUM('Availability POI Areas'!BJ47:BU47)</f>
        <v>9.811455927324582</v>
      </c>
      <c r="BV47" s="51">
        <f>SUM('Availability POI Areas'!BK47:BV47)</f>
        <v>10.714958309897762</v>
      </c>
      <c r="BW47" s="51">
        <f>SUM('Availability POI Areas'!BL47:BW47)</f>
        <v>10.238294511695765</v>
      </c>
      <c r="BX47" s="51">
        <f>SUM('Availability POI Areas'!BM47:BX47)</f>
        <v>9.9703137758011309</v>
      </c>
      <c r="BY47" s="51">
        <f>SUM('Availability POI Areas'!BN47:BY47)</f>
        <v>9.5339177553949011</v>
      </c>
      <c r="BZ47" s="51">
        <f>SUM('Availability POI Areas'!BO47:BZ47)</f>
        <v>8.5570484528494219</v>
      </c>
      <c r="CA47" s="51">
        <f>SUM('Availability POI Areas'!BP47:CA47)</f>
        <v>7.9897771827832171</v>
      </c>
      <c r="CB47" s="51">
        <f>SUM('Availability POI Areas'!BQ47:CB47)</f>
        <v>7.3381922709304632</v>
      </c>
      <c r="CC47" s="51">
        <f>SUM('Availability POI Areas'!BR47:CC47)</f>
        <v>5.3311105972246224</v>
      </c>
      <c r="CD47" s="51">
        <f>SUM('Availability POI Areas'!BS47:CD47)</f>
        <v>5.1147729128936277</v>
      </c>
      <c r="CE47" s="51">
        <f>SUM('Availability POI Areas'!BT47:CE47)</f>
        <v>4.7038107456427127</v>
      </c>
      <c r="CF47" s="51">
        <f>SUM('Availability POI Areas'!BU47:CF47)</f>
        <v>4.5314358373706582</v>
      </c>
      <c r="CG47" s="51">
        <f>SUM('Availability POI Areas'!BV47:CG47)</f>
        <v>5.2343564441869237</v>
      </c>
      <c r="CH47" s="51">
        <f>SUM('Availability POI Areas'!BW47:CH47)</f>
        <v>5.5267345374623051</v>
      </c>
    </row>
    <row r="48" spans="2:86" x14ac:dyDescent="0.3">
      <c r="B48" t="str">
        <f>'Availability POI Areas'!B48</f>
        <v>Levin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>
        <f>SUM('Availability POI Areas'!C48:N48)</f>
        <v>0</v>
      </c>
      <c r="O48" s="51">
        <f>SUM('Availability POI Areas'!D48:O48)</f>
        <v>0</v>
      </c>
      <c r="P48" s="51">
        <f>SUM('Availability POI Areas'!E48:P48)</f>
        <v>0</v>
      </c>
      <c r="Q48" s="51">
        <f>SUM('Availability POI Areas'!F48:Q48)</f>
        <v>14.704118091537127</v>
      </c>
      <c r="R48" s="51">
        <f>SUM('Availability POI Areas'!G48:R48)</f>
        <v>14.704118091537127</v>
      </c>
      <c r="S48" s="51">
        <f>SUM('Availability POI Areas'!H48:S48)</f>
        <v>15.823623963124742</v>
      </c>
      <c r="T48" s="51">
        <f>SUM('Availability POI Areas'!I48:T48)</f>
        <v>15.823623963124742</v>
      </c>
      <c r="U48" s="51">
        <f>SUM('Availability POI Areas'!J48:U48)</f>
        <v>15.823623963124742</v>
      </c>
      <c r="V48" s="51">
        <f>SUM('Availability POI Areas'!K48:V48)</f>
        <v>15.823623963124742</v>
      </c>
      <c r="W48" s="51">
        <f>SUM('Availability POI Areas'!L48:W48)</f>
        <v>15.823623963124742</v>
      </c>
      <c r="X48" s="51">
        <f>SUM('Availability POI Areas'!M48:X48)</f>
        <v>17.318447471130565</v>
      </c>
      <c r="Y48" s="51">
        <f>SUM('Availability POI Areas'!N48:Y48)</f>
        <v>17.318447471130565</v>
      </c>
      <c r="Z48" s="51">
        <f>SUM('Availability POI Areas'!O48:Z48)</f>
        <v>17.318447471130565</v>
      </c>
      <c r="AA48" s="51">
        <f>SUM('Availability POI Areas'!P48:AA48)</f>
        <v>17.318447471130565</v>
      </c>
      <c r="AB48" s="51">
        <f>SUM('Availability POI Areas'!Q48:AB48)</f>
        <v>19.231450645733737</v>
      </c>
      <c r="AC48" s="51">
        <f>SUM('Availability POI Areas'!R48:AC48)</f>
        <v>4.5273325541966098</v>
      </c>
      <c r="AD48" s="51">
        <f>SUM('Availability POI Areas'!S48:AD48)</f>
        <v>4.5273325541966098</v>
      </c>
      <c r="AE48" s="51">
        <f>SUM('Availability POI Areas'!T48:AE48)</f>
        <v>3.4078266826089951</v>
      </c>
      <c r="AF48" s="51">
        <f>SUM('Availability POI Areas'!U48:AF48)</f>
        <v>3.4078266826089951</v>
      </c>
      <c r="AG48" s="51">
        <f>SUM('Availability POI Areas'!V48:AG48)</f>
        <v>3.4078266826089951</v>
      </c>
      <c r="AH48" s="51">
        <f>SUM('Availability POI Areas'!W48:AH48)</f>
        <v>3.4078266826089951</v>
      </c>
      <c r="AI48" s="51">
        <f>SUM('Availability POI Areas'!X48:AI48)</f>
        <v>3.4078266826089951</v>
      </c>
      <c r="AJ48" s="51">
        <f>SUM('Availability POI Areas'!Y48:AJ48)</f>
        <v>1.9130031746031724</v>
      </c>
      <c r="AK48" s="51">
        <f>SUM('Availability POI Areas'!Z48:AK48)</f>
        <v>1.9130031746031724</v>
      </c>
      <c r="AL48" s="51">
        <f>SUM('Availability POI Areas'!AA48:AL48)</f>
        <v>1.9130031746031724</v>
      </c>
      <c r="AM48" s="51">
        <f>SUM('Availability POI Areas'!AB48:AM48)</f>
        <v>1.9130031746031724</v>
      </c>
      <c r="AN48" s="51">
        <f>SUM('Availability POI Areas'!AC48:AN48)</f>
        <v>0</v>
      </c>
      <c r="AO48" s="51">
        <f>SUM('Availability POI Areas'!AD48:AO48)</f>
        <v>0</v>
      </c>
      <c r="AP48" s="51">
        <f>SUM('Availability POI Areas'!AE48:AP48)</f>
        <v>0</v>
      </c>
      <c r="AQ48" s="51">
        <f>SUM('Availability POI Areas'!AF48:AQ48)</f>
        <v>0</v>
      </c>
      <c r="AR48" s="51">
        <f>SUM('Availability POI Areas'!AG48:AR48)</f>
        <v>0</v>
      </c>
      <c r="AS48" s="51">
        <f>SUM('Availability POI Areas'!AH48:AS48)</f>
        <v>0.75543036571850752</v>
      </c>
      <c r="AT48" s="51">
        <f>SUM('Availability POI Areas'!AI48:AT48)</f>
        <v>0.77060462845309197</v>
      </c>
      <c r="AU48" s="51">
        <f>SUM('Availability POI Areas'!AJ48:AU48)</f>
        <v>0.77060462845309197</v>
      </c>
      <c r="AV48" s="51">
        <f>SUM('Availability POI Areas'!AK48:AV48)</f>
        <v>0.77060462845309197</v>
      </c>
      <c r="AW48" s="51">
        <f>SUM('Availability POI Areas'!AL48:AW48)</f>
        <v>0.77060462845309197</v>
      </c>
      <c r="AX48" s="51">
        <f>SUM('Availability POI Areas'!AM48:AX48)</f>
        <v>0.77060462845309197</v>
      </c>
      <c r="AY48" s="51">
        <f>SUM('Availability POI Areas'!AN48:AY48)</f>
        <v>0.77060462845309197</v>
      </c>
      <c r="AZ48" s="51">
        <f>SUM('Availability POI Areas'!AO48:AZ48)</f>
        <v>0.77060462845309197</v>
      </c>
      <c r="BA48" s="51">
        <f>SUM('Availability POI Areas'!AP48:BA48)</f>
        <v>0.77060462845309197</v>
      </c>
      <c r="BB48" s="51">
        <f>SUM('Availability POI Areas'!AQ48:BB48)</f>
        <v>0.77060462845309197</v>
      </c>
      <c r="BC48" s="51">
        <f>SUM('Availability POI Areas'!AR48:BC48)</f>
        <v>0.77060462845309197</v>
      </c>
      <c r="BD48" s="51">
        <f>SUM('Availability POI Areas'!AS48:BD48)</f>
        <v>0.77060462845309197</v>
      </c>
      <c r="BE48" s="51">
        <f>SUM('Availability POI Areas'!AT48:BE48)</f>
        <v>2.8156971668302062E-2</v>
      </c>
      <c r="BF48" s="51">
        <f>SUM('Availability POI Areas'!AU48:BF48)</f>
        <v>1.2982708933717609E-2</v>
      </c>
      <c r="BG48" s="51">
        <f>SUM('Availability POI Areas'!AV48:BG48)</f>
        <v>1.2982708933717609E-2</v>
      </c>
      <c r="BH48" s="51">
        <f>SUM('Availability POI Areas'!AW48:BH48)</f>
        <v>1.2982708933717609E-2</v>
      </c>
      <c r="BI48" s="51">
        <f>SUM('Availability POI Areas'!AX48:BI48)</f>
        <v>1.2982708933717609E-2</v>
      </c>
      <c r="BJ48" s="51">
        <f>SUM('Availability POI Areas'!AY48:BJ48)</f>
        <v>0.60252541464819731</v>
      </c>
      <c r="BK48" s="51">
        <f>SUM('Availability POI Areas'!AZ48:BK48)</f>
        <v>1.2383466447001967</v>
      </c>
      <c r="BL48" s="51">
        <f>SUM('Availability POI Areas'!BA48:BL48)</f>
        <v>2.84077367798014</v>
      </c>
      <c r="BM48" s="51">
        <f>SUM('Availability POI Areas'!BB48:BM48)</f>
        <v>2.9764216730421951</v>
      </c>
      <c r="BN48" s="51">
        <f>SUM('Availability POI Areas'!BC48:BN48)</f>
        <v>4.1440488101433601</v>
      </c>
      <c r="BO48" s="51">
        <f>SUM('Availability POI Areas'!BD48:BO48)</f>
        <v>5.7321734351540741</v>
      </c>
      <c r="BP48" s="51">
        <f>SUM('Availability POI Areas'!BE48:BP48)</f>
        <v>7.9444724383363052</v>
      </c>
      <c r="BQ48" s="51">
        <f>SUM('Availability POI Areas'!BF48:BQ48)</f>
        <v>10.926225475085149</v>
      </c>
      <c r="BR48" s="51">
        <f>SUM('Availability POI Areas'!BG48:BR48)</f>
        <v>11.681522552772872</v>
      </c>
      <c r="BS48" s="51">
        <f>SUM('Availability POI Areas'!BH48:BS48)</f>
        <v>12.373469558084551</v>
      </c>
      <c r="BT48" s="51">
        <f>SUM('Availability POI Areas'!BI48:BT48)</f>
        <v>12.567091801767152</v>
      </c>
      <c r="BU48" s="51">
        <f>SUM('Availability POI Areas'!BJ48:BU48)</f>
        <v>13.039259137056456</v>
      </c>
      <c r="BV48" s="51">
        <f>SUM('Availability POI Areas'!BK48:BV48)</f>
        <v>13.125487504707776</v>
      </c>
      <c r="BW48" s="51">
        <f>SUM('Availability POI Areas'!BL48:BW48)</f>
        <v>17.379912190796603</v>
      </c>
      <c r="BX48" s="51">
        <f>SUM('Availability POI Areas'!BM48:BX48)</f>
        <v>17.537774332975825</v>
      </c>
      <c r="BY48" s="51">
        <f>SUM('Availability POI Areas'!BN48:BY48)</f>
        <v>18.661934309982435</v>
      </c>
      <c r="BZ48" s="51">
        <f>SUM('Availability POI Areas'!BO48:BZ48)</f>
        <v>18.276270313443984</v>
      </c>
      <c r="CA48" s="51">
        <f>SUM('Availability POI Areas'!BP48:CA48)</f>
        <v>18.81113234898443</v>
      </c>
      <c r="CB48" s="51">
        <f>SUM('Availability POI Areas'!BQ48:CB48)</f>
        <v>17.264533828893985</v>
      </c>
      <c r="CC48" s="51">
        <f>SUM('Availability POI Areas'!BR48:CC48)</f>
        <v>14.590267995314196</v>
      </c>
      <c r="CD48" s="51">
        <f>SUM('Availability POI Areas'!BS48:CD48)</f>
        <v>14.497429803812247</v>
      </c>
      <c r="CE48" s="51">
        <f>SUM('Availability POI Areas'!BT48:CE48)</f>
        <v>14.163416896510014</v>
      </c>
      <c r="CF48" s="51">
        <f>SUM('Availability POI Areas'!BU48:CF48)</f>
        <v>14.345267617297401</v>
      </c>
      <c r="CG48" s="51">
        <f>SUM('Availability POI Areas'!BV48:CG48)</f>
        <v>14.070636350541843</v>
      </c>
      <c r="CH48" s="51">
        <f>SUM('Availability POI Areas'!BW48:CH48)</f>
        <v>14.381172181866784</v>
      </c>
    </row>
    <row r="49" spans="2:86" x14ac:dyDescent="0.3">
      <c r="B49" t="str">
        <f>'Availability POI Areas'!B49</f>
        <v>Masterton</v>
      </c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>
        <f>SUM('Availability POI Areas'!C49:N49)</f>
        <v>0.64950908914163452</v>
      </c>
      <c r="O49" s="51">
        <f>SUM('Availability POI Areas'!D49:O49)</f>
        <v>0.89715575244639156</v>
      </c>
      <c r="P49" s="51">
        <f>SUM('Availability POI Areas'!E49:P49)</f>
        <v>0.89715575244639156</v>
      </c>
      <c r="Q49" s="51">
        <f>SUM('Availability POI Areas'!F49:Q49)</f>
        <v>0.89715575244639156</v>
      </c>
      <c r="R49" s="51">
        <f>SUM('Availability POI Areas'!G49:R49)</f>
        <v>2.1711981031482717</v>
      </c>
      <c r="S49" s="51">
        <f>SUM('Availability POI Areas'!H49:S49)</f>
        <v>2.1711981031482717</v>
      </c>
      <c r="T49" s="51">
        <f>SUM('Availability POI Areas'!I49:T49)</f>
        <v>2.1711981031482717</v>
      </c>
      <c r="U49" s="51">
        <f>SUM('Availability POI Areas'!J49:U49)</f>
        <v>2.1711981031482717</v>
      </c>
      <c r="V49" s="51">
        <f>SUM('Availability POI Areas'!K49:V49)</f>
        <v>1.521689014006637</v>
      </c>
      <c r="W49" s="51">
        <f>SUM('Availability POI Areas'!L49:W49)</f>
        <v>1.521689014006637</v>
      </c>
      <c r="X49" s="51">
        <f>SUM('Availability POI Areas'!M49:X49)</f>
        <v>1.521689014006637</v>
      </c>
      <c r="Y49" s="51">
        <f>SUM('Availability POI Areas'!N49:Y49)</f>
        <v>1.521689014006637</v>
      </c>
      <c r="Z49" s="51">
        <f>SUM('Availability POI Areas'!O49:Z49)</f>
        <v>1.521689014006637</v>
      </c>
      <c r="AA49" s="51">
        <f>SUM('Availability POI Areas'!P49:AA49)</f>
        <v>1.5320006057221587</v>
      </c>
      <c r="AB49" s="51">
        <f>SUM('Availability POI Areas'!Q49:AB49)</f>
        <v>1.5320006057221587</v>
      </c>
      <c r="AC49" s="51">
        <f>SUM('Availability POI Areas'!R49:AC49)</f>
        <v>1.5320006057221587</v>
      </c>
      <c r="AD49" s="51">
        <f>SUM('Availability POI Areas'!S49:AD49)</f>
        <v>0.25795825502027858</v>
      </c>
      <c r="AE49" s="51">
        <f>SUM('Availability POI Areas'!T49:AE49)</f>
        <v>0.25795825502027858</v>
      </c>
      <c r="AF49" s="51">
        <f>SUM('Availability POI Areas'!U49:AF49)</f>
        <v>0.25795825502027858</v>
      </c>
      <c r="AG49" s="51">
        <f>SUM('Availability POI Areas'!V49:AG49)</f>
        <v>0.25795825502027858</v>
      </c>
      <c r="AH49" s="51">
        <f>SUM('Availability POI Areas'!W49:AH49)</f>
        <v>0.25795825502027858</v>
      </c>
      <c r="AI49" s="51">
        <f>SUM('Availability POI Areas'!X49:AI49)</f>
        <v>0.25795825502027858</v>
      </c>
      <c r="AJ49" s="51">
        <f>SUM('Availability POI Areas'!Y49:AJ49)</f>
        <v>0.25795825502027858</v>
      </c>
      <c r="AK49" s="51">
        <f>SUM('Availability POI Areas'!Z49:AK49)</f>
        <v>0.25795825502027858</v>
      </c>
      <c r="AL49" s="51">
        <f>SUM('Availability POI Areas'!AA49:AL49)</f>
        <v>0.25795825502027858</v>
      </c>
      <c r="AM49" s="51">
        <f>SUM('Availability POI Areas'!AB49:AM49)</f>
        <v>0</v>
      </c>
      <c r="AN49" s="51">
        <f>SUM('Availability POI Areas'!AC49:AN49)</f>
        <v>0</v>
      </c>
      <c r="AO49" s="51">
        <f>SUM('Availability POI Areas'!AD49:AO49)</f>
        <v>0</v>
      </c>
      <c r="AP49" s="51">
        <f>SUM('Availability POI Areas'!AE49:AP49)</f>
        <v>0</v>
      </c>
      <c r="AQ49" s="51">
        <f>SUM('Availability POI Areas'!AF49:AQ49)</f>
        <v>0</v>
      </c>
      <c r="AR49" s="51">
        <f>SUM('Availability POI Areas'!AG49:AR49)</f>
        <v>0</v>
      </c>
      <c r="AS49" s="51">
        <f>SUM('Availability POI Areas'!AH49:AS49)</f>
        <v>0.16434923555438719</v>
      </c>
      <c r="AT49" s="51">
        <f>SUM('Availability POI Areas'!AI49:AT49)</f>
        <v>0.16434923555438719</v>
      </c>
      <c r="AU49" s="51">
        <f>SUM('Availability POI Areas'!AJ49:AU49)</f>
        <v>0.16434923555438719</v>
      </c>
      <c r="AV49" s="51">
        <f>SUM('Availability POI Areas'!AK49:AV49)</f>
        <v>0.17434529519892566</v>
      </c>
      <c r="AW49" s="51">
        <f>SUM('Availability POI Areas'!AL49:AW49)</f>
        <v>0.17434529519892566</v>
      </c>
      <c r="AX49" s="51">
        <f>SUM('Availability POI Areas'!AM49:AX49)</f>
        <v>0.17434529519892566</v>
      </c>
      <c r="AY49" s="51">
        <f>SUM('Availability POI Areas'!AN49:AY49)</f>
        <v>0.17434529519892566</v>
      </c>
      <c r="AZ49" s="51">
        <f>SUM('Availability POI Areas'!AO49:AZ49)</f>
        <v>0.17434529519892566</v>
      </c>
      <c r="BA49" s="51">
        <f>SUM('Availability POI Areas'!AP49:BA49)</f>
        <v>0.17734889407063076</v>
      </c>
      <c r="BB49" s="51">
        <f>SUM('Availability POI Areas'!AQ49:BB49)</f>
        <v>0.17734889407063076</v>
      </c>
      <c r="BC49" s="51">
        <f>SUM('Availability POI Areas'!AR49:BC49)</f>
        <v>0.17734889407063076</v>
      </c>
      <c r="BD49" s="51">
        <f>SUM('Availability POI Areas'!AS49:BD49)</f>
        <v>0.17734889407063076</v>
      </c>
      <c r="BE49" s="51">
        <f>SUM('Availability POI Areas'!AT49:BE49)</f>
        <v>1.2999658516243556E-2</v>
      </c>
      <c r="BF49" s="51">
        <f>SUM('Availability POI Areas'!AU49:BF49)</f>
        <v>1.2999658516243556E-2</v>
      </c>
      <c r="BG49" s="51">
        <f>SUM('Availability POI Areas'!AV49:BG49)</f>
        <v>1.2999658516243556E-2</v>
      </c>
      <c r="BH49" s="51">
        <f>SUM('Availability POI Areas'!AW49:BH49)</f>
        <v>3.0035988717050876E-3</v>
      </c>
      <c r="BI49" s="51">
        <f>SUM('Availability POI Areas'!AX49:BI49)</f>
        <v>3.0035988717050876E-3</v>
      </c>
      <c r="BJ49" s="51">
        <f>SUM('Availability POI Areas'!AY49:BJ49)</f>
        <v>3.0035988717050876E-3</v>
      </c>
      <c r="BK49" s="51">
        <f>SUM('Availability POI Areas'!AZ49:BK49)</f>
        <v>0.32964078035635108</v>
      </c>
      <c r="BL49" s="51">
        <f>SUM('Availability POI Areas'!BA49:BL49)</f>
        <v>0.60567318109182788</v>
      </c>
      <c r="BM49" s="51">
        <f>SUM('Availability POI Areas'!BB49:BM49)</f>
        <v>1.1009330112120288</v>
      </c>
      <c r="BN49" s="51">
        <f>SUM('Availability POI Areas'!BC49:BN49)</f>
        <v>1.9527798274368191</v>
      </c>
      <c r="BO49" s="51">
        <f>SUM('Availability POI Areas'!BD49:BO49)</f>
        <v>2.7589141869045122</v>
      </c>
      <c r="BP49" s="51">
        <f>SUM('Availability POI Areas'!BE49:BP49)</f>
        <v>3.1356631384866698</v>
      </c>
      <c r="BQ49" s="51">
        <f>SUM('Availability POI Areas'!BF49:BQ49)</f>
        <v>3.6307564970307493</v>
      </c>
      <c r="BR49" s="51">
        <f>SUM('Availability POI Areas'!BG49:BR49)</f>
        <v>3.8791471775295836</v>
      </c>
      <c r="BS49" s="51">
        <f>SUM('Availability POI Areas'!BH49:BS49)</f>
        <v>4.0485635138939262</v>
      </c>
      <c r="BT49" s="51">
        <f>SUM('Availability POI Areas'!BI49:BT49)</f>
        <v>5.0600920113032526</v>
      </c>
      <c r="BU49" s="51">
        <f>SUM('Availability POI Areas'!BJ49:BU49)</f>
        <v>5.5139988706746683</v>
      </c>
      <c r="BV49" s="51">
        <f>SUM('Availability POI Areas'!BK49:BV49)</f>
        <v>5.8029372927887266</v>
      </c>
      <c r="BW49" s="51">
        <f>SUM('Availability POI Areas'!BL49:BW49)</f>
        <v>6.2218429219977223</v>
      </c>
      <c r="BX49" s="51">
        <f>SUM('Availability POI Areas'!BM49:BX49)</f>
        <v>6.1266119719058931</v>
      </c>
      <c r="BY49" s="51">
        <f>SUM('Availability POI Areas'!BN49:BY49)</f>
        <v>5.6421796286214674</v>
      </c>
      <c r="BZ49" s="51">
        <f>SUM('Availability POI Areas'!BO49:BZ49)</f>
        <v>5.0542066942494817</v>
      </c>
      <c r="CA49" s="51">
        <f>SUM('Availability POI Areas'!BP49:CA49)</f>
        <v>4.8313120433747843</v>
      </c>
      <c r="CB49" s="51">
        <f>SUM('Availability POI Areas'!BQ49:CB49)</f>
        <v>4.8268935469494805</v>
      </c>
      <c r="CC49" s="51">
        <f>SUM('Availability POI Areas'!BR49:CC49)</f>
        <v>4.9749658311715068</v>
      </c>
      <c r="CD49" s="51">
        <f>SUM('Availability POI Areas'!BS49:CD49)</f>
        <v>5.7263287565546293</v>
      </c>
      <c r="CE49" s="51">
        <f>SUM('Availability POI Areas'!BT49:CE49)</f>
        <v>6.5630788983191755</v>
      </c>
      <c r="CF49" s="51">
        <f>SUM('Availability POI Areas'!BU49:CF49)</f>
        <v>6.5205632176289576</v>
      </c>
      <c r="CG49" s="51">
        <f>SUM('Availability POI Areas'!BV49:CG49)</f>
        <v>6.5898736329542498</v>
      </c>
      <c r="CH49" s="51">
        <f>SUM('Availability POI Areas'!BW49:CH49)</f>
        <v>7.3954547693831127</v>
      </c>
    </row>
    <row r="50" spans="2:86" x14ac:dyDescent="0.3">
      <c r="B50" t="str">
        <f>'Availability POI Areas'!B50</f>
        <v>Napier &amp; Hastings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>
        <f>SUM('Availability POI Areas'!C50:N50)</f>
        <v>1.5302478056157489</v>
      </c>
      <c r="O50" s="51">
        <f>SUM('Availability POI Areas'!D50:O50)</f>
        <v>1.5302478056157489</v>
      </c>
      <c r="P50" s="51">
        <f>SUM('Availability POI Areas'!E50:P50)</f>
        <v>2.3863204891524943E-2</v>
      </c>
      <c r="Q50" s="51">
        <f>SUM('Availability POI Areas'!F50:Q50)</f>
        <v>8.8866371874890077E-2</v>
      </c>
      <c r="R50" s="51">
        <f>SUM('Availability POI Areas'!G50:R50)</f>
        <v>8.8866371874890077E-2</v>
      </c>
      <c r="S50" s="51">
        <f>SUM('Availability POI Areas'!H50:S50)</f>
        <v>8.8866371874890077E-2</v>
      </c>
      <c r="T50" s="51">
        <f>SUM('Availability POI Areas'!I50:T50)</f>
        <v>2.7981971312056486</v>
      </c>
      <c r="U50" s="51">
        <f>SUM('Availability POI Areas'!J50:U50)</f>
        <v>3.0939157583945933</v>
      </c>
      <c r="V50" s="51">
        <f>SUM('Availability POI Areas'!K50:V50)</f>
        <v>3.1776319694367863</v>
      </c>
      <c r="W50" s="51">
        <f>SUM('Availability POI Areas'!L50:W50)</f>
        <v>3.7739395819768298</v>
      </c>
      <c r="X50" s="51">
        <f>SUM('Availability POI Areas'!M50:X50)</f>
        <v>3.8228902205741804</v>
      </c>
      <c r="Y50" s="51">
        <f>SUM('Availability POI Areas'!N50:Y50)</f>
        <v>3.8228902205741804</v>
      </c>
      <c r="Z50" s="51">
        <f>SUM('Availability POI Areas'!O50:Z50)</f>
        <v>3.8395716930311803</v>
      </c>
      <c r="AA50" s="51">
        <f>SUM('Availability POI Areas'!P50:AA50)</f>
        <v>4.0558208343939102</v>
      </c>
      <c r="AB50" s="51">
        <f>SUM('Availability POI Areas'!Q50:AB50)</f>
        <v>4.1395865376320327</v>
      </c>
      <c r="AC50" s="51">
        <f>SUM('Availability POI Areas'!R50:AC50)</f>
        <v>4.085074391245934</v>
      </c>
      <c r="AD50" s="51">
        <f>SUM('Availability POI Areas'!S50:AD50)</f>
        <v>4.085074391245934</v>
      </c>
      <c r="AE50" s="51">
        <f>SUM('Availability POI Areas'!T50:AE50)</f>
        <v>4.3235186299018409</v>
      </c>
      <c r="AF50" s="51">
        <f>SUM('Availability POI Areas'!U50:AF50)</f>
        <v>1.7425893729265296</v>
      </c>
      <c r="AG50" s="51">
        <f>SUM('Availability POI Areas'!V50:AG50)</f>
        <v>1.4672446899987233</v>
      </c>
      <c r="AH50" s="51">
        <f>SUM('Availability POI Areas'!W50:AH50)</f>
        <v>1.3835284789565301</v>
      </c>
      <c r="AI50" s="51">
        <f>SUM('Availability POI Areas'!X50:AI50)</f>
        <v>0.84386045914149821</v>
      </c>
      <c r="AJ50" s="51">
        <f>SUM('Availability POI Areas'!Y50:AJ50)</f>
        <v>0.79691806399123211</v>
      </c>
      <c r="AK50" s="51">
        <f>SUM('Availability POI Areas'!Z50:AK50)</f>
        <v>0.82203459897645659</v>
      </c>
      <c r="AL50" s="51">
        <f>SUM('Availability POI Areas'!AA50:AL50)</f>
        <v>0.81718825066199319</v>
      </c>
      <c r="AM50" s="51">
        <f>SUM('Availability POI Areas'!AB50:AM50)</f>
        <v>0.65853498479867723</v>
      </c>
      <c r="AN50" s="51">
        <f>SUM('Availability POI Areas'!AC50:AN50)</f>
        <v>0.57476928156055429</v>
      </c>
      <c r="AO50" s="51">
        <f>SUM('Availability POI Areas'!AD50:AO50)</f>
        <v>0.62892102765067781</v>
      </c>
      <c r="AP50" s="51">
        <f>SUM('Availability POI Areas'!AE50:AP50)</f>
        <v>0.62892102765067781</v>
      </c>
      <c r="AQ50" s="51">
        <f>SUM('Availability POI Areas'!AF50:AQ50)</f>
        <v>0.39047678899477084</v>
      </c>
      <c r="AR50" s="51">
        <f>SUM('Availability POI Areas'!AG50:AR50)</f>
        <v>0.26207528663932284</v>
      </c>
      <c r="AS50" s="51">
        <f>SUM('Availability POI Areas'!AH50:AS50)</f>
        <v>0.30974671310591706</v>
      </c>
      <c r="AT50" s="51">
        <f>SUM('Availability POI Areas'!AI50:AT50)</f>
        <v>0.30974671310591706</v>
      </c>
      <c r="AU50" s="51">
        <f>SUM('Availability POI Areas'!AJ50:AU50)</f>
        <v>0.30837105754095112</v>
      </c>
      <c r="AV50" s="51">
        <f>SUM('Availability POI Areas'!AK50:AV50)</f>
        <v>0.30949262480186196</v>
      </c>
      <c r="AW50" s="51">
        <f>SUM('Availability POI Areas'!AL50:AW50)</f>
        <v>0.33843954379048435</v>
      </c>
      <c r="AX50" s="51">
        <f>SUM('Availability POI Areas'!AM50:AX50)</f>
        <v>0.48957603534667304</v>
      </c>
      <c r="AY50" s="51">
        <f>SUM('Availability POI Areas'!AN50:AY50)</f>
        <v>0.43198015984725924</v>
      </c>
      <c r="AZ50" s="51">
        <f>SUM('Availability POI Areas'!AO50:AZ50)</f>
        <v>0.43198015984725924</v>
      </c>
      <c r="BA50" s="51">
        <f>SUM('Availability POI Areas'!AP50:BA50)</f>
        <v>47.707059032871449</v>
      </c>
      <c r="BB50" s="51">
        <f>SUM('Availability POI Areas'!AQ50:BB50)</f>
        <v>47.873661137499653</v>
      </c>
      <c r="BC50" s="51">
        <f>SUM('Availability POI Areas'!AR50:BC50)</f>
        <v>47.981980645262887</v>
      </c>
      <c r="BD50" s="51">
        <f>SUM('Availability POI Areas'!AS50:BD50)</f>
        <v>47.981980645262887</v>
      </c>
      <c r="BE50" s="51">
        <f>SUM('Availability POI Areas'!AT50:BE50)</f>
        <v>47.913935274535149</v>
      </c>
      <c r="BF50" s="51">
        <f>SUM('Availability POI Areas'!AU50:BF50)</f>
        <v>47.995554366720455</v>
      </c>
      <c r="BG50" s="51">
        <f>SUM('Availability POI Areas'!AV50:BG50)</f>
        <v>47.940290429560413</v>
      </c>
      <c r="BH50" s="51">
        <f>SUM('Availability POI Areas'!AW50:BH50)</f>
        <v>47.91329741396089</v>
      </c>
      <c r="BI50" s="51">
        <f>SUM('Availability POI Areas'!AX50:BI50)</f>
        <v>47.859233959987044</v>
      </c>
      <c r="BJ50" s="51">
        <f>SUM('Availability POI Areas'!AY50:BJ50)</f>
        <v>47.696262344288321</v>
      </c>
      <c r="BK50" s="51">
        <f>SUM('Availability POI Areas'!AZ50:BK50)</f>
        <v>49.467678469043669</v>
      </c>
      <c r="BL50" s="51">
        <f>SUM('Availability POI Areas'!BA50:BL50)</f>
        <v>50.658504746952261</v>
      </c>
      <c r="BM50" s="51">
        <f>SUM('Availability POI Areas'!BB50:BM50)</f>
        <v>4.5332854196115537</v>
      </c>
      <c r="BN50" s="51">
        <f>SUM('Availability POI Areas'!BC50:BN50)</f>
        <v>6.532650537260368</v>
      </c>
      <c r="BO50" s="51">
        <f>SUM('Availability POI Areas'!BD50:BO50)</f>
        <v>8.0512388074788994</v>
      </c>
      <c r="BP50" s="51">
        <f>SUM('Availability POI Areas'!BE50:BP50)</f>
        <v>9.1697852312617467</v>
      </c>
      <c r="BQ50" s="51">
        <f>SUM('Availability POI Areas'!BF50:BQ50)</f>
        <v>10.536053549264693</v>
      </c>
      <c r="BR50" s="51">
        <f>SUM('Availability POI Areas'!BG50:BR50)</f>
        <v>11.774983814125514</v>
      </c>
      <c r="BS50" s="51">
        <f>SUM('Availability POI Areas'!BH50:BS50)</f>
        <v>12.903008606890852</v>
      </c>
      <c r="BT50" s="51">
        <f>SUM('Availability POI Areas'!BI50:BT50)</f>
        <v>13.950146247761193</v>
      </c>
      <c r="BU50" s="51">
        <f>SUM('Availability POI Areas'!BJ50:BU50)</f>
        <v>15.019939751841722</v>
      </c>
      <c r="BV50" s="51">
        <f>SUM('Availability POI Areas'!BK50:BV50)</f>
        <v>16.300590283878982</v>
      </c>
      <c r="BW50" s="51">
        <f>SUM('Availability POI Areas'!BL50:BW50)</f>
        <v>15.742411061862942</v>
      </c>
      <c r="BX50" s="51">
        <f>SUM('Availability POI Areas'!BM50:BX50)</f>
        <v>15.491398224864426</v>
      </c>
      <c r="BY50" s="51">
        <f>SUM('Availability POI Areas'!BN50:BY50)</f>
        <v>14.278092621831194</v>
      </c>
      <c r="BZ50" s="51">
        <f>SUM('Availability POI Areas'!BO50:BZ50)</f>
        <v>12.112125399554175</v>
      </c>
      <c r="CA50" s="51">
        <f>SUM('Availability POI Areas'!BP50:CA50)</f>
        <v>11.701053056281433</v>
      </c>
      <c r="CB50" s="51">
        <f>SUM('Availability POI Areas'!BQ50:CB50)</f>
        <v>16.449992189290871</v>
      </c>
      <c r="CC50" s="51">
        <f>SUM('Availability POI Areas'!BR50:CC50)</f>
        <v>16.381993444107554</v>
      </c>
      <c r="CD50" s="51">
        <f>SUM('Availability POI Areas'!BS50:CD50)</f>
        <v>15.924087324359673</v>
      </c>
      <c r="CE50" s="51">
        <f>SUM('Availability POI Areas'!BT50:CE50)</f>
        <v>15.469789455997091</v>
      </c>
      <c r="CF50" s="51">
        <f>SUM('Availability POI Areas'!BU50:CF50)</f>
        <v>15.238766088696087</v>
      </c>
      <c r="CG50" s="51">
        <f>SUM('Availability POI Areas'!BV50:CG50)</f>
        <v>14.549639564357978</v>
      </c>
      <c r="CH50" s="51">
        <f>SUM('Availability POI Areas'!BW50:CH50)</f>
        <v>14.022651892043474</v>
      </c>
    </row>
    <row r="51" spans="2:86" x14ac:dyDescent="0.3">
      <c r="B51" t="str">
        <f>'Availability POI Areas'!B51</f>
        <v>Nelson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>
        <f>SUM('Availability POI Areas'!C51:N51)</f>
        <v>0.17977310774131669</v>
      </c>
      <c r="O51" s="51">
        <f>SUM('Availability POI Areas'!D51:O51)</f>
        <v>0.17977310774131669</v>
      </c>
      <c r="P51" s="51">
        <f>SUM('Availability POI Areas'!E51:P51)</f>
        <v>0.49468758091166731</v>
      </c>
      <c r="Q51" s="51">
        <f>SUM('Availability POI Areas'!F51:Q51)</f>
        <v>0.49903496355783372</v>
      </c>
      <c r="R51" s="51">
        <f>SUM('Availability POI Areas'!G51:R51)</f>
        <v>0.49903496355783372</v>
      </c>
      <c r="S51" s="51">
        <f>SUM('Availability POI Areas'!H51:S51)</f>
        <v>0.49903496355783372</v>
      </c>
      <c r="T51" s="51">
        <f>SUM('Availability POI Areas'!I51:T51)</f>
        <v>0.42513311511267771</v>
      </c>
      <c r="U51" s="51">
        <f>SUM('Availability POI Areas'!J51:U51)</f>
        <v>0.42513311511267771</v>
      </c>
      <c r="V51" s="51">
        <f>SUM('Availability POI Areas'!K51:V51)</f>
        <v>0.42513311511267771</v>
      </c>
      <c r="W51" s="51">
        <f>SUM('Availability POI Areas'!L51:W51)</f>
        <v>0.42513311511267771</v>
      </c>
      <c r="X51" s="51">
        <f>SUM('Availability POI Areas'!M51:X51)</f>
        <v>1.628402810087441</v>
      </c>
      <c r="Y51" s="51">
        <f>SUM('Availability POI Areas'!N51:Y51)</f>
        <v>1.8073973933404865</v>
      </c>
      <c r="Z51" s="51">
        <f>SUM('Availability POI Areas'!O51:Z51)</f>
        <v>1.8073973933404865</v>
      </c>
      <c r="AA51" s="51">
        <f>SUM('Availability POI Areas'!P51:AA51)</f>
        <v>1.8905256671862656</v>
      </c>
      <c r="AB51" s="51">
        <f>SUM('Availability POI Areas'!Q51:AB51)</f>
        <v>1.6591068891927256</v>
      </c>
      <c r="AC51" s="51">
        <f>SUM('Availability POI Areas'!R51:AC51)</f>
        <v>1.7264793518099313</v>
      </c>
      <c r="AD51" s="51">
        <f>SUM('Availability POI Areas'!S51:AD51)</f>
        <v>1.7264793518099313</v>
      </c>
      <c r="AE51" s="51">
        <f>SUM('Availability POI Areas'!T51:AE51)</f>
        <v>1.7264793518099313</v>
      </c>
      <c r="AF51" s="51">
        <f>SUM('Availability POI Areas'!U51:AF51)</f>
        <v>1.6400372553222025</v>
      </c>
      <c r="AG51" s="51">
        <f>SUM('Availability POI Areas'!V51:AG51)</f>
        <v>1.7726868735072494</v>
      </c>
      <c r="AH51" s="51">
        <f>SUM('Availability POI Areas'!W51:AH51)</f>
        <v>2.447937938962204</v>
      </c>
      <c r="AI51" s="51">
        <f>SUM('Availability POI Areas'!X51:AI51)</f>
        <v>2.447937938962204</v>
      </c>
      <c r="AJ51" s="51">
        <f>SUM('Availability POI Areas'!Y51:AJ51)</f>
        <v>1.2446682439874408</v>
      </c>
      <c r="AK51" s="51">
        <f>SUM('Availability POI Areas'!Z51:AK51)</f>
        <v>1.0656736607343953</v>
      </c>
      <c r="AL51" s="51">
        <f>SUM('Availability POI Areas'!AA51:AL51)</f>
        <v>1.0986536514956216</v>
      </c>
      <c r="AM51" s="51">
        <f>SUM('Availability POI Areas'!AB51:AM51)</f>
        <v>1.0155253776498423</v>
      </c>
      <c r="AN51" s="51">
        <f>SUM('Availability POI Areas'!AC51:AN51)</f>
        <v>1.0018638777999935</v>
      </c>
      <c r="AO51" s="51">
        <f>SUM('Availability POI Areas'!AD51:AO51)</f>
        <v>0.93859837264633428</v>
      </c>
      <c r="AP51" s="51">
        <f>SUM('Availability POI Areas'!AE51:AP51)</f>
        <v>0.93859837264633428</v>
      </c>
      <c r="AQ51" s="51">
        <f>SUM('Availability POI Areas'!AF51:AQ51)</f>
        <v>0.93859837264633428</v>
      </c>
      <c r="AR51" s="51">
        <f>SUM('Availability POI Areas'!AG51:AR51)</f>
        <v>0.91916920983790251</v>
      </c>
      <c r="AS51" s="51">
        <f>SUM('Availability POI Areas'!AH51:AS51)</f>
        <v>0.85122047166318182</v>
      </c>
      <c r="AT51" s="51">
        <f>SUM('Availability POI Areas'!AI51:AT51)</f>
        <v>0.93692854239833823</v>
      </c>
      <c r="AU51" s="51">
        <f>SUM('Availability POI Areas'!AJ51:AU51)</f>
        <v>1.4820780552217228</v>
      </c>
      <c r="AV51" s="51">
        <f>SUM('Availability POI Areas'!AK51:AV51)</f>
        <v>1.8626669948642784</v>
      </c>
      <c r="AW51" s="51">
        <f>SUM('Availability POI Areas'!AL51:AW51)</f>
        <v>2.0727540314547239</v>
      </c>
      <c r="AX51" s="51">
        <f>SUM('Availability POI Areas'!AM51:AX51)</f>
        <v>2.0928414123536272</v>
      </c>
      <c r="AY51" s="51">
        <f>SUM('Availability POI Areas'!AN51:AY51)</f>
        <v>2.0978073199825991</v>
      </c>
      <c r="AZ51" s="51">
        <f>SUM('Availability POI Areas'!AO51:AZ51)</f>
        <v>2.1395266813096461</v>
      </c>
      <c r="BA51" s="51">
        <f>SUM('Availability POI Areas'!AP51:BA51)</f>
        <v>2.1375114651324529</v>
      </c>
      <c r="BB51" s="51">
        <f>SUM('Availability POI Areas'!AQ51:BB51)</f>
        <v>2.38518957360492</v>
      </c>
      <c r="BC51" s="51">
        <f>SUM('Availability POI Areas'!AR51:BC51)</f>
        <v>2.4176770847251552</v>
      </c>
      <c r="BD51" s="51">
        <f>SUM('Availability POI Areas'!AS51:BD51)</f>
        <v>2.8552383941037971</v>
      </c>
      <c r="BE51" s="51">
        <f>SUM('Availability POI Areas'!AT51:BE51)</f>
        <v>2.9092594713981526</v>
      </c>
      <c r="BF51" s="51">
        <f>SUM('Availability POI Areas'!AU51:BF51)</f>
        <v>2.1483003352080416</v>
      </c>
      <c r="BG51" s="51">
        <f>SUM('Availability POI Areas'!AV51:BG51)</f>
        <v>1.6031508223846573</v>
      </c>
      <c r="BH51" s="51">
        <f>SUM('Availability POI Areas'!AW51:BH51)</f>
        <v>1.2225618827421016</v>
      </c>
      <c r="BI51" s="51">
        <f>SUM('Availability POI Areas'!AX51:BI51)</f>
        <v>1.0124748461516559</v>
      </c>
      <c r="BJ51" s="51">
        <f>SUM('Availability POI Areas'!AY51:BJ51)</f>
        <v>0.96127958636959876</v>
      </c>
      <c r="BK51" s="51">
        <f>SUM('Availability POI Areas'!AZ51:BK51)</f>
        <v>2.0380814904454612</v>
      </c>
      <c r="BL51" s="51">
        <f>SUM('Availability POI Areas'!BA51:BL51)</f>
        <v>2.8737418358451654</v>
      </c>
      <c r="BM51" s="51">
        <f>SUM('Availability POI Areas'!BB51:BM51)</f>
        <v>4.1338365764544776</v>
      </c>
      <c r="BN51" s="51">
        <f>SUM('Availability POI Areas'!BC51:BN51)</f>
        <v>4.6266051412356788</v>
      </c>
      <c r="BO51" s="51">
        <f>SUM('Availability POI Areas'!BD51:BO51)</f>
        <v>5.138791563946004</v>
      </c>
      <c r="BP51" s="51">
        <f>SUM('Availability POI Areas'!BE51:BP51)</f>
        <v>7.8460641543254823</v>
      </c>
      <c r="BQ51" s="51">
        <f>SUM('Availability POI Areas'!BF51:BQ51)</f>
        <v>8.7930427682825059</v>
      </c>
      <c r="BR51" s="51">
        <f>SUM('Availability POI Areas'!BG51:BR51)</f>
        <v>9.0976713061966095</v>
      </c>
      <c r="BS51" s="51">
        <f>SUM('Availability POI Areas'!BH51:BS51)</f>
        <v>9.5613859078601511</v>
      </c>
      <c r="BT51" s="51">
        <f>SUM('Availability POI Areas'!BI51:BT51)</f>
        <v>10.553981752168024</v>
      </c>
      <c r="BU51" s="51">
        <f>SUM('Availability POI Areas'!BJ51:BU51)</f>
        <v>10.946754650239454</v>
      </c>
      <c r="BV51" s="51">
        <f>SUM('Availability POI Areas'!BK51:BV51)</f>
        <v>11.826930329987535</v>
      </c>
      <c r="BW51" s="51">
        <f>SUM('Availability POI Areas'!BL51:BW51)</f>
        <v>11.702015924994992</v>
      </c>
      <c r="BX51" s="51">
        <f>SUM('Availability POI Areas'!BM51:BX51)</f>
        <v>11.695445920344692</v>
      </c>
      <c r="BY51" s="51">
        <f>SUM('Availability POI Areas'!BN51:BY51)</f>
        <v>11.066574833921736</v>
      </c>
      <c r="BZ51" s="51">
        <f>SUM('Availability POI Areas'!BO51:BZ51)</f>
        <v>11.389862566637523</v>
      </c>
      <c r="CA51" s="51">
        <f>SUM('Availability POI Areas'!BP51:CA51)</f>
        <v>11.628991555989261</v>
      </c>
      <c r="CB51" s="51">
        <f>SUM('Availability POI Areas'!BQ51:CB51)</f>
        <v>9.3506248153240143</v>
      </c>
      <c r="CC51" s="51">
        <f>SUM('Availability POI Areas'!BR51:CC51)</f>
        <v>8.9004384360708269</v>
      </c>
      <c r="CD51" s="51">
        <f>SUM('Availability POI Areas'!BS51:CD51)</f>
        <v>9.1826965709962298</v>
      </c>
      <c r="CE51" s="51">
        <f>SUM('Availability POI Areas'!BT51:CE51)</f>
        <v>8.7189819693326882</v>
      </c>
      <c r="CF51" s="51">
        <f>SUM('Availability POI Areas'!BU51:CF51)</f>
        <v>10.822000966791144</v>
      </c>
      <c r="CG51" s="51">
        <f>SUM('Availability POI Areas'!BV51:CG51)</f>
        <v>10.429228068719716</v>
      </c>
      <c r="CH51" s="51">
        <f>SUM('Availability POI Areas'!BW51:CH51)</f>
        <v>10.118341745794483</v>
      </c>
    </row>
    <row r="52" spans="2:86" x14ac:dyDescent="0.3">
      <c r="B52" t="str">
        <f>'Availability POI Areas'!B52</f>
        <v>Palmerston North (incl. Feilding) and Whanganui</v>
      </c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>
        <f>SUM('Availability POI Areas'!C52:N52)</f>
        <v>3.953777047611819</v>
      </c>
      <c r="O52" s="51">
        <f>SUM('Availability POI Areas'!D52:O52)</f>
        <v>3.953777047611819</v>
      </c>
      <c r="P52" s="51">
        <f>SUM('Availability POI Areas'!E52:P52)</f>
        <v>3.361202225933754</v>
      </c>
      <c r="Q52" s="51">
        <f>SUM('Availability POI Areas'!F52:Q52)</f>
        <v>2.9152297689036049</v>
      </c>
      <c r="R52" s="51">
        <f>SUM('Availability POI Areas'!G52:R52)</f>
        <v>2.9152297689036049</v>
      </c>
      <c r="S52" s="51">
        <f>SUM('Availability POI Areas'!H52:S52)</f>
        <v>6.0378696002306809</v>
      </c>
      <c r="T52" s="51">
        <f>SUM('Availability POI Areas'!I52:T52)</f>
        <v>12.284636992055518</v>
      </c>
      <c r="U52" s="51">
        <f>SUM('Availability POI Areas'!J52:U52)</f>
        <v>10.154266419103239</v>
      </c>
      <c r="V52" s="51">
        <f>SUM('Availability POI Areas'!K52:V52)</f>
        <v>10.222348674724817</v>
      </c>
      <c r="W52" s="51">
        <f>SUM('Availability POI Areas'!L52:W52)</f>
        <v>9.8737843072917393</v>
      </c>
      <c r="X52" s="51">
        <f>SUM('Availability POI Areas'!M52:X52)</f>
        <v>10.071248715668798</v>
      </c>
      <c r="Y52" s="51">
        <f>SUM('Availability POI Areas'!N52:Y52)</f>
        <v>10.065887419147762</v>
      </c>
      <c r="Z52" s="51">
        <f>SUM('Availability POI Areas'!O52:Z52)</f>
        <v>10.008747188248432</v>
      </c>
      <c r="AA52" s="51">
        <f>SUM('Availability POI Areas'!P52:AA52)</f>
        <v>10.008747188248432</v>
      </c>
      <c r="AB52" s="51">
        <f>SUM('Availability POI Areas'!Q52:AB52)</f>
        <v>10.008747188248432</v>
      </c>
      <c r="AC52" s="51">
        <f>SUM('Availability POI Areas'!R52:AC52)</f>
        <v>10.133430058006667</v>
      </c>
      <c r="AD52" s="51">
        <f>SUM('Availability POI Areas'!S52:AD52)</f>
        <v>10.342066912417529</v>
      </c>
      <c r="AE52" s="51">
        <f>SUM('Availability POI Areas'!T52:AE52)</f>
        <v>7.0853340837812713</v>
      </c>
      <c r="AF52" s="51">
        <f>SUM('Availability POI Areas'!U52:AF52)</f>
        <v>0.60894970670203774</v>
      </c>
      <c r="AG52" s="51">
        <f>SUM('Availability POI Areas'!V52:AG52)</f>
        <v>0.75023053215846192</v>
      </c>
      <c r="AH52" s="51">
        <f>SUM('Availability POI Areas'!W52:AH52)</f>
        <v>0.74743982099821771</v>
      </c>
      <c r="AI52" s="51">
        <f>SUM('Availability POI Areas'!X52:AI52)</f>
        <v>0.74743982099821771</v>
      </c>
      <c r="AJ52" s="51">
        <f>SUM('Availability POI Areas'!Y52:AJ52)</f>
        <v>0.56466337731631966</v>
      </c>
      <c r="AK52" s="51">
        <f>SUM('Availability POI Areas'!Z52:AK52)</f>
        <v>0.76595184635942104</v>
      </c>
      <c r="AL52" s="51">
        <f>SUM('Availability POI Areas'!AA52:AL52)</f>
        <v>0.79053503047465723</v>
      </c>
      <c r="AM52" s="51">
        <f>SUM('Availability POI Areas'!AB52:AM52)</f>
        <v>0.79053503047465723</v>
      </c>
      <c r="AN52" s="51">
        <f>SUM('Availability POI Areas'!AC52:AN52)</f>
        <v>0.92137729970865812</v>
      </c>
      <c r="AO52" s="51">
        <f>SUM('Availability POI Areas'!AD52:AO52)</f>
        <v>0.8448140130133065</v>
      </c>
      <c r="AP52" s="51">
        <f>SUM('Availability POI Areas'!AE52:AP52)</f>
        <v>0.63617715860244417</v>
      </c>
      <c r="AQ52" s="51">
        <f>SUM('Availability POI Areas'!AF52:AQ52)</f>
        <v>0.63617715860244417</v>
      </c>
      <c r="AR52" s="51">
        <f>SUM('Availability POI Areas'!AG52:AR52)</f>
        <v>0.62609384006813995</v>
      </c>
      <c r="AS52" s="51">
        <f>SUM('Availability POI Areas'!AH52:AS52)</f>
        <v>0.48481301461171589</v>
      </c>
      <c r="AT52" s="51">
        <f>SUM('Availability POI Areas'!AI52:AT52)</f>
        <v>0.4746674544634063</v>
      </c>
      <c r="AU52" s="51">
        <f>SUM('Availability POI Areas'!AJ52:AU52)</f>
        <v>0.4909731689009052</v>
      </c>
      <c r="AV52" s="51">
        <f>SUM('Availability POI Areas'!AK52:AV52)</f>
        <v>0.75609159325042641</v>
      </c>
      <c r="AW52" s="51">
        <f>SUM('Availability POI Areas'!AL52:AW52)</f>
        <v>0.89148165327019568</v>
      </c>
      <c r="AX52" s="51">
        <f>SUM('Availability POI Areas'!AM52:AX52)</f>
        <v>0.87936310553372488</v>
      </c>
      <c r="AY52" s="51">
        <f>SUM('Availability POI Areas'!AN52:AY52)</f>
        <v>0.87936310553372488</v>
      </c>
      <c r="AZ52" s="51">
        <f>SUM('Availability POI Areas'!AO52:AZ52)</f>
        <v>1.0096745673818195</v>
      </c>
      <c r="BA52" s="51">
        <f>SUM('Availability POI Areas'!AP52:BA52)</f>
        <v>1.1294981515170111</v>
      </c>
      <c r="BB52" s="51">
        <f>SUM('Availability POI Areas'!AQ52:BB52)</f>
        <v>1.154484132851366</v>
      </c>
      <c r="BC52" s="51">
        <f>SUM('Availability POI Areas'!AR52:BC52)</f>
        <v>1.1616283269893501</v>
      </c>
      <c r="BD52" s="51">
        <f>SUM('Availability POI Areas'!AS52:BD52)</f>
        <v>1.1616283269893501</v>
      </c>
      <c r="BE52" s="51">
        <f>SUM('Availability POI Areas'!AT52:BE52)</f>
        <v>1.1616283269893501</v>
      </c>
      <c r="BF52" s="51">
        <f>SUM('Availability POI Areas'!AU52:BF52)</f>
        <v>1.1064823426763264</v>
      </c>
      <c r="BG52" s="51">
        <f>SUM('Availability POI Areas'!AV52:BG52)</f>
        <v>1.0901766282388277</v>
      </c>
      <c r="BH52" s="51">
        <f>SUM('Availability POI Areas'!AW52:BH52)</f>
        <v>0.8103702391941463</v>
      </c>
      <c r="BI52" s="51">
        <f>SUM('Availability POI Areas'!AX52:BI52)</f>
        <v>0.47369171013127559</v>
      </c>
      <c r="BJ52" s="51">
        <f>SUM('Availability POI Areas'!AY52:BJ52)</f>
        <v>0.46122707375251043</v>
      </c>
      <c r="BK52" s="51">
        <f>SUM('Availability POI Areas'!AZ52:BK52)</f>
        <v>1.2614340938024022</v>
      </c>
      <c r="BL52" s="51">
        <f>SUM('Availability POI Areas'!BA52:BL52)</f>
        <v>2.0875239603690097</v>
      </c>
      <c r="BM52" s="51">
        <f>SUM('Availability POI Areas'!BB52:BM52)</f>
        <v>3.4755277865324055</v>
      </c>
      <c r="BN52" s="51">
        <f>SUM('Availability POI Areas'!BC52:BN52)</f>
        <v>4.6067849651325865</v>
      </c>
      <c r="BO52" s="51">
        <f>SUM('Availability POI Areas'!BD52:BO52)</f>
        <v>5.2477009605280234</v>
      </c>
      <c r="BP52" s="51">
        <f>SUM('Availability POI Areas'!BE52:BP52)</f>
        <v>7.8441111260650214</v>
      </c>
      <c r="BQ52" s="51">
        <f>SUM('Availability POI Areas'!BF52:BQ52)</f>
        <v>9.2459926615463104</v>
      </c>
      <c r="BR52" s="51">
        <f>SUM('Availability POI Areas'!BG52:BR52)</f>
        <v>11.469527785243756</v>
      </c>
      <c r="BS52" s="51">
        <f>SUM('Availability POI Areas'!BH52:BS52)</f>
        <v>12.412380081482711</v>
      </c>
      <c r="BT52" s="51">
        <f>SUM('Availability POI Areas'!BI52:BT52)</f>
        <v>13.613690919030462</v>
      </c>
      <c r="BU52" s="51">
        <f>SUM('Availability POI Areas'!BJ52:BU52)</f>
        <v>14.838489204456584</v>
      </c>
      <c r="BV52" s="51">
        <f>SUM('Availability POI Areas'!BK52:BV52)</f>
        <v>16.242710472458235</v>
      </c>
      <c r="BW52" s="51">
        <f>SUM('Availability POI Areas'!BL52:BW52)</f>
        <v>19.858410848048862</v>
      </c>
      <c r="BX52" s="51">
        <f>SUM('Availability POI Areas'!BM52:BX52)</f>
        <v>20.037701306233895</v>
      </c>
      <c r="BY52" s="51">
        <f>SUM('Availability POI Areas'!BN52:BY52)</f>
        <v>19.905475403530666</v>
      </c>
      <c r="BZ52" s="51">
        <f>SUM('Availability POI Areas'!BO52:BZ52)</f>
        <v>19.853410139345108</v>
      </c>
      <c r="CA52" s="51">
        <f>SUM('Availability POI Areas'!BP52:CA52)</f>
        <v>20.738265706259632</v>
      </c>
      <c r="CB52" s="51">
        <f>SUM('Availability POI Areas'!BQ52:CB52)</f>
        <v>21.431489569887681</v>
      </c>
      <c r="CC52" s="51">
        <f>SUM('Availability POI Areas'!BR52:CC52)</f>
        <v>21.067511589417656</v>
      </c>
      <c r="CD52" s="51">
        <f>SUM('Availability POI Areas'!BS52:CD52)</f>
        <v>19.120825568760687</v>
      </c>
      <c r="CE52" s="51">
        <f>SUM('Availability POI Areas'!BT52:CE52)</f>
        <v>19.63822634469965</v>
      </c>
      <c r="CF52" s="51">
        <f>SUM('Availability POI Areas'!BU52:CF52)</f>
        <v>18.813636269292775</v>
      </c>
      <c r="CG52" s="51">
        <f>SUM('Availability POI Areas'!BV52:CG52)</f>
        <v>18.500465804675542</v>
      </c>
      <c r="CH52" s="51">
        <f>SUM('Availability POI Areas'!BW52:CH52)</f>
        <v>17.994453661010343</v>
      </c>
    </row>
    <row r="53" spans="2:86" x14ac:dyDescent="0.3">
      <c r="B53" t="str">
        <f>'Availability POI Areas'!B53</f>
        <v>Queenstown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>
        <f>SUM('Availability POI Areas'!C53:N53)</f>
        <v>5.3080088879535561</v>
      </c>
      <c r="O53" s="51">
        <f>SUM('Availability POI Areas'!D53:O53)</f>
        <v>5.3080088879535561</v>
      </c>
      <c r="P53" s="51">
        <f>SUM('Availability POI Areas'!E53:P53)</f>
        <v>6.4983740094967111</v>
      </c>
      <c r="Q53" s="51">
        <f>SUM('Availability POI Areas'!F53:Q53)</f>
        <v>6.4983740094967111</v>
      </c>
      <c r="R53" s="51">
        <f>SUM('Availability POI Areas'!G53:R53)</f>
        <v>6.4983740094967111</v>
      </c>
      <c r="S53" s="51">
        <f>SUM('Availability POI Areas'!H53:S53)</f>
        <v>6.2422506654542413</v>
      </c>
      <c r="T53" s="51">
        <f>SUM('Availability POI Areas'!I53:T53)</f>
        <v>6.2422506654542413</v>
      </c>
      <c r="U53" s="51">
        <f>SUM('Availability POI Areas'!J53:U53)</f>
        <v>6.2422506654542413</v>
      </c>
      <c r="V53" s="51">
        <f>SUM('Availability POI Areas'!K53:V53)</f>
        <v>6.2393817332264394</v>
      </c>
      <c r="W53" s="51">
        <f>SUM('Availability POI Areas'!L53:W53)</f>
        <v>1.4884838910655833</v>
      </c>
      <c r="X53" s="51">
        <f>SUM('Availability POI Areas'!M53:X53)</f>
        <v>1.4884838910655833</v>
      </c>
      <c r="Y53" s="51">
        <f>SUM('Availability POI Areas'!N53:Y53)</f>
        <v>1.4884838910655833</v>
      </c>
      <c r="Z53" s="51">
        <f>SUM('Availability POI Areas'!O53:Z53)</f>
        <v>1.2653050831185635</v>
      </c>
      <c r="AA53" s="51">
        <f>SUM('Availability POI Areas'!P53:AA53)</f>
        <v>1.2653050831185635</v>
      </c>
      <c r="AB53" s="51">
        <f>SUM('Availability POI Areas'!Q53:AB53)</f>
        <v>7.493996157540822E-2</v>
      </c>
      <c r="AC53" s="51">
        <f>SUM('Availability POI Areas'!R53:AC53)</f>
        <v>7.493996157540822E-2</v>
      </c>
      <c r="AD53" s="51">
        <f>SUM('Availability POI Areas'!S53:AD53)</f>
        <v>7.493996157540822E-2</v>
      </c>
      <c r="AE53" s="51">
        <f>SUM('Availability POI Areas'!T53:AE53)</f>
        <v>0</v>
      </c>
      <c r="AF53" s="51">
        <f>SUM('Availability POI Areas'!U53:AF53)</f>
        <v>0.35153823953823932</v>
      </c>
      <c r="AG53" s="51">
        <f>SUM('Availability POI Areas'!V53:AG53)</f>
        <v>0.87204176308744774</v>
      </c>
      <c r="AH53" s="51">
        <f>SUM('Availability POI Areas'!W53:AH53)</f>
        <v>0.87204176308744774</v>
      </c>
      <c r="AI53" s="51">
        <f>SUM('Availability POI Areas'!X53:AI53)</f>
        <v>0.87204176308744774</v>
      </c>
      <c r="AJ53" s="51">
        <f>SUM('Availability POI Areas'!Y53:AJ53)</f>
        <v>0.87204176308744774</v>
      </c>
      <c r="AK53" s="51">
        <f>SUM('Availability POI Areas'!Z53:AK53)</f>
        <v>0.87204176308744774</v>
      </c>
      <c r="AL53" s="51">
        <f>SUM('Availability POI Areas'!AA53:AL53)</f>
        <v>0.87204176308744774</v>
      </c>
      <c r="AM53" s="51">
        <f>SUM('Availability POI Areas'!AB53:AM53)</f>
        <v>0.88300694966239046</v>
      </c>
      <c r="AN53" s="51">
        <f>SUM('Availability POI Areas'!AC53:AN53)</f>
        <v>0.88353275325586589</v>
      </c>
      <c r="AO53" s="51">
        <f>SUM('Availability POI Areas'!AD53:AO53)</f>
        <v>0.88353275325586589</v>
      </c>
      <c r="AP53" s="51">
        <f>SUM('Availability POI Areas'!AE53:AP53)</f>
        <v>0.88353275325586589</v>
      </c>
      <c r="AQ53" s="51">
        <f>SUM('Availability POI Areas'!AF53:AQ53)</f>
        <v>0.88353275325586589</v>
      </c>
      <c r="AR53" s="51">
        <f>SUM('Availability POI Areas'!AG53:AR53)</f>
        <v>0.53904360634755955</v>
      </c>
      <c r="AS53" s="51">
        <f>SUM('Availability POI Areas'!AH53:AS53)</f>
        <v>0.2160452330244256</v>
      </c>
      <c r="AT53" s="51">
        <f>SUM('Availability POI Areas'!AI53:AT53)</f>
        <v>0.30207602389657318</v>
      </c>
      <c r="AU53" s="51">
        <f>SUM('Availability POI Areas'!AJ53:AU53)</f>
        <v>0.78241229515199406</v>
      </c>
      <c r="AV53" s="51">
        <f>SUM('Availability POI Areas'!AK53:AV53)</f>
        <v>0.79225116688198327</v>
      </c>
      <c r="AW53" s="51">
        <f>SUM('Availability POI Areas'!AL53:AW53)</f>
        <v>0.79225116688198327</v>
      </c>
      <c r="AX53" s="51">
        <f>SUM('Availability POI Areas'!AM53:AX53)</f>
        <v>1.2304514925194949</v>
      </c>
      <c r="AY53" s="51">
        <f>SUM('Availability POI Areas'!AN53:AY53)</f>
        <v>1.2729187362170689</v>
      </c>
      <c r="AZ53" s="51">
        <f>SUM('Availability POI Areas'!AO53:AZ53)</f>
        <v>1.2723929326235934</v>
      </c>
      <c r="BA53" s="51">
        <f>SUM('Availability POI Areas'!AP53:BA53)</f>
        <v>1.2753336269815254</v>
      </c>
      <c r="BB53" s="51">
        <f>SUM('Availability POI Areas'!AQ53:BB53)</f>
        <v>1.7859799128490501</v>
      </c>
      <c r="BC53" s="51">
        <f>SUM('Availability POI Areas'!AR53:BC53)</f>
        <v>1.7859799128490501</v>
      </c>
      <c r="BD53" s="51">
        <f>SUM('Availability POI Areas'!AS53:BD53)</f>
        <v>1.7789308202191172</v>
      </c>
      <c r="BE53" s="51">
        <f>SUM('Availability POI Areas'!AT53:BE53)</f>
        <v>1.8767868203796134</v>
      </c>
      <c r="BF53" s="51">
        <f>SUM('Availability POI Areas'!AU53:BF53)</f>
        <v>1.7907560295074658</v>
      </c>
      <c r="BG53" s="51">
        <f>SUM('Availability POI Areas'!AV53:BG53)</f>
        <v>1.3104197582520447</v>
      </c>
      <c r="BH53" s="51">
        <f>SUM('Availability POI Areas'!AW53:BH53)</f>
        <v>1.3005808865220556</v>
      </c>
      <c r="BI53" s="51">
        <f>SUM('Availability POI Areas'!AX53:BI53)</f>
        <v>1.3005808865220556</v>
      </c>
      <c r="BJ53" s="51">
        <f>SUM('Availability POI Areas'!AY53:BJ53)</f>
        <v>0.86238056088454385</v>
      </c>
      <c r="BK53" s="51">
        <f>SUM('Availability POI Areas'!AZ53:BK53)</f>
        <v>1.6885443704024419</v>
      </c>
      <c r="BL53" s="51">
        <f>SUM('Availability POI Areas'!BA53:BL53)</f>
        <v>2.1880466316350144</v>
      </c>
      <c r="BM53" s="51">
        <f>SUM('Availability POI Areas'!BB53:BM53)</f>
        <v>2.9815587006690398</v>
      </c>
      <c r="BN53" s="51">
        <f>SUM('Availability POI Areas'!BC53:BN53)</f>
        <v>2.9317834435164629</v>
      </c>
      <c r="BO53" s="51">
        <f>SUM('Availability POI Areas'!BD53:BO53)</f>
        <v>3.8992366069528748</v>
      </c>
      <c r="BP53" s="51">
        <f>SUM('Availability POI Areas'!BE53:BP53)</f>
        <v>4.5413876577776255</v>
      </c>
      <c r="BQ53" s="51">
        <f>SUM('Availability POI Areas'!BF53:BQ53)</f>
        <v>4.65593617248489</v>
      </c>
      <c r="BR53" s="51">
        <f>SUM('Availability POI Areas'!BG53:BR53)</f>
        <v>5.0877930153412221</v>
      </c>
      <c r="BS53" s="51">
        <f>SUM('Availability POI Areas'!BH53:BS53)</f>
        <v>5.306069696320904</v>
      </c>
      <c r="BT53" s="51">
        <f>SUM('Availability POI Areas'!BI53:BT53)</f>
        <v>5.4618450940113767</v>
      </c>
      <c r="BU53" s="51">
        <f>SUM('Availability POI Areas'!BJ53:BU53)</f>
        <v>6.1112224022652635</v>
      </c>
      <c r="BV53" s="51">
        <f>SUM('Availability POI Areas'!BK53:BV53)</f>
        <v>6.4574702126841972</v>
      </c>
      <c r="BW53" s="51">
        <f>SUM('Availability POI Areas'!BL53:BW53)</f>
        <v>6.0955587079819837</v>
      </c>
      <c r="BX53" s="51">
        <f>SUM('Availability POI Areas'!BM53:BX53)</f>
        <v>6.4047463299087353</v>
      </c>
      <c r="BY53" s="51">
        <f>SUM('Availability POI Areas'!BN53:BY53)</f>
        <v>6.3949222759715738</v>
      </c>
      <c r="BZ53" s="51">
        <f>SUM('Availability POI Areas'!BO53:BZ53)</f>
        <v>6.6997758672137859</v>
      </c>
      <c r="CA53" s="51">
        <f>SUM('Availability POI Areas'!BP53:CA53)</f>
        <v>7.3130912310350693</v>
      </c>
      <c r="CB53" s="51">
        <f>SUM('Availability POI Areas'!BQ53:CB53)</f>
        <v>7.0989908865075027</v>
      </c>
      <c r="CC53" s="51">
        <f>SUM('Availability POI Areas'!BR53:CC53)</f>
        <v>7.0662850957949628</v>
      </c>
      <c r="CD53" s="51">
        <f>SUM('Availability POI Areas'!BS53:CD53)</f>
        <v>7.28227656033933</v>
      </c>
      <c r="CE53" s="51">
        <f>SUM('Availability POI Areas'!BT53:CE53)</f>
        <v>7.2801010035290394</v>
      </c>
      <c r="CF53" s="51">
        <f>SUM('Availability POI Areas'!BU53:CF53)</f>
        <v>7.3125781725870667</v>
      </c>
      <c r="CG53" s="51">
        <f>SUM('Availability POI Areas'!BV53:CG53)</f>
        <v>7.3167866043474667</v>
      </c>
      <c r="CH53" s="51">
        <f>SUM('Availability POI Areas'!BW53:CH53)</f>
        <v>7.9761178143597942</v>
      </c>
    </row>
    <row r="54" spans="2:86" x14ac:dyDescent="0.3">
      <c r="B54" t="str">
        <f>'Availability POI Areas'!B54</f>
        <v>Rotorua</v>
      </c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>
        <f>SUM('Availability POI Areas'!C54:N54)</f>
        <v>0.12434858392367913</v>
      </c>
      <c r="O54" s="51">
        <f>SUM('Availability POI Areas'!D54:O54)</f>
        <v>0.3365952437968675</v>
      </c>
      <c r="P54" s="51">
        <f>SUM('Availability POI Areas'!E54:P54)</f>
        <v>0.36989649634240823</v>
      </c>
      <c r="Q54" s="51">
        <f>SUM('Availability POI Areas'!F54:Q54)</f>
        <v>0.38859773070644243</v>
      </c>
      <c r="R54" s="51">
        <f>SUM('Availability POI Areas'!G54:R54)</f>
        <v>0.38859773070644243</v>
      </c>
      <c r="S54" s="51">
        <f>SUM('Availability POI Areas'!H54:S54)</f>
        <v>0.32115841620903612</v>
      </c>
      <c r="T54" s="51">
        <f>SUM('Availability POI Areas'!I54:T54)</f>
        <v>0.32115841620903612</v>
      </c>
      <c r="U54" s="51">
        <f>SUM('Availability POI Areas'!J54:U54)</f>
        <v>0.33853948012742047</v>
      </c>
      <c r="V54" s="51">
        <f>SUM('Availability POI Areas'!K54:V54)</f>
        <v>0.33853948012742047</v>
      </c>
      <c r="W54" s="51">
        <f>SUM('Availability POI Areas'!L54:W54)</f>
        <v>0.42027601837126027</v>
      </c>
      <c r="X54" s="51">
        <f>SUM('Availability POI Areas'!M54:X54)</f>
        <v>0.42885951848244552</v>
      </c>
      <c r="Y54" s="51">
        <f>SUM('Availability POI Areas'!N54:Y54)</f>
        <v>0.42885951848244552</v>
      </c>
      <c r="Z54" s="51">
        <f>SUM('Availability POI Areas'!O54:Z54)</f>
        <v>0.41974975184458896</v>
      </c>
      <c r="AA54" s="51">
        <f>SUM('Availability POI Areas'!P54:AA54)</f>
        <v>0.20750309197140063</v>
      </c>
      <c r="AB54" s="51">
        <f>SUM('Availability POI Areas'!Q54:AB54)</f>
        <v>0.25476114740073824</v>
      </c>
      <c r="AC54" s="51">
        <f>SUM('Availability POI Areas'!R54:AC54)</f>
        <v>0.23605991303670404</v>
      </c>
      <c r="AD54" s="51">
        <f>SUM('Availability POI Areas'!S54:AD54)</f>
        <v>1.9912794003588197</v>
      </c>
      <c r="AE54" s="51">
        <f>SUM('Availability POI Areas'!T54:AE54)</f>
        <v>1.9434798975704033</v>
      </c>
      <c r="AF54" s="51">
        <f>SUM('Availability POI Areas'!U54:AF54)</f>
        <v>1.9434798975704033</v>
      </c>
      <c r="AG54" s="51">
        <f>SUM('Availability POI Areas'!V54:AG54)</f>
        <v>1.9260988336520191</v>
      </c>
      <c r="AH54" s="51">
        <f>SUM('Availability POI Areas'!W54:AH54)</f>
        <v>1.9260988336520191</v>
      </c>
      <c r="AI54" s="51">
        <f>SUM('Availability POI Areas'!X54:AI54)</f>
        <v>1.8443622954081793</v>
      </c>
      <c r="AJ54" s="51">
        <f>SUM('Availability POI Areas'!Y54:AJ54)</f>
        <v>1.8357787952969939</v>
      </c>
      <c r="AK54" s="51">
        <f>SUM('Availability POI Areas'!Z54:AK54)</f>
        <v>1.8357787952969939</v>
      </c>
      <c r="AL54" s="51">
        <f>SUM('Availability POI Areas'!AA54:AL54)</f>
        <v>1.8357787952969939</v>
      </c>
      <c r="AM54" s="51">
        <f>SUM('Availability POI Areas'!AB54:AM54)</f>
        <v>1.8571704616939997</v>
      </c>
      <c r="AN54" s="51">
        <f>SUM('Availability POI Areas'!AC54:AN54)</f>
        <v>1.7766111537191214</v>
      </c>
      <c r="AO54" s="51">
        <f>SUM('Availability POI Areas'!AD54:AO54)</f>
        <v>1.8144911532926049</v>
      </c>
      <c r="AP54" s="51">
        <f>SUM('Availability POI Areas'!AE54:AP54)</f>
        <v>5.9271665970489176E-2</v>
      </c>
      <c r="AQ54" s="51">
        <f>SUM('Availability POI Areas'!AF54:AQ54)</f>
        <v>5.9271665970489176E-2</v>
      </c>
      <c r="AR54" s="51">
        <f>SUM('Availability POI Areas'!AG54:AR54)</f>
        <v>5.9271665970489176E-2</v>
      </c>
      <c r="AS54" s="51">
        <f>SUM('Availability POI Areas'!AH54:AS54)</f>
        <v>5.9271665970489176E-2</v>
      </c>
      <c r="AT54" s="51">
        <f>SUM('Availability POI Areas'!AI54:AT54)</f>
        <v>0.11965419639904588</v>
      </c>
      <c r="AU54" s="51">
        <f>SUM('Availability POI Areas'!AJ54:AU54)</f>
        <v>0.32105743777485246</v>
      </c>
      <c r="AV54" s="51">
        <f>SUM('Availability POI Areas'!AK54:AV54)</f>
        <v>0.32105743777485246</v>
      </c>
      <c r="AW54" s="51">
        <f>SUM('Availability POI Areas'!AL54:AW54)</f>
        <v>0.32105743777485246</v>
      </c>
      <c r="AX54" s="51">
        <f>SUM('Availability POI Areas'!AM54:AX54)</f>
        <v>0.3532427828162773</v>
      </c>
      <c r="AY54" s="51">
        <f>SUM('Availability POI Areas'!AN54:AY54)</f>
        <v>0.33185111641927162</v>
      </c>
      <c r="AZ54" s="51">
        <f>SUM('Availability POI Areas'!AO54:AZ54)</f>
        <v>0.33185111641927162</v>
      </c>
      <c r="BA54" s="51">
        <f>SUM('Availability POI Areas'!AP54:BA54)</f>
        <v>0.33321358113744609</v>
      </c>
      <c r="BB54" s="51">
        <f>SUM('Availability POI Areas'!AQ54:BB54)</f>
        <v>0.33321358113744609</v>
      </c>
      <c r="BC54" s="51">
        <f>SUM('Availability POI Areas'!AR54:BC54)</f>
        <v>0.33321358113744609</v>
      </c>
      <c r="BD54" s="51">
        <f>SUM('Availability POI Areas'!AS54:BD54)</f>
        <v>0.33321358113744609</v>
      </c>
      <c r="BE54" s="51">
        <f>SUM('Availability POI Areas'!AT54:BE54)</f>
        <v>0.33321358113744609</v>
      </c>
      <c r="BF54" s="51">
        <f>SUM('Availability POI Areas'!AU54:BF54)</f>
        <v>0.28497641554426278</v>
      </c>
      <c r="BG54" s="51">
        <f>SUM('Availability POI Areas'!AV54:BG54)</f>
        <v>8.3573174168456235E-2</v>
      </c>
      <c r="BH54" s="51">
        <f>SUM('Availability POI Areas'!AW54:BH54)</f>
        <v>8.3573174168456235E-2</v>
      </c>
      <c r="BI54" s="51">
        <f>SUM('Availability POI Areas'!AX54:BI54)</f>
        <v>8.3573174168456235E-2</v>
      </c>
      <c r="BJ54" s="51">
        <f>SUM('Availability POI Areas'!AY54:BJ54)</f>
        <v>5.1387829127031409E-2</v>
      </c>
      <c r="BK54" s="51">
        <f>SUM('Availability POI Areas'!AZ54:BK54)</f>
        <v>1.4154056359671483</v>
      </c>
      <c r="BL54" s="51">
        <f>SUM('Availability POI Areas'!BA54:BL54)</f>
        <v>2.635746973716711</v>
      </c>
      <c r="BM54" s="51">
        <f>SUM('Availability POI Areas'!BB54:BM54)</f>
        <v>3.474225569856471</v>
      </c>
      <c r="BN54" s="51">
        <f>SUM('Availability POI Areas'!BC54:BN54)</f>
        <v>4.7298767616663646</v>
      </c>
      <c r="BO54" s="51">
        <f>SUM('Availability POI Areas'!BD54:BO54)</f>
        <v>5.5576454528305419</v>
      </c>
      <c r="BP54" s="51">
        <f>SUM('Availability POI Areas'!BE54:BP54)</f>
        <v>8.9202444028046983</v>
      </c>
      <c r="BQ54" s="51">
        <f>SUM('Availability POI Areas'!BF54:BQ54)</f>
        <v>10.415533195127711</v>
      </c>
      <c r="BR54" s="51">
        <f>SUM('Availability POI Areas'!BG54:BR54)</f>
        <v>13.404854558298185</v>
      </c>
      <c r="BS54" s="51">
        <f>SUM('Availability POI Areas'!BH54:BS54)</f>
        <v>14.806609180448607</v>
      </c>
      <c r="BT54" s="51">
        <f>SUM('Availability POI Areas'!BI54:BT54)</f>
        <v>15.103743026616199</v>
      </c>
      <c r="BU54" s="51">
        <f>SUM('Availability POI Areas'!BJ54:BU54)</f>
        <v>16.406951539978337</v>
      </c>
      <c r="BV54" s="51">
        <f>SUM('Availability POI Areas'!BK54:BV54)</f>
        <v>17.779308659457502</v>
      </c>
      <c r="BW54" s="51">
        <f>SUM('Availability POI Areas'!BL54:BW54)</f>
        <v>17.228089008029237</v>
      </c>
      <c r="BX54" s="51">
        <f>SUM('Availability POI Areas'!BM54:BX54)</f>
        <v>17.637974940996337</v>
      </c>
      <c r="BY54" s="51">
        <f>SUM('Availability POI Areas'!BN54:BY54)</f>
        <v>18.681305581064677</v>
      </c>
      <c r="BZ54" s="51">
        <f>SUM('Availability POI Areas'!BO54:BZ54)</f>
        <v>18.572983741168077</v>
      </c>
      <c r="CA54" s="51">
        <f>SUM('Availability POI Areas'!BP54:CA54)</f>
        <v>18.862854413972116</v>
      </c>
      <c r="CB54" s="51">
        <f>SUM('Availability POI Areas'!BQ54:CB54)</f>
        <v>16.929428395006674</v>
      </c>
      <c r="CC54" s="51">
        <f>SUM('Availability POI Areas'!BR54:CC54)</f>
        <v>16.872339504880735</v>
      </c>
      <c r="CD54" s="51">
        <f>SUM('Availability POI Areas'!BS54:CD54)</f>
        <v>17.973721824159718</v>
      </c>
      <c r="CE54" s="51">
        <f>SUM('Availability POI Areas'!BT54:CE54)</f>
        <v>17.938926062813177</v>
      </c>
      <c r="CF54" s="51">
        <f>SUM('Availability POI Areas'!BU54:CF54)</f>
        <v>18.713080031389126</v>
      </c>
      <c r="CG54" s="51">
        <f>SUM('Availability POI Areas'!BV54:CG54)</f>
        <v>19.826103120614359</v>
      </c>
      <c r="CH54" s="51">
        <f>SUM('Availability POI Areas'!BW54:CH54)</f>
        <v>19.820112222242759</v>
      </c>
    </row>
    <row r="55" spans="2:86" x14ac:dyDescent="0.3">
      <c r="B55" t="str">
        <f>'Availability POI Areas'!B55</f>
        <v>Taupo</v>
      </c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>
        <f>SUM('Availability POI Areas'!C55:N55)</f>
        <v>9.6208551483420612E-2</v>
      </c>
      <c r="O55" s="51">
        <f>SUM('Availability POI Areas'!D55:O55)</f>
        <v>9.6208551483420612E-2</v>
      </c>
      <c r="P55" s="51">
        <f>SUM('Availability POI Areas'!E55:P55)</f>
        <v>0</v>
      </c>
      <c r="Q55" s="51">
        <f>SUM('Availability POI Areas'!F55:Q55)</f>
        <v>0</v>
      </c>
      <c r="R55" s="51">
        <f>SUM('Availability POI Areas'!G55:R55)</f>
        <v>0</v>
      </c>
      <c r="S55" s="51">
        <f>SUM('Availability POI Areas'!H55:S55)</f>
        <v>0</v>
      </c>
      <c r="T55" s="51">
        <f>SUM('Availability POI Areas'!I55:T55)</f>
        <v>0</v>
      </c>
      <c r="U55" s="51">
        <f>SUM('Availability POI Areas'!J55:U55)</f>
        <v>0</v>
      </c>
      <c r="V55" s="51">
        <f>SUM('Availability POI Areas'!K55:V55)</f>
        <v>0</v>
      </c>
      <c r="W55" s="51">
        <f>SUM('Availability POI Areas'!L55:W55)</f>
        <v>0</v>
      </c>
      <c r="X55" s="51">
        <f>SUM('Availability POI Areas'!M55:X55)</f>
        <v>0</v>
      </c>
      <c r="Y55" s="51">
        <f>SUM('Availability POI Areas'!N55:Y55)</f>
        <v>0</v>
      </c>
      <c r="Z55" s="51">
        <f>SUM('Availability POI Areas'!O55:Z55)</f>
        <v>0</v>
      </c>
      <c r="AA55" s="51">
        <f>SUM('Availability POI Areas'!P55:AA55)</f>
        <v>0</v>
      </c>
      <c r="AB55" s="51">
        <f>SUM('Availability POI Areas'!Q55:AB55)</f>
        <v>0</v>
      </c>
      <c r="AC55" s="51">
        <f>SUM('Availability POI Areas'!R55:AC55)</f>
        <v>0</v>
      </c>
      <c r="AD55" s="51">
        <f>SUM('Availability POI Areas'!S55:AD55)</f>
        <v>0</v>
      </c>
      <c r="AE55" s="51">
        <f>SUM('Availability POI Areas'!T55:AE55)</f>
        <v>0</v>
      </c>
      <c r="AF55" s="51">
        <f>SUM('Availability POI Areas'!U55:AF55)</f>
        <v>0</v>
      </c>
      <c r="AG55" s="51">
        <f>SUM('Availability POI Areas'!V55:AG55)</f>
        <v>0</v>
      </c>
      <c r="AH55" s="51">
        <f>SUM('Availability POI Areas'!W55:AH55)</f>
        <v>0</v>
      </c>
      <c r="AI55" s="51">
        <f>SUM('Availability POI Areas'!X55:AI55)</f>
        <v>4.2969358148750969E-2</v>
      </c>
      <c r="AJ55" s="51">
        <f>SUM('Availability POI Areas'!Y55:AJ55)</f>
        <v>4.2969358148750969E-2</v>
      </c>
      <c r="AK55" s="51">
        <f>SUM('Availability POI Areas'!Z55:AK55)</f>
        <v>4.2969358148750969E-2</v>
      </c>
      <c r="AL55" s="51">
        <f>SUM('Availability POI Areas'!AA55:AL55)</f>
        <v>0.16188968644875534</v>
      </c>
      <c r="AM55" s="51">
        <f>SUM('Availability POI Areas'!AB55:AM55)</f>
        <v>0.16188968644875534</v>
      </c>
      <c r="AN55" s="51">
        <f>SUM('Availability POI Areas'!AC55:AN55)</f>
        <v>0.33975373405200282</v>
      </c>
      <c r="AO55" s="51">
        <f>SUM('Availability POI Areas'!AD55:AO55)</f>
        <v>0.33975373405200282</v>
      </c>
      <c r="AP55" s="51">
        <f>SUM('Availability POI Areas'!AE55:AP55)</f>
        <v>0.33975373405200282</v>
      </c>
      <c r="AQ55" s="51">
        <f>SUM('Availability POI Areas'!AF55:AQ55)</f>
        <v>0.33975373405200282</v>
      </c>
      <c r="AR55" s="51">
        <f>SUM('Availability POI Areas'!AG55:AR55)</f>
        <v>0.33975373405200282</v>
      </c>
      <c r="AS55" s="51">
        <f>SUM('Availability POI Areas'!AH55:AS55)</f>
        <v>0.41360037337039984</v>
      </c>
      <c r="AT55" s="51">
        <f>SUM('Availability POI Areas'!AI55:AT55)</f>
        <v>0.41360037337039984</v>
      </c>
      <c r="AU55" s="51">
        <f>SUM('Availability POI Areas'!AJ55:AU55)</f>
        <v>0.37063101522164887</v>
      </c>
      <c r="AV55" s="51">
        <f>SUM('Availability POI Areas'!AK55:AV55)</f>
        <v>0.37063101522164887</v>
      </c>
      <c r="AW55" s="51">
        <f>SUM('Availability POI Areas'!AL55:AW55)</f>
        <v>0.37063101522164887</v>
      </c>
      <c r="AX55" s="51">
        <f>SUM('Availability POI Areas'!AM55:AX55)</f>
        <v>0.2517106869216445</v>
      </c>
      <c r="AY55" s="51">
        <f>SUM('Availability POI Areas'!AN55:AY55)</f>
        <v>0.2517106869216445</v>
      </c>
      <c r="AZ55" s="51">
        <f>SUM('Availability POI Areas'!AO55:AZ55)</f>
        <v>7.3846639318397023E-2</v>
      </c>
      <c r="BA55" s="51">
        <f>SUM('Availability POI Areas'!AP55:BA55)</f>
        <v>7.3846639318397023E-2</v>
      </c>
      <c r="BB55" s="51">
        <f>SUM('Availability POI Areas'!AQ55:BB55)</f>
        <v>7.3846639318397023E-2</v>
      </c>
      <c r="BC55" s="51">
        <f>SUM('Availability POI Areas'!AR55:BC55)</f>
        <v>7.3846639318397023E-2</v>
      </c>
      <c r="BD55" s="51">
        <f>SUM('Availability POI Areas'!AS55:BD55)</f>
        <v>7.3846639318397023E-2</v>
      </c>
      <c r="BE55" s="51">
        <f>SUM('Availability POI Areas'!AT55:BE55)</f>
        <v>0</v>
      </c>
      <c r="BF55" s="51">
        <f>SUM('Availability POI Areas'!AU55:BF55)</f>
        <v>0.2710527270089928</v>
      </c>
      <c r="BG55" s="51">
        <f>SUM('Availability POI Areas'!AV55:BG55)</f>
        <v>0.2710527270089928</v>
      </c>
      <c r="BH55" s="51">
        <f>SUM('Availability POI Areas'!AW55:BH55)</f>
        <v>0.2710527270089928</v>
      </c>
      <c r="BI55" s="51">
        <f>SUM('Availability POI Areas'!AX55:BI55)</f>
        <v>0.2710527270089928</v>
      </c>
      <c r="BJ55" s="51">
        <f>SUM('Availability POI Areas'!AY55:BJ55)</f>
        <v>0.2710527270089928</v>
      </c>
      <c r="BK55" s="51">
        <f>SUM('Availability POI Areas'!AZ55:BK55)</f>
        <v>0.93796112725072645</v>
      </c>
      <c r="BL55" s="51">
        <f>SUM('Availability POI Areas'!BA55:BL55)</f>
        <v>1.510132412401574</v>
      </c>
      <c r="BM55" s="51">
        <f>SUM('Availability POI Areas'!BB55:BM55)</f>
        <v>2.5420000438340491</v>
      </c>
      <c r="BN55" s="51">
        <f>SUM('Availability POI Areas'!BC55:BN55)</f>
        <v>3.277873314337358</v>
      </c>
      <c r="BO55" s="51">
        <f>SUM('Availability POI Areas'!BD55:BO55)</f>
        <v>6.6154930247128103</v>
      </c>
      <c r="BP55" s="51">
        <f>SUM('Availability POI Areas'!BE55:BP55)</f>
        <v>8.4212770631964489</v>
      </c>
      <c r="BQ55" s="51">
        <f>SUM('Availability POI Areas'!BF55:BQ55)</f>
        <v>9.3739952320090385</v>
      </c>
      <c r="BR55" s="51">
        <f>SUM('Availability POI Areas'!BG55:BR55)</f>
        <v>9.7789344631825958</v>
      </c>
      <c r="BS55" s="51">
        <f>SUM('Availability POI Areas'!BH55:BS55)</f>
        <v>10.392448493489972</v>
      </c>
      <c r="BT55" s="51">
        <f>SUM('Availability POI Areas'!BI55:BT55)</f>
        <v>10.713392139480895</v>
      </c>
      <c r="BU55" s="51">
        <f>SUM('Availability POI Areas'!BJ55:BU55)</f>
        <v>13.341556406445777</v>
      </c>
      <c r="BV55" s="51">
        <f>SUM('Availability POI Areas'!BK55:BV55)</f>
        <v>16.317871632481136</v>
      </c>
      <c r="BW55" s="51">
        <f>SUM('Availability POI Areas'!BL55:BW55)</f>
        <v>16.550227893711888</v>
      </c>
      <c r="BX55" s="51">
        <f>SUM('Availability POI Areas'!BM55:BX55)</f>
        <v>16.503396333197422</v>
      </c>
      <c r="BY55" s="51">
        <f>SUM('Availability POI Areas'!BN55:BY55)</f>
        <v>17.370872964060027</v>
      </c>
      <c r="BZ55" s="51">
        <f>SUM('Availability POI Areas'!BO55:BZ55)</f>
        <v>17.984082255657395</v>
      </c>
      <c r="CA55" s="51">
        <f>SUM('Availability POI Areas'!BP55:CA55)</f>
        <v>15.755861694365908</v>
      </c>
      <c r="CB55" s="51">
        <f>SUM('Availability POI Areas'!BQ55:CB55)</f>
        <v>14.81610739810678</v>
      </c>
      <c r="CC55" s="51">
        <f>SUM('Availability POI Areas'!BR55:CC55)</f>
        <v>14.089633739848091</v>
      </c>
      <c r="CD55" s="51">
        <f>SUM('Availability POI Areas'!BS55:CD55)</f>
        <v>13.784432246583744</v>
      </c>
      <c r="CE55" s="51">
        <f>SUM('Availability POI Areas'!BT55:CE55)</f>
        <v>14.062648032730211</v>
      </c>
      <c r="CF55" s="51">
        <f>SUM('Availability POI Areas'!BU55:CF55)</f>
        <v>14.69282906312316</v>
      </c>
      <c r="CG55" s="51">
        <f>SUM('Availability POI Areas'!BV55:CG55)</f>
        <v>12.747531045169158</v>
      </c>
      <c r="CH55" s="51">
        <f>SUM('Availability POI Areas'!BW55:CH55)</f>
        <v>11.36635314490843</v>
      </c>
    </row>
    <row r="56" spans="2:86" x14ac:dyDescent="0.3">
      <c r="B56" t="str">
        <f>'Availability POI Areas'!B56</f>
        <v>Tauranga</v>
      </c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>
        <f>SUM('Availability POI Areas'!C56:N56)</f>
        <v>5.4307731305449884</v>
      </c>
      <c r="O56" s="51">
        <f>SUM('Availability POI Areas'!D56:O56)</f>
        <v>5.4307731305449884</v>
      </c>
      <c r="P56" s="51">
        <f>SUM('Availability POI Areas'!E56:P56)</f>
        <v>5.4307731305449884</v>
      </c>
      <c r="Q56" s="51">
        <f>SUM('Availability POI Areas'!F56:Q56)</f>
        <v>5.4307731305449884</v>
      </c>
      <c r="R56" s="51">
        <f>SUM('Availability POI Areas'!G56:R56)</f>
        <v>5.4307731305449884</v>
      </c>
      <c r="S56" s="51">
        <f>SUM('Availability POI Areas'!H56:S56)</f>
        <v>5.4307731305449884</v>
      </c>
      <c r="T56" s="51">
        <f>SUM('Availability POI Areas'!I56:T56)</f>
        <v>5.4307731305449884</v>
      </c>
      <c r="U56" s="51">
        <f>SUM('Availability POI Areas'!J56:U56)</f>
        <v>5.4307731305449884</v>
      </c>
      <c r="V56" s="51">
        <f>SUM('Availability POI Areas'!K56:V56)</f>
        <v>6.5626129977924457</v>
      </c>
      <c r="W56" s="51">
        <f>SUM('Availability POI Areas'!L56:W56)</f>
        <v>6.5626129977924457</v>
      </c>
      <c r="X56" s="51">
        <f>SUM('Availability POI Areas'!M56:X56)</f>
        <v>6.6059082255188111</v>
      </c>
      <c r="Y56" s="51">
        <f>SUM('Availability POI Areas'!N56:Y56)</f>
        <v>6.6059082255188111</v>
      </c>
      <c r="Z56" s="51">
        <f>SUM('Availability POI Areas'!O56:Z56)</f>
        <v>1.1751350949738228</v>
      </c>
      <c r="AA56" s="51">
        <f>SUM('Availability POI Areas'!P56:AA56)</f>
        <v>1.1751350949738228</v>
      </c>
      <c r="AB56" s="51">
        <f>SUM('Availability POI Areas'!Q56:AB56)</f>
        <v>1.1751350949738228</v>
      </c>
      <c r="AC56" s="51">
        <f>SUM('Availability POI Areas'!R56:AC56)</f>
        <v>1.1751350949738228</v>
      </c>
      <c r="AD56" s="51">
        <f>SUM('Availability POI Areas'!S56:AD56)</f>
        <v>1.1751350949738228</v>
      </c>
      <c r="AE56" s="51">
        <f>SUM('Availability POI Areas'!T56:AE56)</f>
        <v>1.1751350949738228</v>
      </c>
      <c r="AF56" s="51">
        <f>SUM('Availability POI Areas'!U56:AF56)</f>
        <v>1.1751350949738228</v>
      </c>
      <c r="AG56" s="51">
        <f>SUM('Availability POI Areas'!V56:AG56)</f>
        <v>1.1751350949738228</v>
      </c>
      <c r="AH56" s="51">
        <f>SUM('Availability POI Areas'!W56:AH56)</f>
        <v>4.3295227726365466E-2</v>
      </c>
      <c r="AI56" s="51">
        <f>SUM('Availability POI Areas'!X56:AI56)</f>
        <v>4.3295227726365466E-2</v>
      </c>
      <c r="AJ56" s="51">
        <f>SUM('Availability POI Areas'!Y56:AJ56)</f>
        <v>0</v>
      </c>
      <c r="AK56" s="51">
        <f>SUM('Availability POI Areas'!Z56:AK56)</f>
        <v>0</v>
      </c>
      <c r="AL56" s="51">
        <f>SUM('Availability POI Areas'!AA56:AL56)</f>
        <v>0</v>
      </c>
      <c r="AM56" s="51">
        <f>SUM('Availability POI Areas'!AB56:AM56)</f>
        <v>0</v>
      </c>
      <c r="AN56" s="51">
        <f>SUM('Availability POI Areas'!AC56:AN56)</f>
        <v>0</v>
      </c>
      <c r="AO56" s="51">
        <f>SUM('Availability POI Areas'!AD56:AO56)</f>
        <v>0.15615976681696034</v>
      </c>
      <c r="AP56" s="51">
        <f>SUM('Availability POI Areas'!AE56:AP56)</f>
        <v>0.15615976681696034</v>
      </c>
      <c r="AQ56" s="51">
        <f>SUM('Availability POI Areas'!AF56:AQ56)</f>
        <v>0.15615976681696034</v>
      </c>
      <c r="AR56" s="51">
        <f>SUM('Availability POI Areas'!AG56:AR56)</f>
        <v>0.47867701106195359</v>
      </c>
      <c r="AS56" s="51">
        <f>SUM('Availability POI Areas'!AH56:AS56)</f>
        <v>0.47867701106195359</v>
      </c>
      <c r="AT56" s="51">
        <f>SUM('Availability POI Areas'!AI56:AT56)</f>
        <v>0.47867701106195359</v>
      </c>
      <c r="AU56" s="51">
        <f>SUM('Availability POI Areas'!AJ56:AU56)</f>
        <v>1.4562950212289838</v>
      </c>
      <c r="AV56" s="51">
        <f>SUM('Availability POI Areas'!AK56:AV56)</f>
        <v>1.4562950212289838</v>
      </c>
      <c r="AW56" s="51">
        <f>SUM('Availability POI Areas'!AL56:AW56)</f>
        <v>1.4562950212289838</v>
      </c>
      <c r="AX56" s="51">
        <f>SUM('Availability POI Areas'!AM56:AX56)</f>
        <v>1.8874083934116375</v>
      </c>
      <c r="AY56" s="51">
        <f>SUM('Availability POI Areas'!AN56:AY56)</f>
        <v>1.9561309116842562</v>
      </c>
      <c r="AZ56" s="51">
        <f>SUM('Availability POI Areas'!AO56:AZ56)</f>
        <v>1.9561309116842562</v>
      </c>
      <c r="BA56" s="51">
        <f>SUM('Availability POI Areas'!AP56:BA56)</f>
        <v>1.8774168543338781</v>
      </c>
      <c r="BB56" s="51">
        <f>SUM('Availability POI Areas'!AQ56:BB56)</f>
        <v>1.9122935618023897</v>
      </c>
      <c r="BC56" s="51">
        <f>SUM('Availability POI Areas'!AR56:BC56)</f>
        <v>2.0819395536104643</v>
      </c>
      <c r="BD56" s="51">
        <f>SUM('Availability POI Areas'!AS56:BD56)</f>
        <v>1.7594223093654713</v>
      </c>
      <c r="BE56" s="51">
        <f>SUM('Availability POI Areas'!AT56:BE56)</f>
        <v>1.7594223093654713</v>
      </c>
      <c r="BF56" s="51">
        <f>SUM('Availability POI Areas'!AU56:BF56)</f>
        <v>1.7594223093654713</v>
      </c>
      <c r="BG56" s="51">
        <f>SUM('Availability POI Areas'!AV56:BG56)</f>
        <v>0.78180429919844108</v>
      </c>
      <c r="BH56" s="51">
        <f>SUM('Availability POI Areas'!AW56:BH56)</f>
        <v>0.78180429919844108</v>
      </c>
      <c r="BI56" s="51">
        <f>SUM('Availability POI Areas'!AX56:BI56)</f>
        <v>0.78180429919844108</v>
      </c>
      <c r="BJ56" s="51">
        <f>SUM('Availability POI Areas'!AY56:BJ56)</f>
        <v>0.3506909270157873</v>
      </c>
      <c r="BK56" s="51">
        <f>SUM('Availability POI Areas'!AZ56:BK56)</f>
        <v>1.1895155093956133</v>
      </c>
      <c r="BL56" s="51">
        <f>SUM('Availability POI Areas'!BA56:BL56)</f>
        <v>1.5133592770211068</v>
      </c>
      <c r="BM56" s="51">
        <f>SUM('Availability POI Areas'!BB56:BM56)</f>
        <v>1.4931799183298171</v>
      </c>
      <c r="BN56" s="51">
        <f>SUM('Availability POI Areas'!BC56:BN56)</f>
        <v>1.8099330897751595</v>
      </c>
      <c r="BO56" s="51">
        <f>SUM('Availability POI Areas'!BD56:BO56)</f>
        <v>2.2637528890925736</v>
      </c>
      <c r="BP56" s="51">
        <f>SUM('Availability POI Areas'!BE56:BP56)</f>
        <v>2.6052893904374841</v>
      </c>
      <c r="BQ56" s="51">
        <f>SUM('Availability POI Areas'!BF56:BQ56)</f>
        <v>3.8225626642662776</v>
      </c>
      <c r="BR56" s="51">
        <f>SUM('Availability POI Areas'!BG56:BR56)</f>
        <v>4.062964463457245</v>
      </c>
      <c r="BS56" s="51">
        <f>SUM('Availability POI Areas'!BH56:BS56)</f>
        <v>4.8363949931627017</v>
      </c>
      <c r="BT56" s="51">
        <f>SUM('Availability POI Areas'!BI56:BT56)</f>
        <v>5.1040344421602875</v>
      </c>
      <c r="BU56" s="51">
        <f>SUM('Availability POI Areas'!BJ56:BU56)</f>
        <v>5.8911687713630263</v>
      </c>
      <c r="BV56" s="51">
        <f>SUM('Availability POI Areas'!BK56:BV56)</f>
        <v>6.5251300177843365</v>
      </c>
      <c r="BW56" s="51">
        <f>SUM('Availability POI Areas'!BL56:BW56)</f>
        <v>6.3780989357183433</v>
      </c>
      <c r="BX56" s="51">
        <f>SUM('Availability POI Areas'!BM56:BX56)</f>
        <v>6.0542551680928502</v>
      </c>
      <c r="BY56" s="51">
        <f>SUM('Availability POI Areas'!BN56:BY56)</f>
        <v>5.9969888173175576</v>
      </c>
      <c r="BZ56" s="51">
        <f>SUM('Availability POI Areas'!BO56:BZ56)</f>
        <v>5.9289608215679506</v>
      </c>
      <c r="CA56" s="51">
        <f>SUM('Availability POI Areas'!BP56:CA56)</f>
        <v>5.3980240826708918</v>
      </c>
      <c r="CB56" s="51">
        <f>SUM('Availability POI Areas'!BQ56:CB56)</f>
        <v>5.4133443019233676</v>
      </c>
      <c r="CC56" s="51">
        <f>SUM('Availability POI Areas'!BR56:CC56)</f>
        <v>4.4159872431681748</v>
      </c>
      <c r="CD56" s="51">
        <f>SUM('Availability POI Areas'!BS56:CD56)</f>
        <v>4.7286981908846961</v>
      </c>
      <c r="CE56" s="51">
        <f>SUM('Availability POI Areas'!BT56:CE56)</f>
        <v>3.972368577232702</v>
      </c>
      <c r="CF56" s="51">
        <f>SUM('Availability POI Areas'!BU56:CF56)</f>
        <v>4.197986636412339</v>
      </c>
      <c r="CG56" s="51">
        <f>SUM('Availability POI Areas'!BV56:CG56)</f>
        <v>3.7238626769161414</v>
      </c>
      <c r="CH56" s="51">
        <f>SUM('Availability POI Areas'!BW56:CH56)</f>
        <v>3.9575805328820604</v>
      </c>
    </row>
    <row r="57" spans="2:86" x14ac:dyDescent="0.3">
      <c r="B57" t="str">
        <f>'Availability POI Areas'!B57</f>
        <v>Timaru and Oamaru</v>
      </c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>
        <f>SUM('Availability POI Areas'!C57:N57)</f>
        <v>4.8353494062250251</v>
      </c>
      <c r="O57" s="51">
        <f>SUM('Availability POI Areas'!D57:O57)</f>
        <v>4.9820682547734343</v>
      </c>
      <c r="P57" s="51">
        <f>SUM('Availability POI Areas'!E57:P57)</f>
        <v>4.9995201664765876</v>
      </c>
      <c r="Q57" s="51">
        <f>SUM('Availability POI Areas'!F57:Q57)</f>
        <v>2.4420509009644262</v>
      </c>
      <c r="R57" s="51">
        <f>SUM('Availability POI Areas'!G57:R57)</f>
        <v>2.4420509009644262</v>
      </c>
      <c r="S57" s="51">
        <f>SUM('Availability POI Areas'!H57:S57)</f>
        <v>1.4558305175316177</v>
      </c>
      <c r="T57" s="51">
        <f>SUM('Availability POI Areas'!I57:T57)</f>
        <v>1.0718878136268497</v>
      </c>
      <c r="U57" s="51">
        <f>SUM('Availability POI Areas'!J57:U57)</f>
        <v>1.0718878136268497</v>
      </c>
      <c r="V57" s="51">
        <f>SUM('Availability POI Areas'!K57:V57)</f>
        <v>1.0718878136268497</v>
      </c>
      <c r="W57" s="51">
        <f>SUM('Availability POI Areas'!L57:W57)</f>
        <v>1.0718878136268497</v>
      </c>
      <c r="X57" s="51">
        <f>SUM('Availability POI Areas'!M57:X57)</f>
        <v>0.90769853202944439</v>
      </c>
      <c r="Y57" s="51">
        <f>SUM('Availability POI Areas'!N57:Y57)</f>
        <v>0.90769853202944439</v>
      </c>
      <c r="Z57" s="51">
        <f>SUM('Availability POI Areas'!O57:Z57)</f>
        <v>0.40641800397663902</v>
      </c>
      <c r="AA57" s="51">
        <f>SUM('Availability POI Areas'!P57:AA57)</f>
        <v>1.7451911703153727E-2</v>
      </c>
      <c r="AB57" s="51">
        <f>SUM('Availability POI Areas'!Q57:AB57)</f>
        <v>0.26674674402441612</v>
      </c>
      <c r="AC57" s="51">
        <f>SUM('Availability POI Areas'!R57:AC57)</f>
        <v>0.26674674402441612</v>
      </c>
      <c r="AD57" s="51">
        <f>SUM('Availability POI Areas'!S57:AD57)</f>
        <v>0.26674674402441612</v>
      </c>
      <c r="AE57" s="51">
        <f>SUM('Availability POI Areas'!T57:AE57)</f>
        <v>0.31400142371282441</v>
      </c>
      <c r="AF57" s="51">
        <f>SUM('Availability POI Areas'!U57:AF57)</f>
        <v>0.31400142371282441</v>
      </c>
      <c r="AG57" s="51">
        <f>SUM('Availability POI Areas'!V57:AG57)</f>
        <v>0.31400142371282441</v>
      </c>
      <c r="AH57" s="51">
        <f>SUM('Availability POI Areas'!W57:AH57)</f>
        <v>0.41315159703273918</v>
      </c>
      <c r="AI57" s="51">
        <f>SUM('Availability POI Areas'!X57:AI57)</f>
        <v>0.4930816079598867</v>
      </c>
      <c r="AJ57" s="51">
        <f>SUM('Availability POI Areas'!Y57:AJ57)</f>
        <v>0.4930816079598867</v>
      </c>
      <c r="AK57" s="51">
        <f>SUM('Availability POI Areas'!Z57:AK57)</f>
        <v>0.4930816079598867</v>
      </c>
      <c r="AL57" s="51">
        <f>SUM('Availability POI Areas'!AA57:AL57)</f>
        <v>0.92793417644614895</v>
      </c>
      <c r="AM57" s="51">
        <f>SUM('Availability POI Areas'!AB57:AM57)</f>
        <v>0.92793417644614895</v>
      </c>
      <c r="AN57" s="51">
        <f>SUM('Availability POI Areas'!AC57:AN57)</f>
        <v>0.73264796675064425</v>
      </c>
      <c r="AO57" s="51">
        <f>SUM('Availability POI Areas'!AD57:AO57)</f>
        <v>0.73363525250047079</v>
      </c>
      <c r="AP57" s="51">
        <f>SUM('Availability POI Areas'!AE57:AP57)</f>
        <v>0.73363525250047079</v>
      </c>
      <c r="AQ57" s="51">
        <f>SUM('Availability POI Areas'!AF57:AQ57)</f>
        <v>0.68638057281206244</v>
      </c>
      <c r="AR57" s="51">
        <f>SUM('Availability POI Areas'!AG57:AR57)</f>
        <v>0.68638057281206244</v>
      </c>
      <c r="AS57" s="51">
        <f>SUM('Availability POI Areas'!AH57:AS57)</f>
        <v>0.73444574592815204</v>
      </c>
      <c r="AT57" s="51">
        <f>SUM('Availability POI Areas'!AI57:AT57)</f>
        <v>0.63529557260823732</v>
      </c>
      <c r="AU57" s="51">
        <f>SUM('Availability POI Areas'!AJ57:AU57)</f>
        <v>0.64869815638015793</v>
      </c>
      <c r="AV57" s="51">
        <f>SUM('Availability POI Areas'!AK57:AV57)</f>
        <v>0.64869815638015793</v>
      </c>
      <c r="AW57" s="51">
        <f>SUM('Availability POI Areas'!AL57:AW57)</f>
        <v>0.82213450663770016</v>
      </c>
      <c r="AX57" s="51">
        <f>SUM('Availability POI Areas'!AM57:AX57)</f>
        <v>0.3872819381514378</v>
      </c>
      <c r="AY57" s="51">
        <f>SUM('Availability POI Areas'!AN57:AY57)</f>
        <v>0.3872819381514378</v>
      </c>
      <c r="AZ57" s="51">
        <f>SUM('Availability POI Areas'!AO57:AZ57)</f>
        <v>0.38769068762722581</v>
      </c>
      <c r="BA57" s="51">
        <f>SUM('Availability POI Areas'!AP57:BA57)</f>
        <v>0.48968835529913279</v>
      </c>
      <c r="BB57" s="51">
        <f>SUM('Availability POI Areas'!AQ57:BB57)</f>
        <v>0.48968835529913279</v>
      </c>
      <c r="BC57" s="51">
        <f>SUM('Availability POI Areas'!AR57:BC57)</f>
        <v>0.55673773296788909</v>
      </c>
      <c r="BD57" s="51">
        <f>SUM('Availability POI Areas'!AS57:BD57)</f>
        <v>2.1109345776144544</v>
      </c>
      <c r="BE57" s="51">
        <f>SUM('Availability POI Areas'!AT57:BE57)</f>
        <v>2.0628694044983651</v>
      </c>
      <c r="BF57" s="51">
        <f>SUM('Availability POI Areas'!AU57:BF57)</f>
        <v>2.065964109942064</v>
      </c>
      <c r="BG57" s="51">
        <f>SUM('Availability POI Areas'!AV57:BG57)</f>
        <v>1.9726315152429956</v>
      </c>
      <c r="BH57" s="51">
        <f>SUM('Availability POI Areas'!AW57:BH57)</f>
        <v>1.9726315152429956</v>
      </c>
      <c r="BI57" s="51">
        <f>SUM('Availability POI Areas'!AX57:BI57)</f>
        <v>1.7991951649854534</v>
      </c>
      <c r="BJ57" s="51">
        <f>SUM('Availability POI Areas'!AY57:BJ57)</f>
        <v>1.7991951649854534</v>
      </c>
      <c r="BK57" s="51">
        <f>SUM('Availability POI Areas'!AZ57:BK57)</f>
        <v>3.9724505865982875</v>
      </c>
      <c r="BL57" s="51">
        <f>SUM('Availability POI Areas'!BA57:BL57)</f>
        <v>6.8552599836515142</v>
      </c>
      <c r="BM57" s="51">
        <f>SUM('Availability POI Areas'!BB57:BM57)</f>
        <v>7.6000654041359059</v>
      </c>
      <c r="BN57" s="51">
        <f>SUM('Availability POI Areas'!BC57:BN57)</f>
        <v>9.3255056557082323</v>
      </c>
      <c r="BO57" s="51">
        <f>SUM('Availability POI Areas'!BD57:BO57)</f>
        <v>10.660197890341435</v>
      </c>
      <c r="BP57" s="51">
        <f>SUM('Availability POI Areas'!BE57:BP57)</f>
        <v>10.701659164372321</v>
      </c>
      <c r="BQ57" s="51">
        <f>SUM('Availability POI Areas'!BF57:BQ57)</f>
        <v>11.319743488084828</v>
      </c>
      <c r="BR57" s="51">
        <f>SUM('Availability POI Areas'!BG57:BR57)</f>
        <v>12.705267236785208</v>
      </c>
      <c r="BS57" s="51">
        <f>SUM('Availability POI Areas'!BH57:BS57)</f>
        <v>13.228766901180798</v>
      </c>
      <c r="BT57" s="51">
        <f>SUM('Availability POI Areas'!BI57:BT57)</f>
        <v>13.943805812923335</v>
      </c>
      <c r="BU57" s="51">
        <f>SUM('Availability POI Areas'!BJ57:BU57)</f>
        <v>15.379225786201431</v>
      </c>
      <c r="BV57" s="51">
        <f>SUM('Availability POI Areas'!BK57:BV57)</f>
        <v>15.750456484355206</v>
      </c>
      <c r="BW57" s="51">
        <f>SUM('Availability POI Areas'!BL57:BW57)</f>
        <v>14.445222821805711</v>
      </c>
      <c r="BX57" s="51">
        <f>SUM('Availability POI Areas'!BM57:BX57)</f>
        <v>12.206419895908958</v>
      </c>
      <c r="BY57" s="51">
        <f>SUM('Availability POI Areas'!BN57:BY57)</f>
        <v>12.317226711557142</v>
      </c>
      <c r="BZ57" s="51">
        <f>SUM('Availability POI Areas'!BO57:BZ57)</f>
        <v>11.360711581994304</v>
      </c>
      <c r="CA57" s="51">
        <f>SUM('Availability POI Areas'!BP57:CA57)</f>
        <v>10.93349491231419</v>
      </c>
      <c r="CB57" s="51">
        <f>SUM('Availability POI Areas'!BQ57:CB57)</f>
        <v>10.756525733652076</v>
      </c>
      <c r="CC57" s="51">
        <f>SUM('Availability POI Areas'!BR57:CC57)</f>
        <v>11.08108359179375</v>
      </c>
      <c r="CD57" s="51">
        <f>SUM('Availability POI Areas'!BS57:CD57)</f>
        <v>10.323425973618242</v>
      </c>
      <c r="CE57" s="51">
        <f>SUM('Availability POI Areas'!BT57:CE57)</f>
        <v>11.598188644866012</v>
      </c>
      <c r="CF57" s="51">
        <f>SUM('Availability POI Areas'!BU57:CF57)</f>
        <v>12.280216216439225</v>
      </c>
      <c r="CG57" s="51">
        <f>SUM('Availability POI Areas'!BV57:CG57)</f>
        <v>12.141976435040185</v>
      </c>
      <c r="CH57" s="51">
        <f>SUM('Availability POI Areas'!BW57:CH57)</f>
        <v>12.578322164826554</v>
      </c>
    </row>
    <row r="58" spans="2:86" x14ac:dyDescent="0.3">
      <c r="B58" t="str">
        <f>'Availability POI Areas'!B58</f>
        <v>Wellington</v>
      </c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>
        <f>SUM('Availability POI Areas'!C58:N58)</f>
        <v>4.0276745478497435</v>
      </c>
      <c r="O58" s="51">
        <f>SUM('Availability POI Areas'!D58:O58)</f>
        <v>4.5153128049580102</v>
      </c>
      <c r="P58" s="51">
        <f>SUM('Availability POI Areas'!E58:P58)</f>
        <v>4.7703647060877916</v>
      </c>
      <c r="Q58" s="51">
        <f>SUM('Availability POI Areas'!F58:Q58)</f>
        <v>4.6773715255052082</v>
      </c>
      <c r="R58" s="51">
        <f>SUM('Availability POI Areas'!G58:R58)</f>
        <v>4.6469622924676619</v>
      </c>
      <c r="S58" s="51">
        <f>SUM('Availability POI Areas'!H58:S58)</f>
        <v>4.4439510980361643</v>
      </c>
      <c r="T58" s="51">
        <f>SUM('Availability POI Areas'!I58:T58)</f>
        <v>4.618108238065294</v>
      </c>
      <c r="U58" s="51">
        <f>SUM('Availability POI Areas'!J58:U58)</f>
        <v>4.3889120095192737</v>
      </c>
      <c r="V58" s="51">
        <f>SUM('Availability POI Areas'!K58:V58)</f>
        <v>2.4772118476696523</v>
      </c>
      <c r="W58" s="51">
        <f>SUM('Availability POI Areas'!L58:W58)</f>
        <v>2.5352391951003428</v>
      </c>
      <c r="X58" s="51">
        <f>SUM('Availability POI Areas'!M58:X58)</f>
        <v>2.1833384033052847</v>
      </c>
      <c r="Y58" s="51">
        <f>SUM('Availability POI Areas'!N58:Y58)</f>
        <v>2.1843702203300066</v>
      </c>
      <c r="Z58" s="51">
        <f>SUM('Availability POI Areas'!O58:Z58)</f>
        <v>2.6205006224915515</v>
      </c>
      <c r="AA58" s="51">
        <f>SUM('Availability POI Areas'!P58:AA58)</f>
        <v>2.2407954326936617</v>
      </c>
      <c r="AB58" s="51">
        <f>SUM('Availability POI Areas'!Q58:AB58)</f>
        <v>2.0236293749196399</v>
      </c>
      <c r="AC58" s="51">
        <f>SUM('Availability POI Areas'!R58:AC58)</f>
        <v>1.8095928561078627</v>
      </c>
      <c r="AD58" s="51">
        <f>SUM('Availability POI Areas'!S58:AD58)</f>
        <v>1.674505050274631</v>
      </c>
      <c r="AE58" s="51">
        <f>SUM('Availability POI Areas'!T58:AE58)</f>
        <v>1.611127360286067</v>
      </c>
      <c r="AF58" s="51">
        <f>SUM('Availability POI Areas'!U58:AF58)</f>
        <v>1.4234367962353973</v>
      </c>
      <c r="AG58" s="51">
        <f>SUM('Availability POI Areas'!V58:AG58)</f>
        <v>1.0888096242933194</v>
      </c>
      <c r="AH58" s="51">
        <f>SUM('Availability POI Areas'!W58:AH58)</f>
        <v>1.2821724238423258</v>
      </c>
      <c r="AI58" s="51">
        <f>SUM('Availability POI Areas'!X58:AI58)</f>
        <v>1.3335284335526818</v>
      </c>
      <c r="AJ58" s="51">
        <f>SUM('Availability POI Areas'!Y58:AJ58)</f>
        <v>1.358438677190275</v>
      </c>
      <c r="AK58" s="51">
        <f>SUM('Availability POI Areas'!Z58:AK58)</f>
        <v>1.3928291114069775</v>
      </c>
      <c r="AL58" s="51">
        <f>SUM('Availability POI Areas'!AA58:AL58)</f>
        <v>0.96171305778735783</v>
      </c>
      <c r="AM58" s="51">
        <f>SUM('Availability POI Areas'!AB58:AM58)</f>
        <v>0.87373324696834975</v>
      </c>
      <c r="AN58" s="51">
        <f>SUM('Availability POI Areas'!AC58:AN58)</f>
        <v>0.87767954315956631</v>
      </c>
      <c r="AO58" s="51">
        <f>SUM('Availability POI Areas'!AD58:AO58)</f>
        <v>0.86394422331792653</v>
      </c>
      <c r="AP58" s="51">
        <f>SUM('Availability POI Areas'!AE58:AP58)</f>
        <v>0.84367417043340787</v>
      </c>
      <c r="AQ58" s="51">
        <f>SUM('Availability POI Areas'!AF58:AQ58)</f>
        <v>0.84367417043340787</v>
      </c>
      <c r="AR58" s="51">
        <f>SUM('Availability POI Areas'!AG58:AR58)</f>
        <v>0.80441690863002058</v>
      </c>
      <c r="AS58" s="51">
        <f>SUM('Availability POI Areas'!AH58:AS58)</f>
        <v>0.83116128787512145</v>
      </c>
      <c r="AT58" s="51">
        <f>SUM('Availability POI Areas'!AI58:AT58)</f>
        <v>0.63767514370549427</v>
      </c>
      <c r="AU58" s="51">
        <f>SUM('Availability POI Areas'!AJ58:AU58)</f>
        <v>0.68273899037968566</v>
      </c>
      <c r="AV58" s="51">
        <f>SUM('Availability POI Areas'!AK58:AV58)</f>
        <v>0.59199333597218395</v>
      </c>
      <c r="AW58" s="51">
        <f>SUM('Availability POI Areas'!AL58:AW58)</f>
        <v>0.5235064971385317</v>
      </c>
      <c r="AX58" s="51">
        <f>SUM('Availability POI Areas'!AM58:AX58)</f>
        <v>0.5574396969686598</v>
      </c>
      <c r="AY58" s="51">
        <f>SUM('Availability POI Areas'!AN58:AY58)</f>
        <v>0.54938949218371302</v>
      </c>
      <c r="AZ58" s="51">
        <f>SUM('Availability POI Areas'!AO58:AZ58)</f>
        <v>0.53346967804580625</v>
      </c>
      <c r="BA58" s="51">
        <f>SUM('Availability POI Areas'!AP58:BA58)</f>
        <v>0.53494400853808366</v>
      </c>
      <c r="BB58" s="51">
        <f>SUM('Availability POI Areas'!AQ58:BB58)</f>
        <v>0.58837157217780889</v>
      </c>
      <c r="BC58" s="51">
        <f>SUM('Availability POI Areas'!AR58:BC58)</f>
        <v>0.6354501033816421</v>
      </c>
      <c r="BD58" s="51">
        <f>SUM('Availability POI Areas'!AS58:BD58)</f>
        <v>0.64365595322513236</v>
      </c>
      <c r="BE58" s="51">
        <f>SUM('Availability POI Areas'!AT58:BE58)</f>
        <v>0.68381180684896437</v>
      </c>
      <c r="BF58" s="51">
        <f>SUM('Availability POI Areas'!AU58:BF58)</f>
        <v>0.58107679888679487</v>
      </c>
      <c r="BG58" s="51">
        <f>SUM('Availability POI Areas'!AV58:BG58)</f>
        <v>0.40573149489884591</v>
      </c>
      <c r="BH58" s="51">
        <f>SUM('Availability POI Areas'!AW58:BH58)</f>
        <v>0.36816215577421252</v>
      </c>
      <c r="BI58" s="51">
        <f>SUM('Availability POI Areas'!AX58:BI58)</f>
        <v>0.34713334290514314</v>
      </c>
      <c r="BJ58" s="51">
        <f>SUM('Availability POI Areas'!AY58:BJ58)</f>
        <v>0.30113904526256696</v>
      </c>
      <c r="BK58" s="51">
        <f>SUM('Availability POI Areas'!AZ58:BK58)</f>
        <v>1.1950573773355613</v>
      </c>
      <c r="BL58" s="51">
        <f>SUM('Availability POI Areas'!BA58:BL58)</f>
        <v>2.0629454123555404</v>
      </c>
      <c r="BM58" s="51">
        <f>SUM('Availability POI Areas'!BB58:BM58)</f>
        <v>2.7563753289368695</v>
      </c>
      <c r="BN58" s="51">
        <f>SUM('Availability POI Areas'!BC58:BN58)</f>
        <v>3.4460621060107348</v>
      </c>
      <c r="BO58" s="51">
        <f>SUM('Availability POI Areas'!BD58:BO58)</f>
        <v>4.4540361096501444</v>
      </c>
      <c r="BP58" s="51">
        <f>SUM('Availability POI Areas'!BE58:BP58)</f>
        <v>5.3883284344341877</v>
      </c>
      <c r="BQ58" s="51">
        <f>SUM('Availability POI Areas'!BF58:BQ58)</f>
        <v>6.3199381664939178</v>
      </c>
      <c r="BR58" s="51">
        <f>SUM('Availability POI Areas'!BG58:BR58)</f>
        <v>7.0396319818813975</v>
      </c>
      <c r="BS58" s="51">
        <f>SUM('Availability POI Areas'!BH58:BS58)</f>
        <v>7.4512775042130839</v>
      </c>
      <c r="BT58" s="51">
        <f>SUM('Availability POI Areas'!BI58:BT58)</f>
        <v>8.3124157235825713</v>
      </c>
      <c r="BU58" s="51">
        <f>SUM('Availability POI Areas'!BJ58:BU58)</f>
        <v>9.0643999022223785</v>
      </c>
      <c r="BV58" s="51">
        <f>SUM('Availability POI Areas'!BK58:BV58)</f>
        <v>9.7289857821707315</v>
      </c>
      <c r="BW58" s="51">
        <f>SUM('Availability POI Areas'!BL58:BW58)</f>
        <v>9.5442575646884524</v>
      </c>
      <c r="BX58" s="51">
        <f>SUM('Availability POI Areas'!BM58:BX58)</f>
        <v>9.6382244170446061</v>
      </c>
      <c r="BY58" s="51">
        <f>SUM('Availability POI Areas'!BN58:BY58)</f>
        <v>10.039525107037681</v>
      </c>
      <c r="BZ58" s="51">
        <f>SUM('Availability POI Areas'!BO58:BZ58)</f>
        <v>10.030293394814942</v>
      </c>
      <c r="CA58" s="51">
        <f>SUM('Availability POI Areas'!BP58:CA58)</f>
        <v>9.6431368204483068</v>
      </c>
      <c r="CB58" s="51">
        <f>SUM('Availability POI Areas'!BQ58:CB58)</f>
        <v>11.417003609401089</v>
      </c>
      <c r="CC58" s="51">
        <f>SUM('Availability POI Areas'!BR58:CC58)</f>
        <v>10.938915259193282</v>
      </c>
      <c r="CD58" s="51">
        <f>SUM('Availability POI Areas'!BS58:CD58)</f>
        <v>10.340245508991192</v>
      </c>
      <c r="CE58" s="51">
        <f>SUM('Availability POI Areas'!BT58:CE58)</f>
        <v>10.56690486452643</v>
      </c>
      <c r="CF58" s="51">
        <f>SUM('Availability POI Areas'!BU58:CF58)</f>
        <v>10.205272343550874</v>
      </c>
      <c r="CG58" s="51">
        <f>SUM('Availability POI Areas'!BV58:CG58)</f>
        <v>9.9586380387530191</v>
      </c>
      <c r="CH58" s="51">
        <f>SUM('Availability POI Areas'!BW58:CH58)</f>
        <v>9.6546476199555258</v>
      </c>
    </row>
    <row r="59" spans="2:86" x14ac:dyDescent="0.3">
      <c r="B59" t="str">
        <f>'Availability POI Areas'!B59</f>
        <v>Whakatane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>
        <f>SUM('Availability POI Areas'!C59:N59)</f>
        <v>51.835475799515208</v>
      </c>
      <c r="O59" s="51">
        <f>SUM('Availability POI Areas'!D59:O59)</f>
        <v>51.835475799515208</v>
      </c>
      <c r="P59" s="51">
        <f>SUM('Availability POI Areas'!E59:P59)</f>
        <v>51.835475799515208</v>
      </c>
      <c r="Q59" s="51">
        <f>SUM('Availability POI Areas'!F59:Q59)</f>
        <v>51.835475799515208</v>
      </c>
      <c r="R59" s="51">
        <f>SUM('Availability POI Areas'!G59:R59)</f>
        <v>0</v>
      </c>
      <c r="S59" s="51">
        <f>SUM('Availability POI Areas'!H59:S59)</f>
        <v>0</v>
      </c>
      <c r="T59" s="51">
        <f>SUM('Availability POI Areas'!I59:T59)</f>
        <v>0</v>
      </c>
      <c r="U59" s="51">
        <f>SUM('Availability POI Areas'!J59:U59)</f>
        <v>0</v>
      </c>
      <c r="V59" s="51">
        <f>SUM('Availability POI Areas'!K59:V59)</f>
        <v>0</v>
      </c>
      <c r="W59" s="51">
        <f>SUM('Availability POI Areas'!L59:W59)</f>
        <v>0</v>
      </c>
      <c r="X59" s="51">
        <f>SUM('Availability POI Areas'!M59:X59)</f>
        <v>0</v>
      </c>
      <c r="Y59" s="51">
        <f>SUM('Availability POI Areas'!N59:Y59)</f>
        <v>0</v>
      </c>
      <c r="Z59" s="51">
        <f>SUM('Availability POI Areas'!O59:Z59)</f>
        <v>0</v>
      </c>
      <c r="AA59" s="51">
        <f>SUM('Availability POI Areas'!P59:AA59)</f>
        <v>0</v>
      </c>
      <c r="AB59" s="51">
        <f>SUM('Availability POI Areas'!Q59:AB59)</f>
        <v>0</v>
      </c>
      <c r="AC59" s="51">
        <f>SUM('Availability POI Areas'!R59:AC59)</f>
        <v>0.40588799386267665</v>
      </c>
      <c r="AD59" s="51">
        <f>SUM('Availability POI Areas'!S59:AD59)</f>
        <v>0.40588799386267665</v>
      </c>
      <c r="AE59" s="51">
        <f>SUM('Availability POI Areas'!T59:AE59)</f>
        <v>0.40588799386267665</v>
      </c>
      <c r="AF59" s="51">
        <f>SUM('Availability POI Areas'!U59:AF59)</f>
        <v>0.40588799386267665</v>
      </c>
      <c r="AG59" s="51">
        <f>SUM('Availability POI Areas'!V59:AG59)</f>
        <v>0.40588799386267665</v>
      </c>
      <c r="AH59" s="51">
        <f>SUM('Availability POI Areas'!W59:AH59)</f>
        <v>0.40588799386267665</v>
      </c>
      <c r="AI59" s="51">
        <f>SUM('Availability POI Areas'!X59:AI59)</f>
        <v>0.79832638902324993</v>
      </c>
      <c r="AJ59" s="51">
        <f>SUM('Availability POI Areas'!Y59:AJ59)</f>
        <v>0.79832638902324993</v>
      </c>
      <c r="AK59" s="51">
        <f>SUM('Availability POI Areas'!Z59:AK59)</f>
        <v>0.79832638902324993</v>
      </c>
      <c r="AL59" s="51">
        <f>SUM('Availability POI Areas'!AA59:AL59)</f>
        <v>1.1174960354276999</v>
      </c>
      <c r="AM59" s="51">
        <f>SUM('Availability POI Areas'!AB59:AM59)</f>
        <v>1.1174960354276999</v>
      </c>
      <c r="AN59" s="51">
        <f>SUM('Availability POI Areas'!AC59:AN59)</f>
        <v>1.1174960354276999</v>
      </c>
      <c r="AO59" s="51">
        <f>SUM('Availability POI Areas'!AD59:AO59)</f>
        <v>0.71160804156502333</v>
      </c>
      <c r="AP59" s="51">
        <f>SUM('Availability POI Areas'!AE59:AP59)</f>
        <v>0.71160804156502333</v>
      </c>
      <c r="AQ59" s="51">
        <f>SUM('Availability POI Areas'!AF59:AQ59)</f>
        <v>0.71160804156502333</v>
      </c>
      <c r="AR59" s="51">
        <f>SUM('Availability POI Areas'!AG59:AR59)</f>
        <v>0.71160804156502333</v>
      </c>
      <c r="AS59" s="51">
        <f>SUM('Availability POI Areas'!AH59:AS59)</f>
        <v>0.71160804156502333</v>
      </c>
      <c r="AT59" s="51">
        <f>SUM('Availability POI Areas'!AI59:AT59)</f>
        <v>0.71160804156502333</v>
      </c>
      <c r="AU59" s="51">
        <f>SUM('Availability POI Areas'!AJ59:AU59)</f>
        <v>0.36760390911681617</v>
      </c>
      <c r="AV59" s="51">
        <f>SUM('Availability POI Areas'!AK59:AV59)</f>
        <v>0.40517155448238901</v>
      </c>
      <c r="AW59" s="51">
        <f>SUM('Availability POI Areas'!AL59:AW59)</f>
        <v>0.40517155448238901</v>
      </c>
      <c r="AX59" s="51">
        <f>SUM('Availability POI Areas'!AM59:AX59)</f>
        <v>9.3205447420554907E-2</v>
      </c>
      <c r="AY59" s="51">
        <f>SUM('Availability POI Areas'!AN59:AY59)</f>
        <v>9.3205447420554907E-2</v>
      </c>
      <c r="AZ59" s="51">
        <f>SUM('Availability POI Areas'!AO59:AZ59)</f>
        <v>9.3205447420554907E-2</v>
      </c>
      <c r="BA59" s="51">
        <f>SUM('Availability POI Areas'!AP59:BA59)</f>
        <v>0.12953154924797602</v>
      </c>
      <c r="BB59" s="51">
        <f>SUM('Availability POI Areas'!AQ59:BB59)</f>
        <v>0.16712976143334415</v>
      </c>
      <c r="BC59" s="51">
        <f>SUM('Availability POI Areas'!AR59:BC59)</f>
        <v>0.19518364819831771</v>
      </c>
      <c r="BD59" s="51">
        <f>SUM('Availability POI Areas'!AS59:BD59)</f>
        <v>0.19518364819831771</v>
      </c>
      <c r="BE59" s="51">
        <f>SUM('Availability POI Areas'!AT59:BE59)</f>
        <v>0.19518364819831771</v>
      </c>
      <c r="BF59" s="51">
        <f>SUM('Availability POI Areas'!AU59:BF59)</f>
        <v>0.19518364819831771</v>
      </c>
      <c r="BG59" s="51">
        <f>SUM('Availability POI Areas'!AV59:BG59)</f>
        <v>0.14674938548595162</v>
      </c>
      <c r="BH59" s="51">
        <f>SUM('Availability POI Areas'!AW59:BH59)</f>
        <v>0.10918174012037878</v>
      </c>
      <c r="BI59" s="51">
        <f>SUM('Availability POI Areas'!AX59:BI59)</f>
        <v>0.10918174012037878</v>
      </c>
      <c r="BJ59" s="51">
        <f>SUM('Availability POI Areas'!AY59:BJ59)</f>
        <v>0.34676016849967461</v>
      </c>
      <c r="BK59" s="51">
        <f>SUM('Availability POI Areas'!AZ59:BK59)</f>
        <v>1.3211032757038077</v>
      </c>
      <c r="BL59" s="51">
        <f>SUM('Availability POI Areas'!BA59:BL59)</f>
        <v>2.2738424244606557</v>
      </c>
      <c r="BM59" s="51">
        <f>SUM('Availability POI Areas'!BB59:BM59)</f>
        <v>2.8306734194685577</v>
      </c>
      <c r="BN59" s="51">
        <f>SUM('Availability POI Areas'!BC59:BN59)</f>
        <v>3.88286084802081</v>
      </c>
      <c r="BO59" s="51">
        <f>SUM('Availability POI Areas'!BD59:BO59)</f>
        <v>4.5402041401719462</v>
      </c>
      <c r="BP59" s="51">
        <f>SUM('Availability POI Areas'!BE59:BP59)</f>
        <v>5.4451164014710685</v>
      </c>
      <c r="BQ59" s="51">
        <f>SUM('Availability POI Areas'!BF59:BQ59)</f>
        <v>6.5629723699025053</v>
      </c>
      <c r="BR59" s="51">
        <f>SUM('Availability POI Areas'!BG59:BR59)</f>
        <v>7.7593761451248966</v>
      </c>
      <c r="BS59" s="51">
        <f>SUM('Availability POI Areas'!BH59:BS59)</f>
        <v>7.7601190738753445</v>
      </c>
      <c r="BT59" s="51">
        <f>SUM('Availability POI Areas'!BI59:BT59)</f>
        <v>8.7020676554356289</v>
      </c>
      <c r="BU59" s="51">
        <f>SUM('Availability POI Areas'!BJ59:BU59)</f>
        <v>9.2036311985296866</v>
      </c>
      <c r="BV59" s="51">
        <f>SUM('Availability POI Areas'!BK59:BV59)</f>
        <v>16.107922188431193</v>
      </c>
      <c r="BW59" s="51">
        <f>SUM('Availability POI Areas'!BL59:BW59)</f>
        <v>15.247393539394668</v>
      </c>
      <c r="BX59" s="51">
        <f>SUM('Availability POI Areas'!BM59:BX59)</f>
        <v>16.724732168995601</v>
      </c>
      <c r="BY59" s="51">
        <f>SUM('Availability POI Areas'!BN59:BY59)</f>
        <v>16.131575072160278</v>
      </c>
      <c r="BZ59" s="51">
        <f>SUM('Availability POI Areas'!BO59:BZ59)</f>
        <v>15.379759271620722</v>
      </c>
      <c r="CA59" s="51">
        <f>SUM('Availability POI Areas'!BP59:CA59)</f>
        <v>14.829104460434962</v>
      </c>
      <c r="CB59" s="51">
        <f>SUM('Availability POI Areas'!BQ59:CB59)</f>
        <v>14.184265345996192</v>
      </c>
      <c r="CC59" s="51">
        <f>SUM('Availability POI Areas'!BR59:CC59)</f>
        <v>13.302094412653368</v>
      </c>
      <c r="CD59" s="51">
        <f>SUM('Availability POI Areas'!BS59:CD59)</f>
        <v>13.707757082898917</v>
      </c>
      <c r="CE59" s="51">
        <f>SUM('Availability POI Areas'!BT59:CE59)</f>
        <v>13.748754808580292</v>
      </c>
      <c r="CF59" s="51">
        <f>SUM('Availability POI Areas'!BU59:CF59)</f>
        <v>12.821716634015379</v>
      </c>
      <c r="CG59" s="51">
        <f>SUM('Availability POI Areas'!BV59:CG59)</f>
        <v>13.114567690159454</v>
      </c>
      <c r="CH59" s="51">
        <f>SUM('Availability POI Areas'!BW59:CH59)</f>
        <v>6.351876301952883</v>
      </c>
    </row>
    <row r="60" spans="2:86" ht="12.75" thickBot="1" x14ac:dyDescent="0.35">
      <c r="B60" t="str">
        <f>'Availability POI Areas'!B60</f>
        <v>Whangarei</v>
      </c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>
        <f>SUM('Availability POI Areas'!C60:N60)</f>
        <v>17.547732181425484</v>
      </c>
      <c r="O60" s="51">
        <f>SUM('Availability POI Areas'!D60:O60)</f>
        <v>17.547732181425484</v>
      </c>
      <c r="P60" s="51">
        <f>SUM('Availability POI Areas'!E60:P60)</f>
        <v>18.358747918192293</v>
      </c>
      <c r="Q60" s="51">
        <f>SUM('Availability POI Areas'!F60:Q60)</f>
        <v>18.358747918192293</v>
      </c>
      <c r="R60" s="51">
        <f>SUM('Availability POI Areas'!G60:R60)</f>
        <v>18.358747918192293</v>
      </c>
      <c r="S60" s="51">
        <f>SUM('Availability POI Areas'!H60:S60)</f>
        <v>18.358747918192293</v>
      </c>
      <c r="T60" s="51">
        <f>SUM('Availability POI Areas'!I60:T60)</f>
        <v>18.358747918192293</v>
      </c>
      <c r="U60" s="51">
        <f>SUM('Availability POI Areas'!J60:U60)</f>
        <v>18.358747918192293</v>
      </c>
      <c r="V60" s="51">
        <f>SUM('Availability POI Areas'!K60:V60)</f>
        <v>18.358747918192293</v>
      </c>
      <c r="W60" s="51">
        <f>SUM('Availability POI Areas'!L60:W60)</f>
        <v>18.358747918192293</v>
      </c>
      <c r="X60" s="51">
        <f>SUM('Availability POI Areas'!M60:X60)</f>
        <v>18.422686891840005</v>
      </c>
      <c r="Y60" s="51">
        <f>SUM('Availability POI Areas'!N60:Y60)</f>
        <v>20.325030952229358</v>
      </c>
      <c r="Z60" s="51">
        <f>SUM('Availability POI Areas'!O60:Z60)</f>
        <v>2.7772987708038732</v>
      </c>
      <c r="AA60" s="51">
        <f>SUM('Availability POI Areas'!P60:AA60)</f>
        <v>2.7772987708038732</v>
      </c>
      <c r="AB60" s="51">
        <f>SUM('Availability POI Areas'!Q60:AB60)</f>
        <v>2.3805203221726576</v>
      </c>
      <c r="AC60" s="51">
        <f>SUM('Availability POI Areas'!R60:AC60)</f>
        <v>2.3805203221726576</v>
      </c>
      <c r="AD60" s="51">
        <f>SUM('Availability POI Areas'!S60:AD60)</f>
        <v>3.6483852459199322</v>
      </c>
      <c r="AE60" s="51">
        <f>SUM('Availability POI Areas'!T60:AE60)</f>
        <v>3.8215103402310833</v>
      </c>
      <c r="AF60" s="51">
        <f>SUM('Availability POI Areas'!U60:AF60)</f>
        <v>3.8215103402310833</v>
      </c>
      <c r="AG60" s="51">
        <f>SUM('Availability POI Areas'!V60:AG60)</f>
        <v>3.8215103402310833</v>
      </c>
      <c r="AH60" s="51">
        <f>SUM('Availability POI Areas'!W60:AH60)</f>
        <v>3.8215103402310833</v>
      </c>
      <c r="AI60" s="51">
        <f>SUM('Availability POI Areas'!X60:AI60)</f>
        <v>4.3486426872276072</v>
      </c>
      <c r="AJ60" s="51">
        <f>SUM('Availability POI Areas'!Y60:AJ60)</f>
        <v>4.473350221859234</v>
      </c>
      <c r="AK60" s="51">
        <f>SUM('Availability POI Areas'!Z60:AK60)</f>
        <v>2.5710061614698807</v>
      </c>
      <c r="AL60" s="51">
        <f>SUM('Availability POI Areas'!AA60:AL60)</f>
        <v>2.5710061614698807</v>
      </c>
      <c r="AM60" s="51">
        <f>SUM('Availability POI Areas'!AB60:AM60)</f>
        <v>2.6539335605704006</v>
      </c>
      <c r="AN60" s="51">
        <f>SUM('Availability POI Areas'!AC60:AN60)</f>
        <v>2.3779077905259043</v>
      </c>
      <c r="AO60" s="51">
        <f>SUM('Availability POI Areas'!AD60:AO60)</f>
        <v>2.59154176508703</v>
      </c>
      <c r="AP60" s="51">
        <f>SUM('Availability POI Areas'!AE60:AP60)</f>
        <v>1.3236768413397551</v>
      </c>
      <c r="AQ60" s="51">
        <f>SUM('Availability POI Areas'!AF60:AQ60)</f>
        <v>1.150551747028604</v>
      </c>
      <c r="AR60" s="51">
        <f>SUM('Availability POI Areas'!AG60:AR60)</f>
        <v>1.150551747028604</v>
      </c>
      <c r="AS60" s="51">
        <f>SUM('Availability POI Areas'!AH60:AS60)</f>
        <v>1.150551747028604</v>
      </c>
      <c r="AT60" s="51">
        <f>SUM('Availability POI Areas'!AI60:AT60)</f>
        <v>1.150551747028604</v>
      </c>
      <c r="AU60" s="51">
        <f>SUM('Availability POI Areas'!AJ60:AU60)</f>
        <v>0.92323392984542541</v>
      </c>
      <c r="AV60" s="51">
        <f>SUM('Availability POI Areas'!AK60:AV60)</f>
        <v>0.73458742156608769</v>
      </c>
      <c r="AW60" s="51">
        <f>SUM('Availability POI Areas'!AL60:AW60)</f>
        <v>0.73458742156608769</v>
      </c>
      <c r="AX60" s="51">
        <f>SUM('Availability POI Areas'!AM60:AX60)</f>
        <v>0.73458742156608769</v>
      </c>
      <c r="AY60" s="51">
        <f>SUM('Availability POI Areas'!AN60:AY60)</f>
        <v>0.65166002246556776</v>
      </c>
      <c r="AZ60" s="51">
        <f>SUM('Availability POI Areas'!AO60:AZ60)</f>
        <v>0.5134485043744712</v>
      </c>
      <c r="BA60" s="51">
        <f>SUM('Availability POI Areas'!AP60:BA60)</f>
        <v>0.30438872204595901</v>
      </c>
      <c r="BB60" s="51">
        <f>SUM('Availability POI Areas'!AQ60:BB60)</f>
        <v>0.79011589736880272</v>
      </c>
      <c r="BC60" s="51">
        <f>SUM('Availability POI Areas'!AR60:BC60)</f>
        <v>0.8154715801161454</v>
      </c>
      <c r="BD60" s="51">
        <f>SUM('Availability POI Areas'!AS60:BD60)</f>
        <v>0.8154715801161454</v>
      </c>
      <c r="BE60" s="51">
        <f>SUM('Availability POI Areas'!AT60:BE60)</f>
        <v>0.8154715801161454</v>
      </c>
      <c r="BF60" s="51">
        <f>SUM('Availability POI Areas'!AU60:BF60)</f>
        <v>0.8154715801161454</v>
      </c>
      <c r="BG60" s="51">
        <f>SUM('Availability POI Areas'!AV60:BG60)</f>
        <v>0.51565705030279996</v>
      </c>
      <c r="BH60" s="51">
        <f>SUM('Availability POI Areas'!AW60:BH60)</f>
        <v>0.51565705030279996</v>
      </c>
      <c r="BI60" s="51">
        <f>SUM('Availability POI Areas'!AX60:BI60)</f>
        <v>0.51565705030279996</v>
      </c>
      <c r="BJ60" s="51">
        <f>SUM('Availability POI Areas'!AY60:BJ60)</f>
        <v>0.51565705030279996</v>
      </c>
      <c r="BK60" s="51">
        <f>SUM('Availability POI Areas'!AZ60:BK60)</f>
        <v>0.95329878837949</v>
      </c>
      <c r="BL60" s="51">
        <f>SUM('Availability POI Areas'!BA60:BL60)</f>
        <v>1.4305742171449851</v>
      </c>
      <c r="BM60" s="51">
        <f>SUM('Availability POI Areas'!BB60:BM60)</f>
        <v>1.99898178361374</v>
      </c>
      <c r="BN60" s="51">
        <f>SUM('Availability POI Areas'!BC60:BN60)</f>
        <v>2.4664876207599269</v>
      </c>
      <c r="BO60" s="51">
        <f>SUM('Availability POI Areas'!BD60:BO60)</f>
        <v>8.0790774180687066</v>
      </c>
      <c r="BP60" s="51">
        <f>SUM('Availability POI Areas'!BE60:BP60)</f>
        <v>10.994265097772516</v>
      </c>
      <c r="BQ60" s="51">
        <f>SUM('Availability POI Areas'!BF60:BQ60)</f>
        <v>12.130282373725006</v>
      </c>
      <c r="BR60" s="51">
        <f>SUM('Availability POI Areas'!BG60:BR60)</f>
        <v>12.302943508202668</v>
      </c>
      <c r="BS60" s="51">
        <f>SUM('Availability POI Areas'!BH60:BS60)</f>
        <v>12.940984149515122</v>
      </c>
      <c r="BT60" s="51">
        <f>SUM('Availability POI Areas'!BI60:BT60)</f>
        <v>12.940984149515122</v>
      </c>
      <c r="BU60" s="51">
        <f>SUM('Availability POI Areas'!BJ60:BU60)</f>
        <v>13.804629914810137</v>
      </c>
      <c r="BV60" s="51">
        <f>SUM('Availability POI Areas'!BK60:BV60)</f>
        <v>14.986797193295706</v>
      </c>
      <c r="BW60" s="51">
        <f>SUM('Availability POI Areas'!BL60:BW60)</f>
        <v>17.18332524298431</v>
      </c>
      <c r="BX60" s="51">
        <f>SUM('Availability POI Areas'!BM60:BX60)</f>
        <v>16.706049814218815</v>
      </c>
      <c r="BY60" s="51">
        <f>SUM('Availability POI Areas'!BN60:BY60)</f>
        <v>16.133068055517445</v>
      </c>
      <c r="BZ60" s="51">
        <f>SUM('Availability POI Areas'!BO60:BZ60)</f>
        <v>19.429814445726066</v>
      </c>
      <c r="CA60" s="51">
        <f>SUM('Availability POI Areas'!BP60:CA60)</f>
        <v>16.459472520871746</v>
      </c>
      <c r="CB60" s="51">
        <f>SUM('Availability POI Areas'!BQ60:CB60)</f>
        <v>13.824661508958506</v>
      </c>
      <c r="CC60" s="51">
        <f>SUM('Availability POI Areas'!BR60:CC60)</f>
        <v>14.165543304640691</v>
      </c>
      <c r="CD60" s="51">
        <f>SUM('Availability POI Areas'!BS60:CD60)</f>
        <v>13.992882170163028</v>
      </c>
      <c r="CE60" s="51">
        <f>SUM('Availability POI Areas'!BT60:CE60)</f>
        <v>13.672033195231016</v>
      </c>
      <c r="CF60" s="51">
        <f>SUM('Availability POI Areas'!BU60:CF60)</f>
        <v>13.672033195231016</v>
      </c>
      <c r="CG60" s="51">
        <f>SUM('Availability POI Areas'!BV60:CG60)</f>
        <v>12.999125492685224</v>
      </c>
      <c r="CH60" s="51">
        <f>SUM('Availability POI Areas'!BW60:CH60)</f>
        <v>11.816958214199655</v>
      </c>
    </row>
    <row r="61" spans="2:86" ht="13.15" thickTop="1" thickBot="1" x14ac:dyDescent="0.35">
      <c r="B61" s="53" t="str">
        <f>'Availability POI Areas'!B61</f>
        <v>National Layer 2</v>
      </c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>
        <f>SUM('Availability POI Areas'!C61:N61)</f>
        <v>5.3865111106806127</v>
      </c>
      <c r="P61" s="55">
        <f>SUM('Availability POI Areas'!D61:O61)</f>
        <v>5.5181526109760268</v>
      </c>
      <c r="Q61" s="55">
        <f>SUM('Availability POI Areas'!E61:P61)</f>
        <v>5.5048356346325988</v>
      </c>
      <c r="R61" s="55">
        <f>SUM('Availability POI Areas'!F61:Q61)</f>
        <v>5.5314042849671425</v>
      </c>
      <c r="S61" s="55">
        <f>SUM('Availability POI Areas'!G61:R61)</f>
        <v>5.1220598633828764</v>
      </c>
      <c r="T61" s="55">
        <f>SUM('Availability POI Areas'!H61:S61)</f>
        <v>5.1702199579239165</v>
      </c>
      <c r="U61" s="55">
        <f>SUM('Availability POI Areas'!I61:T61)</f>
        <v>3.2939516883256088</v>
      </c>
      <c r="V61" s="55">
        <f>SUM('Availability POI Areas'!J61:U61)</f>
        <v>3.1788254418041038</v>
      </c>
      <c r="W61" s="55">
        <f>SUM('Availability POI Areas'!K61:V61)</f>
        <v>2.9271845362430859</v>
      </c>
      <c r="X61" s="55">
        <f>SUM('Availability POI Areas'!L61:W61)</f>
        <v>2.9627192549389534</v>
      </c>
      <c r="Y61" s="55">
        <f>SUM('Availability POI Areas'!M61:X61)</f>
        <v>2.8828513274534853</v>
      </c>
      <c r="Z61" s="55">
        <f>SUM('Availability POI Areas'!N61:Y61)</f>
        <v>2.8635143426573868</v>
      </c>
      <c r="AA61" s="55">
        <f>SUM('Availability POI Areas'!O61:Z61)</f>
        <v>2.6369856514560439</v>
      </c>
      <c r="AB61" s="55">
        <f>SUM('Availability POI Areas'!P61:AA61)</f>
        <v>2.5049974263592456</v>
      </c>
      <c r="AC61" s="55">
        <f>SUM('Availability POI Areas'!Q61:AB61)</f>
        <v>2.4456270920992984</v>
      </c>
      <c r="AD61" s="55">
        <f>SUM('Availability POI Areas'!R61:AC61)</f>
        <v>2.2048065451004093</v>
      </c>
      <c r="AE61" s="55">
        <f>SUM('Availability POI Areas'!S61:AD61)</f>
        <v>2.1560854664471223</v>
      </c>
      <c r="AF61" s="55">
        <f>SUM('Availability POI Areas'!T61:AE61)</f>
        <v>1.9932526039304435</v>
      </c>
      <c r="AG61" s="55">
        <f>SUM('Availability POI Areas'!U61:AF61)</f>
        <v>0.98377956913957743</v>
      </c>
      <c r="AH61" s="55">
        <f>SUM('Availability POI Areas'!V61:AG61)</f>
        <v>0.97076453183158451</v>
      </c>
      <c r="AI61" s="55">
        <f>SUM('Availability POI Areas'!W61:AH61)</f>
        <v>1.0861692716661155</v>
      </c>
      <c r="AJ61" s="55">
        <f>SUM('Availability POI Areas'!X61:AI61)</f>
        <v>1.0461171024370559</v>
      </c>
      <c r="AK61" s="55">
        <f>SUM('Availability POI Areas'!Y61:AJ61)</f>
        <v>0.9596762644443011</v>
      </c>
      <c r="AL61" s="55">
        <f>SUM('Availability POI Areas'!Z61:AK61)</f>
        <v>1.0216199306043905</v>
      </c>
      <c r="AM61" s="55">
        <f>SUM('Availability POI Areas'!AA61:AL61)</f>
        <v>1.0377224174975932</v>
      </c>
      <c r="AN61" s="55">
        <f>SUM('Availability POI Areas'!AB61:AM61)</f>
        <v>1.0603009183875554</v>
      </c>
      <c r="AO61" s="55">
        <f>SUM('Availability POI Areas'!AC61:AN61)</f>
        <v>1.0196529386758171</v>
      </c>
      <c r="AP61" s="55">
        <f>SUM('Availability POI Areas'!AD61:AO61)</f>
        <v>1.0281047425167034</v>
      </c>
      <c r="AQ61" s="55">
        <f>SUM('Availability POI Areas'!AE61:AP61)</f>
        <v>0.9328381355189771</v>
      </c>
      <c r="AR61" s="55">
        <f>SUM('Availability POI Areas'!AF61:AQ61)</f>
        <v>0.89344068224247963</v>
      </c>
      <c r="AS61" s="55">
        <f>SUM('Availability POI Areas'!AG61:AR61)</f>
        <v>0.80748543349218993</v>
      </c>
      <c r="AT61" s="55">
        <f>SUM('Availability POI Areas'!AH61:AS61)</f>
        <v>0.79474823566675834</v>
      </c>
      <c r="AU61" s="55">
        <f>SUM('Availability POI Areas'!AI61:AT61)</f>
        <v>0.71571479330817933</v>
      </c>
      <c r="AV61" s="55">
        <f>SUM('Availability POI Areas'!AJ61:AU61)</f>
        <v>0.73002670350724685</v>
      </c>
      <c r="AW61" s="55">
        <f>SUM('Availability POI Areas'!AK61:AV61)</f>
        <v>0.75417750048740273</v>
      </c>
      <c r="AX61" s="55">
        <f>SUM('Availability POI Areas'!AL61:AW61)</f>
        <v>0.68705754668316854</v>
      </c>
      <c r="AY61" s="55">
        <f>SUM('Availability POI Areas'!AM61:AX61)</f>
        <v>0.71412806335053147</v>
      </c>
      <c r="AZ61" s="55">
        <f>SUM('Availability POI Areas'!AN61:AY61)</f>
        <v>0.70472418681295945</v>
      </c>
      <c r="BA61" s="55">
        <f>SUM('Availability POI Areas'!AO61:AZ61)</f>
        <v>0.70613243480486454</v>
      </c>
      <c r="BB61" s="55">
        <f>SUM('Availability POI Areas'!AP61:BA61)</f>
        <v>2.6586809939076455</v>
      </c>
      <c r="BC61" s="55">
        <f>SUM('Availability POI Areas'!AQ61:BB61)</f>
        <v>2.7323917344432673</v>
      </c>
      <c r="BD61" s="55">
        <f>SUM('Availability POI Areas'!AR61:BC61)</f>
        <v>2.7546566750443318</v>
      </c>
      <c r="BE61" s="55">
        <f>SUM('Availability POI Areas'!AS61:BD61)</f>
        <v>2.8065635615971232</v>
      </c>
      <c r="BF61" s="55">
        <f>SUM('Availability POI Areas'!AT61:BE61)</f>
        <v>2.8121372345584765</v>
      </c>
      <c r="BG61" s="55">
        <f>SUM('Availability POI Areas'!AU61:BF61)</f>
        <v>2.7330252585704198</v>
      </c>
      <c r="BH61" s="55">
        <f>SUM('Availability POI Areas'!AV61:BG61)</f>
        <v>2.60906345317844</v>
      </c>
      <c r="BI61" s="55">
        <f>SUM('Availability POI Areas'!AW61:BH61)</f>
        <v>2.478180842786093</v>
      </c>
      <c r="BJ61" s="55">
        <f>SUM('Availability POI Areas'!AX61:BI61)</f>
        <v>2.4424967060966973</v>
      </c>
      <c r="BK61" s="55">
        <f>SUM('Availability POI Areas'!AY61:BJ61)</f>
        <v>2.3373278720787307</v>
      </c>
      <c r="BL61" s="55">
        <f>SUM('Availability POI Areas'!AZ61:BK61)</f>
        <v>3.1496738387725571</v>
      </c>
      <c r="BM61" s="55">
        <f>SUM('Availability POI Areas'!BA61:BL61)</f>
        <v>3.9512433559036753</v>
      </c>
      <c r="BN61" s="55">
        <f>SUM('Availability POI Areas'!BB61:BM61)</f>
        <v>2.7795168139554551</v>
      </c>
      <c r="BO61" s="55">
        <f>SUM('Availability POI Areas'!BC61:BN61)</f>
        <v>3.8727737033218976</v>
      </c>
      <c r="BP61" s="55">
        <f>SUM('Availability POI Areas'!BD61:BO61)</f>
        <v>5.0214175193252588</v>
      </c>
      <c r="BQ61" s="55">
        <f>SUM('Availability POI Areas'!BE61:BP61)</f>
        <v>6.3801734032704305</v>
      </c>
      <c r="BR61" s="55">
        <f>SUM('Availability POI Areas'!BF61:BQ61)</f>
        <v>7.7948904033006698</v>
      </c>
      <c r="BS61" s="55">
        <f>SUM('Availability POI Areas'!BG61:BR61)</f>
        <v>9.1080604040450588</v>
      </c>
      <c r="BT61" s="55">
        <f>SUM('Availability POI Areas'!BH61:BS61)</f>
        <v>10.102272750217725</v>
      </c>
      <c r="BU61" s="55">
        <f>SUM('Availability POI Areas'!BI61:BT61)</f>
        <v>11.242767985720178</v>
      </c>
      <c r="BV61" s="55">
        <f>SUM('Availability POI Areas'!BJ61:BU61)</f>
        <v>12.336016511658228</v>
      </c>
      <c r="BW61" s="55">
        <f>SUM('Availability POI Areas'!BK61:BV61)</f>
        <v>13.4473887855636</v>
      </c>
      <c r="BX61" s="55">
        <f>SUM('Availability POI Areas'!BL61:BW61)</f>
        <v>13.51378922893635</v>
      </c>
      <c r="BY61" s="55">
        <f>SUM('Availability POI Areas'!BM61:BX61)</f>
        <v>13.261381327371918</v>
      </c>
      <c r="BZ61" s="55">
        <f>SUM('Availability POI Areas'!BN61:BY61)</f>
        <v>12.87854297412585</v>
      </c>
      <c r="CA61" s="55">
        <f>SUM('Availability POI Areas'!BO61:BZ61)</f>
        <v>12.374663277060082</v>
      </c>
      <c r="CB61" s="55">
        <f>SUM('Availability POI Areas'!BP61:CA61)</f>
        <v>12.160245289412609</v>
      </c>
      <c r="CC61" s="55">
        <f>SUM('Availability POI Areas'!BQ61:CB61)</f>
        <v>12.189817650148353</v>
      </c>
      <c r="CD61" s="55">
        <f>SUM('Availability POI Areas'!BR61:CC61)</f>
        <v>11.454096066376252</v>
      </c>
      <c r="CE61" s="55">
        <f>SUM('Availability POI Areas'!BS61:CD61)</f>
        <v>12.351319092338597</v>
      </c>
      <c r="CF61" s="55">
        <f>SUM('Availability POI Areas'!BT61:CE61)</f>
        <v>12.736271568774862</v>
      </c>
      <c r="CG61" s="55">
        <f>SUM('Availability POI Areas'!BU61:CF61)</f>
        <v>13.119775722083279</v>
      </c>
      <c r="CH61" s="55">
        <f>SUM('Availability POI Areas'!BV61:CG61)</f>
        <v>13.516238170421119</v>
      </c>
    </row>
    <row r="62" spans="2:86" ht="12.75" thickTop="1" x14ac:dyDescent="0.3"/>
    <row r="66" spans="2:2" x14ac:dyDescent="0.3">
      <c r="B66" s="24"/>
    </row>
    <row r="67" spans="2:2" x14ac:dyDescent="0.3">
      <c r="B67" s="24"/>
    </row>
    <row r="89" spans="41:44" x14ac:dyDescent="0.3">
      <c r="AO89" s="27"/>
      <c r="AR89" s="27"/>
    </row>
    <row r="90" spans="41:44" x14ac:dyDescent="0.3">
      <c r="AO90" s="27"/>
      <c r="AR90" s="27"/>
    </row>
    <row r="91" spans="41:44" x14ac:dyDescent="0.3">
      <c r="AO91" s="27"/>
      <c r="AR91" s="27"/>
    </row>
    <row r="94" spans="41:44" x14ac:dyDescent="0.3">
      <c r="AO94" s="27"/>
      <c r="AR94" s="27"/>
    </row>
    <row r="95" spans="41:44" x14ac:dyDescent="0.3">
      <c r="AO95" s="27"/>
      <c r="AR95" s="27"/>
    </row>
    <row r="96" spans="41:44" x14ac:dyDescent="0.3">
      <c r="AO96" s="27"/>
      <c r="AR96" s="27"/>
    </row>
  </sheetData>
  <phoneticPr fontId="8" type="noConversion"/>
  <conditionalFormatting sqref="B9:CH31">
    <cfRule type="expression" dxfId="6" priority="19">
      <formula>MOD(ROW(),2)=0</formula>
    </cfRule>
  </conditionalFormatting>
  <conditionalFormatting sqref="B38:CH60">
    <cfRule type="expression" dxfId="5" priority="8">
      <formula>MOD(ROW(),2)=0</formula>
    </cfRule>
  </conditionalFormatting>
  <conditionalFormatting sqref="C16:M24 C27:CH32">
    <cfRule type="cellIs" dxfId="4" priority="18" operator="greaterThan">
      <formula>120</formula>
    </cfRule>
  </conditionalFormatting>
  <conditionalFormatting sqref="C38:CH60">
    <cfRule type="cellIs" dxfId="1" priority="7" operator="greaterThan">
      <formula>#REF!</formula>
    </cfRule>
  </conditionalFormatting>
  <conditionalFormatting sqref="AP63:AQ63">
    <cfRule type="cellIs" dxfId="0" priority="17" operator="greaterThan">
      <formula>30</formula>
    </cfRule>
  </conditionalFormatting>
  <pageMargins left="0.74803149606299213" right="0.74803149606299213" top="0.74803149606299213" bottom="0.74803149606299213" header="0.51181102362204722" footer="0.51181102362204722"/>
  <pageSetup paperSize="9" orientation="landscape" horizontalDpi="4294967292" verticalDpi="4294967292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greaterThan" id="{9C32D913-5B80-46FD-8661-9B2B2ADFE2C1}">
            <xm:f>'Calculation of exceedance prob'!#REF!</xm:f>
            <x14:dxf>
              <font>
                <color rgb="FF9C0006"/>
              </font>
              <fill>
                <patternFill>
                  <bgColor rgb="FFFFFF00"/>
                </patternFill>
              </fill>
            </x14:dxf>
          </x14:cfRule>
          <xm:sqref>C61:N61 P61:CH61</xm:sqref>
        </x14:conditionalFormatting>
        <x14:conditionalFormatting xmlns:xm="http://schemas.microsoft.com/office/excel/2006/main">
          <x14:cfRule type="cellIs" priority="22" operator="greaterThan" id="{F482FEE3-2766-424F-94BF-ED33E3E9A222}">
            <xm:f>'Calculation of exceedance prob'!#REF!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C9:CH9 C10:M10 N10:CH31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2E808-C7D7-4B3C-B890-57E765CF22F2}">
  <sheetPr>
    <tabColor theme="4" tint="0.59999389629810485"/>
    <pageSetUpPr autoPageBreaks="0"/>
  </sheetPr>
  <dimension ref="B1:E6"/>
  <sheetViews>
    <sheetView workbookViewId="0">
      <selection activeCell="O30" sqref="O30"/>
    </sheetView>
  </sheetViews>
  <sheetFormatPr defaultColWidth="11.5859375" defaultRowHeight="12.4" x14ac:dyDescent="0.3"/>
  <cols>
    <col min="1" max="1" width="2.5859375" customWidth="1"/>
    <col min="2" max="2" width="15.9375" customWidth="1"/>
    <col min="3" max="7" width="12.703125" customWidth="1"/>
    <col min="8" max="8" width="18.29296875" customWidth="1"/>
    <col min="9" max="9" width="11.8203125" customWidth="1"/>
  </cols>
  <sheetData>
    <row r="1" spans="2:5" ht="44.25" customHeight="1" x14ac:dyDescent="0.3">
      <c r="C1" s="14" t="s">
        <v>115</v>
      </c>
    </row>
    <row r="2" spans="2:5" x14ac:dyDescent="0.3">
      <c r="C2" s="39"/>
    </row>
    <row r="4" spans="2:5" ht="37.5" thickBot="1" x14ac:dyDescent="0.35">
      <c r="B4" s="63" t="s">
        <v>66</v>
      </c>
      <c r="C4" s="37" t="s">
        <v>67</v>
      </c>
      <c r="D4" s="37" t="s">
        <v>114</v>
      </c>
      <c r="E4" s="37" t="s">
        <v>83</v>
      </c>
    </row>
    <row r="5" spans="2:5" ht="13.15" thickTop="1" thickBot="1" x14ac:dyDescent="0.35">
      <c r="B5" s="73">
        <v>2</v>
      </c>
      <c r="C5" s="74">
        <v>2</v>
      </c>
      <c r="D5" s="75">
        <v>5.0000000000000001E-3</v>
      </c>
      <c r="E5" s="76">
        <f>D5^0.5</f>
        <v>7.0710678118654752E-2</v>
      </c>
    </row>
    <row r="6" spans="2:5" ht="12.75" thickTop="1" x14ac:dyDescent="0.3"/>
  </sheetData>
  <pageMargins left="0.74803149606299213" right="0.74803149606299213" top="0.74803149606299213" bottom="0.74803149606299213" header="0.51181102362204722" footer="0.51181102362204722"/>
  <pageSetup paperSize="9" orientation="landscape" horizontalDpi="4294967292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49A2-3D1F-4620-B19E-515F1ED055CB}">
  <sheetPr>
    <tabColor theme="4" tint="0.59999389629810485"/>
    <pageSetUpPr autoPageBreaks="0"/>
  </sheetPr>
  <dimension ref="A1:N717"/>
  <sheetViews>
    <sheetView topLeftCell="A9" workbookViewId="0">
      <selection activeCell="K10" sqref="K10"/>
    </sheetView>
  </sheetViews>
  <sheetFormatPr defaultColWidth="11.5859375" defaultRowHeight="12.4" x14ac:dyDescent="0.3"/>
  <cols>
    <col min="1" max="1" width="18.17578125" bestFit="1" customWidth="1"/>
    <col min="2" max="2" width="13.703125" customWidth="1"/>
    <col min="3" max="3" width="36.46875" bestFit="1" customWidth="1"/>
    <col min="4" max="4" width="15.9375" bestFit="1" customWidth="1"/>
    <col min="5" max="6" width="11.703125" bestFit="1" customWidth="1"/>
    <col min="8" max="8" width="21.05859375" bestFit="1" customWidth="1"/>
    <col min="9" max="9" width="17.5859375" customWidth="1"/>
    <col min="10" max="10" width="10.5859375" bestFit="1" customWidth="1"/>
  </cols>
  <sheetData>
    <row r="1" spans="1:14" ht="44.25" customHeight="1" x14ac:dyDescent="0.3">
      <c r="C1" s="49" t="s">
        <v>90</v>
      </c>
      <c r="K1" s="28"/>
    </row>
    <row r="2" spans="1:14" ht="14" customHeight="1" x14ac:dyDescent="0.3">
      <c r="B2" s="39" t="s">
        <v>88</v>
      </c>
      <c r="C2" s="39" t="s">
        <v>96</v>
      </c>
      <c r="K2" s="28"/>
    </row>
    <row r="3" spans="1:14" ht="14" customHeight="1" x14ac:dyDescent="0.3">
      <c r="C3" s="39" t="s">
        <v>118</v>
      </c>
      <c r="K3" s="28"/>
    </row>
    <row r="4" spans="1:14" ht="14" customHeight="1" x14ac:dyDescent="0.3">
      <c r="C4" s="39" t="s">
        <v>93</v>
      </c>
      <c r="K4" s="28"/>
    </row>
    <row r="5" spans="1:14" ht="14" customHeight="1" x14ac:dyDescent="0.3">
      <c r="C5" s="39" t="s">
        <v>120</v>
      </c>
      <c r="K5" s="28"/>
    </row>
    <row r="6" spans="1:14" ht="14" customHeight="1" x14ac:dyDescent="0.3">
      <c r="C6" s="39" t="s">
        <v>94</v>
      </c>
      <c r="K6" s="28"/>
    </row>
    <row r="7" spans="1:14" ht="14" customHeight="1" x14ac:dyDescent="0.3">
      <c r="C7" s="39" t="s">
        <v>95</v>
      </c>
      <c r="K7" s="28"/>
    </row>
    <row r="9" spans="1:14" ht="49.9" thickBot="1" x14ac:dyDescent="0.35">
      <c r="B9" s="63" t="s">
        <v>58</v>
      </c>
      <c r="C9" s="37" t="s">
        <v>59</v>
      </c>
      <c r="D9" s="37" t="s">
        <v>60</v>
      </c>
      <c r="E9" s="37" t="s">
        <v>61</v>
      </c>
      <c r="F9" s="37" t="s">
        <v>62</v>
      </c>
      <c r="G9" s="37" t="s">
        <v>70</v>
      </c>
      <c r="H9" s="37" t="s">
        <v>92</v>
      </c>
      <c r="I9" s="37" t="s">
        <v>85</v>
      </c>
      <c r="J9" s="37" t="s">
        <v>87</v>
      </c>
      <c r="K9" s="37" t="s">
        <v>86</v>
      </c>
    </row>
    <row r="10" spans="1:14" ht="12.75" thickTop="1" x14ac:dyDescent="0.3">
      <c r="A10" s="50"/>
      <c r="B10" s="64">
        <v>44713</v>
      </c>
      <c r="C10" t="s">
        <v>50</v>
      </c>
      <c r="D10" s="65" cm="1">
        <f t="array" ref="D10">INDEX(L1_rolling_average,F10,E10)</f>
        <v>9.5156596580150463</v>
      </c>
      <c r="E10">
        <f>MATCH(B10,'Annual rolling av'!$B$8:$CH$8,FALSE)</f>
        <v>67</v>
      </c>
      <c r="F10">
        <f>MATCH(C10,'Annual rolling av'!$B$8:$B$31,FALSE)</f>
        <v>15</v>
      </c>
      <c r="G10" s="32">
        <f t="shared" ref="G10:G41" si="0">IF(ISNUMBER(G9),G9,0)+1/$J$10</f>
        <v>1.4492753623188406E-2</v>
      </c>
      <c r="H10" s="33">
        <f t="shared" ref="H10:H41" si="1">1-target_prob_exceedance</f>
        <v>0.92928932188134528</v>
      </c>
      <c r="I10">
        <f>IF(AND(G10&lt;H10,G11&gt;H10),D10+(D11-D10)*((H10-G10)/(G11-G10)),0)</f>
        <v>0</v>
      </c>
      <c r="J10">
        <f>COUNT(D10:D87)</f>
        <v>69</v>
      </c>
      <c r="K10" s="30">
        <f>ROUNDUP(MAX(I10:I87),0)</f>
        <v>80</v>
      </c>
      <c r="N10" s="32"/>
    </row>
    <row r="11" spans="1:14" x14ac:dyDescent="0.3">
      <c r="A11" s="50"/>
      <c r="B11" s="64">
        <v>44713</v>
      </c>
      <c r="C11" t="s">
        <v>53</v>
      </c>
      <c r="D11" s="65" cm="1">
        <f t="array" ref="D11">INDEX(L1_rolling_average,F11,E11)</f>
        <v>9.7814636990427726</v>
      </c>
      <c r="E11">
        <f>MATCH(B11,'Annual rolling av'!$B$8:$CH$8,FALSE)</f>
        <v>67</v>
      </c>
      <c r="F11">
        <f>MATCH(C11,'Annual rolling av'!$B$8:$B$31,FALSE)</f>
        <v>5</v>
      </c>
      <c r="G11" s="32">
        <f t="shared" si="0"/>
        <v>2.8985507246376812E-2</v>
      </c>
      <c r="H11" s="33">
        <f t="shared" si="1"/>
        <v>0.92928932188134528</v>
      </c>
      <c r="I11">
        <f t="shared" ref="I11:I74" si="2">IF(AND(G11&lt;H11,G12&gt;H11),D11+(D12-D11)*((H11-G11)/(G12-G11)),0)</f>
        <v>0</v>
      </c>
      <c r="J11" s="32"/>
      <c r="N11" s="32"/>
    </row>
    <row r="12" spans="1:14" x14ac:dyDescent="0.3">
      <c r="A12" s="50"/>
      <c r="B12" s="64">
        <v>44713</v>
      </c>
      <c r="C12" t="s">
        <v>55</v>
      </c>
      <c r="D12" s="65" cm="1">
        <f t="array" ref="D12">INDEX(L1_rolling_average,F12,E12)</f>
        <v>10.15495715599535</v>
      </c>
      <c r="E12">
        <f>MATCH(B12,'Annual rolling av'!$B$8:$CH$8,FALSE)</f>
        <v>67</v>
      </c>
      <c r="F12">
        <f>MATCH(C12,'Annual rolling av'!$B$8:$B$31,FALSE)</f>
        <v>17</v>
      </c>
      <c r="G12" s="32">
        <f t="shared" si="0"/>
        <v>4.3478260869565216E-2</v>
      </c>
      <c r="H12" s="33">
        <f t="shared" si="1"/>
        <v>0.92928932188134528</v>
      </c>
      <c r="I12">
        <f t="shared" si="2"/>
        <v>0</v>
      </c>
      <c r="J12" s="32"/>
      <c r="N12" s="32"/>
    </row>
    <row r="13" spans="1:14" x14ac:dyDescent="0.3">
      <c r="A13" s="50"/>
      <c r="B13" s="64">
        <v>44713</v>
      </c>
      <c r="C13" t="s">
        <v>56</v>
      </c>
      <c r="D13" s="65" cm="1">
        <f t="array" ref="D13">INDEX(L1_rolling_average,F13,E13)</f>
        <v>10.35077841002639</v>
      </c>
      <c r="E13">
        <f>MATCH(B13,'Annual rolling av'!$B$8:$CH$8,FALSE)</f>
        <v>67</v>
      </c>
      <c r="F13">
        <f>MATCH(C13,'Annual rolling av'!$B$8:$B$31,FALSE)</f>
        <v>6</v>
      </c>
      <c r="G13" s="32">
        <f t="shared" si="0"/>
        <v>5.7971014492753624E-2</v>
      </c>
      <c r="H13" s="33">
        <f t="shared" si="1"/>
        <v>0.92928932188134528</v>
      </c>
      <c r="I13">
        <f t="shared" si="2"/>
        <v>0</v>
      </c>
      <c r="J13" s="32"/>
      <c r="N13" s="32"/>
    </row>
    <row r="14" spans="1:14" x14ac:dyDescent="0.3">
      <c r="A14" s="50"/>
      <c r="B14" s="64">
        <v>44713</v>
      </c>
      <c r="C14" t="s">
        <v>102</v>
      </c>
      <c r="D14" s="65" cm="1">
        <f t="array" ref="D14">INDEX(L1_rolling_average,F14,E14)</f>
        <v>11.544405225626742</v>
      </c>
      <c r="E14">
        <f>MATCH(B14,'Annual rolling av'!$B$8:$CH$8,FALSE)</f>
        <v>67</v>
      </c>
      <c r="F14">
        <f>MATCH(C14,'Annual rolling av'!$B$8:$B$31,FALSE)</f>
        <v>21</v>
      </c>
      <c r="G14" s="32">
        <f t="shared" si="0"/>
        <v>7.2463768115942032E-2</v>
      </c>
      <c r="H14" s="33">
        <f t="shared" si="1"/>
        <v>0.92928932188134528</v>
      </c>
      <c r="I14">
        <f t="shared" si="2"/>
        <v>0</v>
      </c>
      <c r="N14" s="32"/>
    </row>
    <row r="15" spans="1:14" x14ac:dyDescent="0.3">
      <c r="A15" s="50"/>
      <c r="B15" s="64">
        <v>44713</v>
      </c>
      <c r="C15" t="s">
        <v>51</v>
      </c>
      <c r="D15" s="65" cm="1">
        <f t="array" ref="D15">INDEX(L1_rolling_average,F15,E15)</f>
        <v>13.199597005281355</v>
      </c>
      <c r="E15">
        <f>MATCH(B15,'Annual rolling av'!$B$8:$CH$8,FALSE)</f>
        <v>67</v>
      </c>
      <c r="F15">
        <f>MATCH(C15,'Annual rolling av'!$B$8:$B$31,FALSE)</f>
        <v>4</v>
      </c>
      <c r="G15" s="32">
        <f t="shared" si="0"/>
        <v>8.6956521739130432E-2</v>
      </c>
      <c r="H15" s="33">
        <f t="shared" si="1"/>
        <v>0.92928932188134528</v>
      </c>
      <c r="I15">
        <f t="shared" si="2"/>
        <v>0</v>
      </c>
      <c r="N15" s="32"/>
    </row>
    <row r="16" spans="1:14" x14ac:dyDescent="0.3">
      <c r="A16" s="50"/>
      <c r="B16" s="64">
        <v>44713</v>
      </c>
      <c r="C16" t="s">
        <v>54</v>
      </c>
      <c r="D16" s="65" cm="1">
        <f t="array" ref="D16">INDEX(L1_rolling_average,F16,E16)</f>
        <v>13.445789568555135</v>
      </c>
      <c r="E16">
        <f>MATCH(B16,'Annual rolling av'!$B$8:$CH$8,FALSE)</f>
        <v>67</v>
      </c>
      <c r="F16">
        <f>MATCH(C16,'Annual rolling av'!$B$8:$B$31,FALSE)</f>
        <v>2</v>
      </c>
      <c r="G16" s="32">
        <f t="shared" si="0"/>
        <v>0.10144927536231883</v>
      </c>
      <c r="H16" s="33">
        <f t="shared" si="1"/>
        <v>0.92928932188134528</v>
      </c>
      <c r="I16">
        <f t="shared" si="2"/>
        <v>0</v>
      </c>
      <c r="N16" s="32"/>
    </row>
    <row r="17" spans="1:14" x14ac:dyDescent="0.3">
      <c r="A17" s="50"/>
      <c r="B17" s="64">
        <v>44348</v>
      </c>
      <c r="C17" t="s">
        <v>56</v>
      </c>
      <c r="D17" s="65" cm="1">
        <f t="array" ref="D17">INDEX(L1_rolling_average,F17,E17)</f>
        <v>13.45182156206941</v>
      </c>
      <c r="E17">
        <f>MATCH(B17,'Annual rolling av'!$B$8:$CH$8,FALSE)</f>
        <v>55</v>
      </c>
      <c r="F17">
        <f>MATCH(C17,'Annual rolling av'!$B$8:$B$31,FALSE)</f>
        <v>6</v>
      </c>
      <c r="G17" s="32">
        <f t="shared" si="0"/>
        <v>0.11594202898550723</v>
      </c>
      <c r="H17" s="33">
        <f t="shared" si="1"/>
        <v>0.92928932188134528</v>
      </c>
      <c r="I17">
        <f t="shared" si="2"/>
        <v>0</v>
      </c>
      <c r="N17" s="32"/>
    </row>
    <row r="18" spans="1:14" x14ac:dyDescent="0.3">
      <c r="A18" s="50"/>
      <c r="B18" s="64">
        <v>44713</v>
      </c>
      <c r="C18" t="s">
        <v>44</v>
      </c>
      <c r="D18" s="65" cm="1">
        <f t="array" ref="D18">INDEX(L1_rolling_average,F18,E18)</f>
        <v>13.566627227473308</v>
      </c>
      <c r="E18">
        <f>MATCH(B18,'Annual rolling av'!$B$8:$CH$8,FALSE)</f>
        <v>67</v>
      </c>
      <c r="F18">
        <f>MATCH(C18,'Annual rolling av'!$B$8:$B$31,FALSE)</f>
        <v>19</v>
      </c>
      <c r="G18" s="32">
        <f t="shared" si="0"/>
        <v>0.13043478260869565</v>
      </c>
      <c r="H18" s="33">
        <f t="shared" si="1"/>
        <v>0.92928932188134528</v>
      </c>
      <c r="I18">
        <f t="shared" si="2"/>
        <v>0</v>
      </c>
      <c r="N18" s="32"/>
    </row>
    <row r="19" spans="1:14" x14ac:dyDescent="0.3">
      <c r="A19" s="50"/>
      <c r="B19" s="64">
        <v>44713</v>
      </c>
      <c r="C19" t="s">
        <v>101</v>
      </c>
      <c r="D19" s="65" cm="1">
        <f t="array" ref="D19">INDEX(L1_rolling_average,F19,E19)</f>
        <v>14.39349763377775</v>
      </c>
      <c r="E19">
        <f>MATCH(B19,'Annual rolling av'!$B$8:$CH$8,FALSE)</f>
        <v>67</v>
      </c>
      <c r="F19">
        <f>MATCH(C19,'Annual rolling av'!$B$8:$B$31,FALSE)</f>
        <v>16</v>
      </c>
      <c r="G19" s="32">
        <f t="shared" si="0"/>
        <v>0.14492753623188406</v>
      </c>
      <c r="H19" s="33">
        <f t="shared" si="1"/>
        <v>0.92928932188134528</v>
      </c>
      <c r="I19">
        <f t="shared" si="2"/>
        <v>0</v>
      </c>
      <c r="N19" s="32"/>
    </row>
    <row r="20" spans="1:14" x14ac:dyDescent="0.3">
      <c r="A20" s="50"/>
      <c r="B20" s="64">
        <v>45078</v>
      </c>
      <c r="C20" t="s">
        <v>55</v>
      </c>
      <c r="D20" s="65" cm="1">
        <f t="array" ref="D20">INDEX(L1_rolling_average,F20,E20)</f>
        <v>14.422899049420121</v>
      </c>
      <c r="E20">
        <f>MATCH(B20,'Annual rolling av'!$B$8:$CH$8,FALSE)</f>
        <v>79</v>
      </c>
      <c r="F20">
        <f>MATCH(C20,'Annual rolling av'!$B$8:$B$31,FALSE)</f>
        <v>17</v>
      </c>
      <c r="G20" s="32">
        <f t="shared" si="0"/>
        <v>0.15942028985507248</v>
      </c>
      <c r="H20" s="33">
        <f t="shared" si="1"/>
        <v>0.92928932188134528</v>
      </c>
      <c r="I20">
        <f t="shared" si="2"/>
        <v>0</v>
      </c>
      <c r="N20" s="32"/>
    </row>
    <row r="21" spans="1:14" x14ac:dyDescent="0.3">
      <c r="A21" s="50"/>
      <c r="B21" s="64">
        <v>45078</v>
      </c>
      <c r="C21" t="s">
        <v>56</v>
      </c>
      <c r="D21" s="65" cm="1">
        <f t="array" ref="D21">INDEX(L1_rolling_average,F21,E21)</f>
        <v>14.485089949274714</v>
      </c>
      <c r="E21">
        <f>MATCH(B21,'Annual rolling av'!$B$8:$CH$8,FALSE)</f>
        <v>79</v>
      </c>
      <c r="F21">
        <f>MATCH(C21,'Annual rolling av'!$B$8:$B$31,FALSE)</f>
        <v>6</v>
      </c>
      <c r="G21" s="32">
        <f t="shared" si="0"/>
        <v>0.17391304347826089</v>
      </c>
      <c r="H21" s="33">
        <f t="shared" si="1"/>
        <v>0.92928932188134528</v>
      </c>
      <c r="I21">
        <f t="shared" si="2"/>
        <v>0</v>
      </c>
    </row>
    <row r="22" spans="1:14" x14ac:dyDescent="0.3">
      <c r="A22" s="50"/>
      <c r="B22" s="64">
        <v>44348</v>
      </c>
      <c r="C22" t="s">
        <v>102</v>
      </c>
      <c r="D22" s="65" cm="1">
        <f t="array" ref="D22">INDEX(L1_rolling_average,F22,E22)</f>
        <v>14.824648529557175</v>
      </c>
      <c r="E22">
        <f>MATCH(B22,'Annual rolling av'!$B$8:$CH$8,FALSE)</f>
        <v>55</v>
      </c>
      <c r="F22">
        <f>MATCH(C22,'Annual rolling av'!$B$8:$B$31,FALSE)</f>
        <v>21</v>
      </c>
      <c r="G22" s="32">
        <f t="shared" si="0"/>
        <v>0.18840579710144931</v>
      </c>
      <c r="H22" s="33">
        <f t="shared" si="1"/>
        <v>0.92928932188134528</v>
      </c>
      <c r="I22">
        <f t="shared" si="2"/>
        <v>0</v>
      </c>
    </row>
    <row r="23" spans="1:14" x14ac:dyDescent="0.3">
      <c r="A23" s="50"/>
      <c r="B23" s="64">
        <v>44348</v>
      </c>
      <c r="C23" t="s">
        <v>55</v>
      </c>
      <c r="D23" s="65" cm="1">
        <f t="array" ref="D23">INDEX(L1_rolling_average,F23,E23)</f>
        <v>14.970191410953369</v>
      </c>
      <c r="E23">
        <f>MATCH(B23,'Annual rolling av'!$B$8:$CH$8,FALSE)</f>
        <v>55</v>
      </c>
      <c r="F23">
        <f>MATCH(C23,'Annual rolling av'!$B$8:$B$31,FALSE)</f>
        <v>17</v>
      </c>
      <c r="G23" s="32">
        <f t="shared" si="0"/>
        <v>0.20289855072463772</v>
      </c>
      <c r="H23" s="33">
        <f t="shared" si="1"/>
        <v>0.92928932188134528</v>
      </c>
      <c r="I23">
        <f t="shared" si="2"/>
        <v>0</v>
      </c>
    </row>
    <row r="24" spans="1:14" x14ac:dyDescent="0.3">
      <c r="A24" s="50"/>
      <c r="B24" s="64">
        <v>44713</v>
      </c>
      <c r="C24" t="s">
        <v>57</v>
      </c>
      <c r="D24" s="65" cm="1">
        <f t="array" ref="D24">INDEX(L1_rolling_average,F24,E24)</f>
        <v>14.995231491288852</v>
      </c>
      <c r="E24">
        <f>MATCH(B24,'Annual rolling av'!$B$8:$CH$8,FALSE)</f>
        <v>67</v>
      </c>
      <c r="F24">
        <f>MATCH(C24,'Annual rolling av'!$B$8:$B$31,FALSE)</f>
        <v>10</v>
      </c>
      <c r="G24" s="32">
        <f t="shared" si="0"/>
        <v>0.21739130434782614</v>
      </c>
      <c r="H24" s="33">
        <f t="shared" si="1"/>
        <v>0.92928932188134528</v>
      </c>
      <c r="I24">
        <f t="shared" si="2"/>
        <v>0</v>
      </c>
    </row>
    <row r="25" spans="1:14" x14ac:dyDescent="0.3">
      <c r="A25" s="50"/>
      <c r="B25" s="64">
        <v>44713</v>
      </c>
      <c r="C25" t="s">
        <v>45</v>
      </c>
      <c r="D25" s="65" cm="1">
        <f t="array" ref="D25">INDEX(L1_rolling_average,F25,E25)</f>
        <v>15.019584674047888</v>
      </c>
      <c r="E25">
        <f>MATCH(B25,'Annual rolling av'!$B$8:$CH$8,FALSE)</f>
        <v>67</v>
      </c>
      <c r="F25">
        <f>MATCH(C25,'Annual rolling av'!$B$8:$B$31,FALSE)</f>
        <v>14</v>
      </c>
      <c r="G25" s="32">
        <f t="shared" si="0"/>
        <v>0.23188405797101455</v>
      </c>
      <c r="H25" s="33">
        <f t="shared" si="1"/>
        <v>0.92928932188134528</v>
      </c>
      <c r="I25">
        <f t="shared" si="2"/>
        <v>0</v>
      </c>
    </row>
    <row r="26" spans="1:14" x14ac:dyDescent="0.3">
      <c r="A26" s="50"/>
      <c r="B26" s="64">
        <v>44348</v>
      </c>
      <c r="C26" t="s">
        <v>48</v>
      </c>
      <c r="D26" s="65" cm="1">
        <f t="array" ref="D26">INDEX(L1_rolling_average,F26,E26)</f>
        <v>15.266677532811864</v>
      </c>
      <c r="E26">
        <f>MATCH(B26,'Annual rolling av'!$B$8:$CH$8,FALSE)</f>
        <v>55</v>
      </c>
      <c r="F26">
        <f>MATCH(C26,'Annual rolling av'!$B$8:$B$31,FALSE)</f>
        <v>13</v>
      </c>
      <c r="G26" s="32">
        <f t="shared" si="0"/>
        <v>0.24637681159420297</v>
      </c>
      <c r="H26" s="33">
        <f t="shared" si="1"/>
        <v>0.92928932188134528</v>
      </c>
      <c r="I26">
        <f t="shared" si="2"/>
        <v>0</v>
      </c>
    </row>
    <row r="27" spans="1:14" x14ac:dyDescent="0.3">
      <c r="A27" s="50"/>
      <c r="B27" s="64">
        <v>44713</v>
      </c>
      <c r="C27" t="s">
        <v>48</v>
      </c>
      <c r="D27" s="65" cm="1">
        <f t="array" ref="D27">INDEX(L1_rolling_average,F27,E27)</f>
        <v>15.554289621397725</v>
      </c>
      <c r="E27">
        <f>MATCH(B27,'Annual rolling av'!$B$8:$CH$8,FALSE)</f>
        <v>67</v>
      </c>
      <c r="F27">
        <f>MATCH(C27,'Annual rolling av'!$B$8:$B$31,FALSE)</f>
        <v>13</v>
      </c>
      <c r="G27" s="32">
        <f t="shared" si="0"/>
        <v>0.26086956521739135</v>
      </c>
      <c r="H27" s="33">
        <f t="shared" si="1"/>
        <v>0.92928932188134528</v>
      </c>
      <c r="I27">
        <f t="shared" si="2"/>
        <v>0</v>
      </c>
    </row>
    <row r="28" spans="1:14" x14ac:dyDescent="0.3">
      <c r="A28" s="50"/>
      <c r="B28" s="64">
        <v>44348</v>
      </c>
      <c r="C28" t="s">
        <v>50</v>
      </c>
      <c r="D28" s="65" cm="1">
        <f t="array" ref="D28">INDEX(L1_rolling_average,F28,E28)</f>
        <v>15.647872876463857</v>
      </c>
      <c r="E28">
        <f>MATCH(B28,'Annual rolling av'!$B$8:$CH$8,FALSE)</f>
        <v>55</v>
      </c>
      <c r="F28">
        <f>MATCH(C28,'Annual rolling av'!$B$8:$B$31,FALSE)</f>
        <v>15</v>
      </c>
      <c r="G28" s="32">
        <f t="shared" si="0"/>
        <v>0.27536231884057977</v>
      </c>
      <c r="H28" s="33">
        <f t="shared" si="1"/>
        <v>0.92928932188134528</v>
      </c>
      <c r="I28">
        <f t="shared" si="2"/>
        <v>0</v>
      </c>
    </row>
    <row r="29" spans="1:14" x14ac:dyDescent="0.3">
      <c r="A29" s="50"/>
      <c r="B29" s="64">
        <v>45078</v>
      </c>
      <c r="C29" t="s">
        <v>53</v>
      </c>
      <c r="D29" s="65" cm="1">
        <f t="array" ref="D29">INDEX(L1_rolling_average,F29,E29)</f>
        <v>15.783706965565962</v>
      </c>
      <c r="E29">
        <f>MATCH(B29,'Annual rolling av'!$B$8:$CH$8,FALSE)</f>
        <v>79</v>
      </c>
      <c r="F29">
        <f>MATCH(C29,'Annual rolling av'!$B$8:$B$31,FALSE)</f>
        <v>5</v>
      </c>
      <c r="G29" s="32">
        <f t="shared" si="0"/>
        <v>0.28985507246376818</v>
      </c>
      <c r="H29" s="33">
        <f t="shared" si="1"/>
        <v>0.92928932188134528</v>
      </c>
      <c r="I29">
        <f t="shared" si="2"/>
        <v>0</v>
      </c>
    </row>
    <row r="30" spans="1:14" x14ac:dyDescent="0.3">
      <c r="A30" s="50"/>
      <c r="B30" s="64">
        <v>45078</v>
      </c>
      <c r="C30" t="s">
        <v>50</v>
      </c>
      <c r="D30" s="65" cm="1">
        <f t="array" ref="D30">INDEX(L1_rolling_average,F30,E30)</f>
        <v>16.649445887391323</v>
      </c>
      <c r="E30">
        <f>MATCH(B30,'Annual rolling av'!$B$8:$CH$8,FALSE)</f>
        <v>79</v>
      </c>
      <c r="F30">
        <f>MATCH(C30,'Annual rolling av'!$B$8:$B$31,FALSE)</f>
        <v>15</v>
      </c>
      <c r="G30" s="32">
        <f t="shared" si="0"/>
        <v>0.3043478260869566</v>
      </c>
      <c r="H30" s="33">
        <f t="shared" si="1"/>
        <v>0.92928932188134528</v>
      </c>
      <c r="I30">
        <f t="shared" si="2"/>
        <v>0</v>
      </c>
    </row>
    <row r="31" spans="1:14" x14ac:dyDescent="0.3">
      <c r="A31" s="50"/>
      <c r="B31" s="64">
        <v>44713</v>
      </c>
      <c r="C31" t="s">
        <v>46</v>
      </c>
      <c r="D31" s="65" cm="1">
        <f t="array" ref="D31">INDEX(L1_rolling_average,F31,E31)</f>
        <v>18.269603509949096</v>
      </c>
      <c r="E31">
        <f>MATCH(B31,'Annual rolling av'!$B$8:$CH$8,FALSE)</f>
        <v>67</v>
      </c>
      <c r="F31">
        <f>MATCH(C31,'Annual rolling av'!$B$8:$B$31,FALSE)</f>
        <v>12</v>
      </c>
      <c r="G31" s="32">
        <f t="shared" si="0"/>
        <v>0.31884057971014501</v>
      </c>
      <c r="H31" s="33">
        <f t="shared" si="1"/>
        <v>0.92928932188134528</v>
      </c>
      <c r="I31">
        <f t="shared" si="2"/>
        <v>0</v>
      </c>
    </row>
    <row r="32" spans="1:14" x14ac:dyDescent="0.3">
      <c r="A32" s="50"/>
      <c r="B32" s="64">
        <v>44713</v>
      </c>
      <c r="C32" t="s">
        <v>42</v>
      </c>
      <c r="D32" s="65" cm="1">
        <f t="array" ref="D32">INDEX(L1_rolling_average,F32,E32)</f>
        <v>19.475940661256928</v>
      </c>
      <c r="E32">
        <f>MATCH(B32,'Annual rolling av'!$B$8:$CH$8,FALSE)</f>
        <v>67</v>
      </c>
      <c r="F32">
        <f>MATCH(C32,'Annual rolling av'!$B$8:$B$31,FALSE)</f>
        <v>18</v>
      </c>
      <c r="G32" s="32">
        <f t="shared" si="0"/>
        <v>0.33333333333333343</v>
      </c>
      <c r="H32" s="33">
        <f t="shared" si="1"/>
        <v>0.92928932188134528</v>
      </c>
      <c r="I32">
        <f t="shared" si="2"/>
        <v>0</v>
      </c>
    </row>
    <row r="33" spans="1:9" x14ac:dyDescent="0.3">
      <c r="A33" s="50"/>
      <c r="B33" s="64">
        <v>45078</v>
      </c>
      <c r="C33" t="s">
        <v>54</v>
      </c>
      <c r="D33" s="65" cm="1">
        <f t="array" ref="D33">INDEX(L1_rolling_average,F33,E33)</f>
        <v>19.740891468327021</v>
      </c>
      <c r="E33">
        <f>MATCH(B33,'Annual rolling av'!$B$8:$CH$8,FALSE)</f>
        <v>79</v>
      </c>
      <c r="F33">
        <f>MATCH(C33,'Annual rolling av'!$B$8:$B$31,FALSE)</f>
        <v>2</v>
      </c>
      <c r="G33" s="32">
        <f t="shared" si="0"/>
        <v>0.34782608695652184</v>
      </c>
      <c r="H33" s="33">
        <f t="shared" si="1"/>
        <v>0.92928932188134528</v>
      </c>
      <c r="I33">
        <f t="shared" si="2"/>
        <v>0</v>
      </c>
    </row>
    <row r="34" spans="1:9" x14ac:dyDescent="0.3">
      <c r="A34" s="50"/>
      <c r="B34" s="64">
        <v>44713</v>
      </c>
      <c r="C34" t="s">
        <v>39</v>
      </c>
      <c r="D34" s="65" cm="1">
        <f t="array" ref="D34">INDEX(L1_rolling_average,F34,E34)</f>
        <v>19.777374682053235</v>
      </c>
      <c r="E34">
        <f>MATCH(B34,'Annual rolling av'!$B$8:$CH$8,FALSE)</f>
        <v>67</v>
      </c>
      <c r="F34">
        <f>MATCH(C34,'Annual rolling av'!$B$8:$B$31,FALSE)</f>
        <v>3</v>
      </c>
      <c r="G34" s="32">
        <f t="shared" si="0"/>
        <v>0.36231884057971026</v>
      </c>
      <c r="H34" s="33">
        <f t="shared" si="1"/>
        <v>0.92928932188134528</v>
      </c>
      <c r="I34">
        <f t="shared" si="2"/>
        <v>0</v>
      </c>
    </row>
    <row r="35" spans="1:9" x14ac:dyDescent="0.3">
      <c r="A35" s="50"/>
      <c r="B35" s="64">
        <v>44713</v>
      </c>
      <c r="C35" t="s">
        <v>49</v>
      </c>
      <c r="D35" s="65" cm="1">
        <f t="array" ref="D35">INDEX(L1_rolling_average,F35,E35)</f>
        <v>20.354122058716882</v>
      </c>
      <c r="E35">
        <f>MATCH(B35,'Annual rolling av'!$B$8:$CH$8,FALSE)</f>
        <v>67</v>
      </c>
      <c r="F35">
        <f>MATCH(C35,'Annual rolling av'!$B$8:$B$31,FALSE)</f>
        <v>22</v>
      </c>
      <c r="G35" s="32">
        <f t="shared" si="0"/>
        <v>0.37681159420289867</v>
      </c>
      <c r="H35" s="33">
        <f t="shared" si="1"/>
        <v>0.92928932188134528</v>
      </c>
      <c r="I35">
        <f t="shared" si="2"/>
        <v>0</v>
      </c>
    </row>
    <row r="36" spans="1:9" x14ac:dyDescent="0.3">
      <c r="A36" s="50"/>
      <c r="B36" s="64">
        <v>44348</v>
      </c>
      <c r="C36" t="s">
        <v>101</v>
      </c>
      <c r="D36" s="65" cm="1">
        <f t="array" ref="D36">INDEX(L1_rolling_average,F36,E36)</f>
        <v>20.723441697254856</v>
      </c>
      <c r="E36">
        <f>MATCH(B36,'Annual rolling av'!$B$8:$CH$8,FALSE)</f>
        <v>55</v>
      </c>
      <c r="F36">
        <f>MATCH(C36,'Annual rolling av'!$B$8:$B$31,FALSE)</f>
        <v>16</v>
      </c>
      <c r="G36" s="32">
        <f t="shared" si="0"/>
        <v>0.39130434782608708</v>
      </c>
      <c r="H36" s="33">
        <f t="shared" si="1"/>
        <v>0.92928932188134528</v>
      </c>
      <c r="I36">
        <f t="shared" si="2"/>
        <v>0</v>
      </c>
    </row>
    <row r="37" spans="1:9" x14ac:dyDescent="0.3">
      <c r="A37" s="50"/>
      <c r="B37" s="64">
        <v>44348</v>
      </c>
      <c r="C37" t="s">
        <v>54</v>
      </c>
      <c r="D37" s="65" cm="1">
        <f t="array" ref="D37">INDEX(L1_rolling_average,F37,E37)</f>
        <v>21.210143291960833</v>
      </c>
      <c r="E37">
        <f>MATCH(B37,'Annual rolling av'!$B$8:$CH$8,FALSE)</f>
        <v>55</v>
      </c>
      <c r="F37">
        <f>MATCH(C37,'Annual rolling av'!$B$8:$B$31,FALSE)</f>
        <v>2</v>
      </c>
      <c r="G37" s="32">
        <f t="shared" si="0"/>
        <v>0.4057971014492755</v>
      </c>
      <c r="H37" s="33">
        <f t="shared" si="1"/>
        <v>0.92928932188134528</v>
      </c>
      <c r="I37">
        <f t="shared" si="2"/>
        <v>0</v>
      </c>
    </row>
    <row r="38" spans="1:9" x14ac:dyDescent="0.3">
      <c r="A38" s="50"/>
      <c r="B38" s="64">
        <v>44713</v>
      </c>
      <c r="C38" t="s">
        <v>47</v>
      </c>
      <c r="D38" s="65" cm="1">
        <f t="array" ref="D38">INDEX(L1_rolling_average,F38,E38)</f>
        <v>21.245639979024446</v>
      </c>
      <c r="E38">
        <f>MATCH(B38,'Annual rolling av'!$B$8:$CH$8,FALSE)</f>
        <v>67</v>
      </c>
      <c r="F38">
        <f>MATCH(C38,'Annual rolling av'!$B$8:$B$31,FALSE)</f>
        <v>11</v>
      </c>
      <c r="G38" s="32">
        <f t="shared" si="0"/>
        <v>0.42028985507246391</v>
      </c>
      <c r="H38" s="33">
        <f t="shared" si="1"/>
        <v>0.92928932188134528</v>
      </c>
      <c r="I38">
        <f t="shared" si="2"/>
        <v>0</v>
      </c>
    </row>
    <row r="39" spans="1:9" x14ac:dyDescent="0.3">
      <c r="A39" s="50"/>
      <c r="B39" s="64">
        <v>44348</v>
      </c>
      <c r="C39" t="s">
        <v>51</v>
      </c>
      <c r="D39" s="65" cm="1">
        <f t="array" ref="D39">INDEX(L1_rolling_average,F39,E39)</f>
        <v>21.826612953775548</v>
      </c>
      <c r="E39">
        <f>MATCH(B39,'Annual rolling av'!$B$8:$CH$8,FALSE)</f>
        <v>55</v>
      </c>
      <c r="F39">
        <f>MATCH(C39,'Annual rolling av'!$B$8:$B$31,FALSE)</f>
        <v>4</v>
      </c>
      <c r="G39" s="32">
        <f t="shared" si="0"/>
        <v>0.43478260869565233</v>
      </c>
      <c r="H39" s="33">
        <f t="shared" si="1"/>
        <v>0.92928932188134528</v>
      </c>
      <c r="I39">
        <f t="shared" si="2"/>
        <v>0</v>
      </c>
    </row>
    <row r="40" spans="1:9" x14ac:dyDescent="0.3">
      <c r="A40" s="50"/>
      <c r="B40" s="64">
        <v>45078</v>
      </c>
      <c r="C40" t="s">
        <v>52</v>
      </c>
      <c r="D40" s="65" cm="1">
        <f t="array" ref="D40">INDEX(L1_rolling_average,F40,E40)</f>
        <v>24.128841157654293</v>
      </c>
      <c r="E40">
        <f>MATCH(B40,'Annual rolling av'!$B$8:$CH$8,FALSE)</f>
        <v>79</v>
      </c>
      <c r="F40">
        <f>MATCH(C40,'Annual rolling av'!$B$8:$B$31,FALSE)</f>
        <v>8</v>
      </c>
      <c r="G40" s="32">
        <f t="shared" si="0"/>
        <v>0.44927536231884074</v>
      </c>
      <c r="H40" s="33">
        <f t="shared" si="1"/>
        <v>0.92928932188134528</v>
      </c>
      <c r="I40">
        <f t="shared" si="2"/>
        <v>0</v>
      </c>
    </row>
    <row r="41" spans="1:9" x14ac:dyDescent="0.3">
      <c r="A41" s="50"/>
      <c r="B41" s="64">
        <v>45078</v>
      </c>
      <c r="C41" t="s">
        <v>45</v>
      </c>
      <c r="D41" s="65" cm="1">
        <f t="array" ref="D41">INDEX(L1_rolling_average,F41,E41)</f>
        <v>24.711284780414271</v>
      </c>
      <c r="E41">
        <f>MATCH(B41,'Annual rolling av'!$B$8:$CH$8,FALSE)</f>
        <v>79</v>
      </c>
      <c r="F41">
        <f>MATCH(C41,'Annual rolling av'!$B$8:$B$31,FALSE)</f>
        <v>14</v>
      </c>
      <c r="G41" s="32">
        <f t="shared" si="0"/>
        <v>0.46376811594202916</v>
      </c>
      <c r="H41" s="33">
        <f t="shared" si="1"/>
        <v>0.92928932188134528</v>
      </c>
      <c r="I41">
        <f t="shared" si="2"/>
        <v>0</v>
      </c>
    </row>
    <row r="42" spans="1:9" x14ac:dyDescent="0.3">
      <c r="A42" s="50"/>
      <c r="B42" s="64">
        <v>44713</v>
      </c>
      <c r="C42" t="s">
        <v>40</v>
      </c>
      <c r="D42" s="65" cm="1">
        <f t="array" ref="D42">INDEX(L1_rolling_average,F42,E42)</f>
        <v>25.6630000702961</v>
      </c>
      <c r="E42">
        <f>MATCH(B42,'Annual rolling av'!$B$8:$CH$8,FALSE)</f>
        <v>67</v>
      </c>
      <c r="F42">
        <f>MATCH(C42,'Annual rolling av'!$B$8:$B$31,FALSE)</f>
        <v>20</v>
      </c>
      <c r="G42" s="32">
        <f t="shared" ref="G42:G78" si="3">IF(ISNUMBER(G41),G41,0)+1/$J$10</f>
        <v>0.47826086956521757</v>
      </c>
      <c r="H42" s="33">
        <f t="shared" ref="H42:H78" si="4">1-target_prob_exceedance</f>
        <v>0.92928932188134528</v>
      </c>
      <c r="I42">
        <f t="shared" si="2"/>
        <v>0</v>
      </c>
    </row>
    <row r="43" spans="1:9" x14ac:dyDescent="0.3">
      <c r="A43" s="50"/>
      <c r="B43" s="64">
        <v>45078</v>
      </c>
      <c r="C43" t="s">
        <v>40</v>
      </c>
      <c r="D43" s="65" cm="1">
        <f t="array" ref="D43">INDEX(L1_rolling_average,F43,E43)</f>
        <v>25.704905829058603</v>
      </c>
      <c r="E43">
        <f>MATCH(B43,'Annual rolling av'!$B$8:$CH$8,FALSE)</f>
        <v>79</v>
      </c>
      <c r="F43">
        <f>MATCH(C43,'Annual rolling av'!$B$8:$B$31,FALSE)</f>
        <v>20</v>
      </c>
      <c r="G43" s="32">
        <f t="shared" si="3"/>
        <v>0.49275362318840599</v>
      </c>
      <c r="H43" s="33">
        <f t="shared" si="4"/>
        <v>0.92928932188134528</v>
      </c>
      <c r="I43">
        <f t="shared" si="2"/>
        <v>0</v>
      </c>
    </row>
    <row r="44" spans="1:9" x14ac:dyDescent="0.3">
      <c r="A44" s="50"/>
      <c r="B44" s="64">
        <v>44713</v>
      </c>
      <c r="C44" t="s">
        <v>43</v>
      </c>
      <c r="D44" s="65" cm="1">
        <f t="array" ref="D44">INDEX(L1_rolling_average,F44,E44)</f>
        <v>25.707355722012089</v>
      </c>
      <c r="E44">
        <f>MATCH(B44,'Annual rolling av'!$B$8:$CH$8,FALSE)</f>
        <v>67</v>
      </c>
      <c r="F44">
        <f>MATCH(C44,'Annual rolling av'!$B$8:$B$31,FALSE)</f>
        <v>7</v>
      </c>
      <c r="G44" s="32">
        <f t="shared" si="3"/>
        <v>0.50724637681159435</v>
      </c>
      <c r="H44" s="33">
        <f t="shared" si="4"/>
        <v>0.92928932188134528</v>
      </c>
      <c r="I44">
        <f t="shared" si="2"/>
        <v>0</v>
      </c>
    </row>
    <row r="45" spans="1:9" x14ac:dyDescent="0.3">
      <c r="A45" s="50"/>
      <c r="B45" s="64">
        <v>44348</v>
      </c>
      <c r="C45" t="s">
        <v>57</v>
      </c>
      <c r="D45" s="65" cm="1">
        <f t="array" ref="D45">INDEX(L1_rolling_average,F45,E45)</f>
        <v>25.763829625367343</v>
      </c>
      <c r="E45">
        <f>MATCH(B45,'Annual rolling av'!$B$8:$CH$8,FALSE)</f>
        <v>55</v>
      </c>
      <c r="F45">
        <f>MATCH(C45,'Annual rolling av'!$B$8:$B$31,FALSE)</f>
        <v>10</v>
      </c>
      <c r="G45" s="32">
        <f t="shared" si="3"/>
        <v>0.52173913043478271</v>
      </c>
      <c r="H45" s="33">
        <f t="shared" si="4"/>
        <v>0.92928932188134528</v>
      </c>
      <c r="I45">
        <f t="shared" si="2"/>
        <v>0</v>
      </c>
    </row>
    <row r="46" spans="1:9" x14ac:dyDescent="0.3">
      <c r="A46" s="50"/>
      <c r="B46" s="64">
        <v>44348</v>
      </c>
      <c r="C46" t="s">
        <v>42</v>
      </c>
      <c r="D46" s="65" cm="1">
        <f t="array" ref="D46">INDEX(L1_rolling_average,F46,E46)</f>
        <v>26.722619851952317</v>
      </c>
      <c r="E46">
        <f>MATCH(B46,'Annual rolling av'!$B$8:$CH$8,FALSE)</f>
        <v>55</v>
      </c>
      <c r="F46">
        <f>MATCH(C46,'Annual rolling av'!$B$8:$B$31,FALSE)</f>
        <v>18</v>
      </c>
      <c r="G46" s="32">
        <f t="shared" si="3"/>
        <v>0.53623188405797106</v>
      </c>
      <c r="H46" s="33">
        <f t="shared" si="4"/>
        <v>0.92928932188134528</v>
      </c>
      <c r="I46">
        <f t="shared" si="2"/>
        <v>0</v>
      </c>
    </row>
    <row r="47" spans="1:9" x14ac:dyDescent="0.3">
      <c r="A47" s="50"/>
      <c r="B47" s="64">
        <v>45078</v>
      </c>
      <c r="C47" t="s">
        <v>101</v>
      </c>
      <c r="D47" s="65" cm="1">
        <f t="array" ref="D47">INDEX(L1_rolling_average,F47,E47)</f>
        <v>26.92361363787262</v>
      </c>
      <c r="E47">
        <f>MATCH(B47,'Annual rolling av'!$B$8:$CH$8,FALSE)</f>
        <v>79</v>
      </c>
      <c r="F47">
        <f>MATCH(C47,'Annual rolling av'!$B$8:$B$31,FALSE)</f>
        <v>16</v>
      </c>
      <c r="G47" s="32">
        <f t="shared" si="3"/>
        <v>0.55072463768115942</v>
      </c>
      <c r="H47" s="33">
        <f t="shared" si="4"/>
        <v>0.92928932188134528</v>
      </c>
      <c r="I47">
        <f t="shared" si="2"/>
        <v>0</v>
      </c>
    </row>
    <row r="48" spans="1:9" x14ac:dyDescent="0.3">
      <c r="A48" s="50"/>
      <c r="B48" s="64">
        <v>45078</v>
      </c>
      <c r="C48" t="s">
        <v>57</v>
      </c>
      <c r="D48" s="65" cm="1">
        <f t="array" ref="D48">INDEX(L1_rolling_average,F48,E48)</f>
        <v>27.265328285069863</v>
      </c>
      <c r="E48">
        <f>MATCH(B48,'Annual rolling av'!$B$8:$CH$8,FALSE)</f>
        <v>79</v>
      </c>
      <c r="F48">
        <f>MATCH(C48,'Annual rolling av'!$B$8:$B$31,FALSE)</f>
        <v>10</v>
      </c>
      <c r="G48" s="32">
        <f t="shared" si="3"/>
        <v>0.56521739130434778</v>
      </c>
      <c r="H48" s="33">
        <f t="shared" si="4"/>
        <v>0.92928932188134528</v>
      </c>
      <c r="I48">
        <f t="shared" si="2"/>
        <v>0</v>
      </c>
    </row>
    <row r="49" spans="1:9" x14ac:dyDescent="0.3">
      <c r="A49" s="50"/>
      <c r="B49" s="64">
        <v>45078</v>
      </c>
      <c r="C49" t="s">
        <v>48</v>
      </c>
      <c r="D49" s="65" cm="1">
        <f t="array" ref="D49">INDEX(L1_rolling_average,F49,E49)</f>
        <v>27.546755203710649</v>
      </c>
      <c r="E49">
        <f>MATCH(B49,'Annual rolling av'!$B$8:$CH$8,FALSE)</f>
        <v>79</v>
      </c>
      <c r="F49">
        <f>MATCH(C49,'Annual rolling av'!$B$8:$B$31,FALSE)</f>
        <v>13</v>
      </c>
      <c r="G49" s="32">
        <f t="shared" si="3"/>
        <v>0.57971014492753614</v>
      </c>
      <c r="H49" s="33">
        <f t="shared" si="4"/>
        <v>0.92928932188134528</v>
      </c>
      <c r="I49">
        <f t="shared" si="2"/>
        <v>0</v>
      </c>
    </row>
    <row r="50" spans="1:9" x14ac:dyDescent="0.3">
      <c r="A50" s="50"/>
      <c r="B50" s="64">
        <v>44348</v>
      </c>
      <c r="C50" t="s">
        <v>45</v>
      </c>
      <c r="D50" s="65" cm="1">
        <f t="array" ref="D50">INDEX(L1_rolling_average,F50,E50)</f>
        <v>27.904540692392445</v>
      </c>
      <c r="E50">
        <f>MATCH(B50,'Annual rolling av'!$B$8:$CH$8,FALSE)</f>
        <v>55</v>
      </c>
      <c r="F50">
        <f>MATCH(C50,'Annual rolling av'!$B$8:$B$31,FALSE)</f>
        <v>14</v>
      </c>
      <c r="G50" s="32">
        <f t="shared" si="3"/>
        <v>0.5942028985507245</v>
      </c>
      <c r="H50" s="33">
        <f t="shared" si="4"/>
        <v>0.92928932188134528</v>
      </c>
      <c r="I50">
        <f t="shared" si="2"/>
        <v>0</v>
      </c>
    </row>
    <row r="51" spans="1:9" x14ac:dyDescent="0.3">
      <c r="A51" s="50"/>
      <c r="B51" s="64">
        <v>45078</v>
      </c>
      <c r="C51" t="s">
        <v>102</v>
      </c>
      <c r="D51" s="65" cm="1">
        <f t="array" ref="D51">INDEX(L1_rolling_average,F51,E51)</f>
        <v>28.728662680675384</v>
      </c>
      <c r="E51">
        <f>MATCH(B51,'Annual rolling av'!$B$8:$CH$8,FALSE)</f>
        <v>79</v>
      </c>
      <c r="F51">
        <f>MATCH(C51,'Annual rolling av'!$B$8:$B$31,FALSE)</f>
        <v>21</v>
      </c>
      <c r="G51" s="32">
        <f t="shared" si="3"/>
        <v>0.60869565217391286</v>
      </c>
      <c r="H51" s="33">
        <f t="shared" si="4"/>
        <v>0.92928932188134528</v>
      </c>
      <c r="I51">
        <f t="shared" si="2"/>
        <v>0</v>
      </c>
    </row>
    <row r="52" spans="1:9" x14ac:dyDescent="0.3">
      <c r="A52" s="50"/>
      <c r="B52" s="64">
        <v>45078</v>
      </c>
      <c r="C52" t="s">
        <v>51</v>
      </c>
      <c r="D52" s="65" cm="1">
        <f t="array" ref="D52">INDEX(L1_rolling_average,F52,E52)</f>
        <v>29.595886618869788</v>
      </c>
      <c r="E52">
        <f>MATCH(B52,'Annual rolling av'!$B$8:$CH$8,FALSE)</f>
        <v>79</v>
      </c>
      <c r="F52">
        <f>MATCH(C52,'Annual rolling av'!$B$8:$B$31,FALSE)</f>
        <v>4</v>
      </c>
      <c r="G52" s="32">
        <f t="shared" si="3"/>
        <v>0.62318840579710122</v>
      </c>
      <c r="H52" s="33">
        <f t="shared" si="4"/>
        <v>0.92928932188134528</v>
      </c>
      <c r="I52">
        <f t="shared" si="2"/>
        <v>0</v>
      </c>
    </row>
    <row r="53" spans="1:9" x14ac:dyDescent="0.3">
      <c r="A53" s="50"/>
      <c r="B53" s="64">
        <v>45078</v>
      </c>
      <c r="C53" t="s">
        <v>43</v>
      </c>
      <c r="D53" s="65" cm="1">
        <f t="array" ref="D53">INDEX(L1_rolling_average,F53,E53)</f>
        <v>30.980798096146479</v>
      </c>
      <c r="E53">
        <f>MATCH(B53,'Annual rolling av'!$B$8:$CH$8,FALSE)</f>
        <v>79</v>
      </c>
      <c r="F53">
        <f>MATCH(C53,'Annual rolling av'!$B$8:$B$31,FALSE)</f>
        <v>7</v>
      </c>
      <c r="G53" s="32">
        <f t="shared" si="3"/>
        <v>0.63768115942028958</v>
      </c>
      <c r="H53" s="33">
        <f t="shared" si="4"/>
        <v>0.92928932188134528</v>
      </c>
      <c r="I53">
        <f t="shared" si="2"/>
        <v>0</v>
      </c>
    </row>
    <row r="54" spans="1:9" x14ac:dyDescent="0.3">
      <c r="A54" s="50"/>
      <c r="B54" s="64">
        <v>44348</v>
      </c>
      <c r="C54" t="s">
        <v>44</v>
      </c>
      <c r="D54" s="65" cm="1">
        <f t="array" ref="D54">INDEX(L1_rolling_average,F54,E54)</f>
        <v>31.054457568549054</v>
      </c>
      <c r="E54">
        <f>MATCH(B54,'Annual rolling av'!$B$8:$CH$8,FALSE)</f>
        <v>55</v>
      </c>
      <c r="F54">
        <f>MATCH(C54,'Annual rolling av'!$B$8:$B$31,FALSE)</f>
        <v>19</v>
      </c>
      <c r="G54" s="32">
        <f t="shared" si="3"/>
        <v>0.65217391304347794</v>
      </c>
      <c r="H54" s="33">
        <f t="shared" si="4"/>
        <v>0.92928932188134528</v>
      </c>
      <c r="I54">
        <f t="shared" si="2"/>
        <v>0</v>
      </c>
    </row>
    <row r="55" spans="1:9" x14ac:dyDescent="0.3">
      <c r="A55" s="50"/>
      <c r="B55" s="64">
        <v>44348</v>
      </c>
      <c r="C55" t="s">
        <v>46</v>
      </c>
      <c r="D55" s="65" cm="1">
        <f t="array" ref="D55">INDEX(L1_rolling_average,F55,E55)</f>
        <v>31.086836363767695</v>
      </c>
      <c r="E55">
        <f>MATCH(B55,'Annual rolling av'!$B$8:$CH$8,FALSE)</f>
        <v>55</v>
      </c>
      <c r="F55">
        <f>MATCH(C55,'Annual rolling av'!$B$8:$B$31,FALSE)</f>
        <v>12</v>
      </c>
      <c r="G55" s="32">
        <f t="shared" si="3"/>
        <v>0.6666666666666663</v>
      </c>
      <c r="H55" s="33">
        <f t="shared" si="4"/>
        <v>0.92928932188134528</v>
      </c>
      <c r="I55">
        <f t="shared" si="2"/>
        <v>0</v>
      </c>
    </row>
    <row r="56" spans="1:9" x14ac:dyDescent="0.3">
      <c r="A56" s="50"/>
      <c r="B56" s="64">
        <v>44348</v>
      </c>
      <c r="C56" t="s">
        <v>47</v>
      </c>
      <c r="D56" s="65" cm="1">
        <f t="array" ref="D56">INDEX(L1_rolling_average,F56,E56)</f>
        <v>31.297226589145328</v>
      </c>
      <c r="E56">
        <f>MATCH(B56,'Annual rolling av'!$B$8:$CH$8,FALSE)</f>
        <v>55</v>
      </c>
      <c r="F56">
        <f>MATCH(C56,'Annual rolling av'!$B$8:$B$31,FALSE)</f>
        <v>11</v>
      </c>
      <c r="G56" s="32">
        <f t="shared" si="3"/>
        <v>0.68115942028985466</v>
      </c>
      <c r="H56" s="33">
        <f t="shared" si="4"/>
        <v>0.92928932188134528</v>
      </c>
      <c r="I56">
        <f t="shared" si="2"/>
        <v>0</v>
      </c>
    </row>
    <row r="57" spans="1:9" x14ac:dyDescent="0.3">
      <c r="A57" s="50"/>
      <c r="B57" s="64">
        <v>45078</v>
      </c>
      <c r="C57" t="s">
        <v>47</v>
      </c>
      <c r="D57" s="65" cm="1">
        <f t="array" ref="D57">INDEX(L1_rolling_average,F57,E57)</f>
        <v>32.069700265703226</v>
      </c>
      <c r="E57">
        <f>MATCH(B57,'Annual rolling av'!$B$8:$CH$8,FALSE)</f>
        <v>79</v>
      </c>
      <c r="F57">
        <f>MATCH(C57,'Annual rolling av'!$B$8:$B$31,FALSE)</f>
        <v>11</v>
      </c>
      <c r="G57" s="32">
        <f t="shared" si="3"/>
        <v>0.69565217391304301</v>
      </c>
      <c r="H57" s="33">
        <f t="shared" si="4"/>
        <v>0.92928932188134528</v>
      </c>
      <c r="I57">
        <f t="shared" si="2"/>
        <v>0</v>
      </c>
    </row>
    <row r="58" spans="1:9" x14ac:dyDescent="0.3">
      <c r="A58" s="50"/>
      <c r="B58" s="64">
        <v>44348</v>
      </c>
      <c r="C58" t="s">
        <v>49</v>
      </c>
      <c r="D58" s="65" cm="1">
        <f t="array" ref="D58">INDEX(L1_rolling_average,F58,E58)</f>
        <v>33.710239581590223</v>
      </c>
      <c r="E58">
        <f>MATCH(B58,'Annual rolling av'!$B$8:$CH$8,FALSE)</f>
        <v>55</v>
      </c>
      <c r="F58">
        <f>MATCH(C58,'Annual rolling av'!$B$8:$B$31,FALSE)</f>
        <v>22</v>
      </c>
      <c r="G58" s="32">
        <f t="shared" si="3"/>
        <v>0.71014492753623137</v>
      </c>
      <c r="H58" s="33">
        <f t="shared" si="4"/>
        <v>0.92928932188134528</v>
      </c>
      <c r="I58">
        <f t="shared" si="2"/>
        <v>0</v>
      </c>
    </row>
    <row r="59" spans="1:9" x14ac:dyDescent="0.3">
      <c r="A59" s="50"/>
      <c r="B59" s="64">
        <v>44348</v>
      </c>
      <c r="C59" t="s">
        <v>39</v>
      </c>
      <c r="D59" s="65" cm="1">
        <f t="array" ref="D59">INDEX(L1_rolling_average,F59,E59)</f>
        <v>34.180583664418009</v>
      </c>
      <c r="E59">
        <f>MATCH(B59,'Annual rolling av'!$B$8:$CH$8,FALSE)</f>
        <v>55</v>
      </c>
      <c r="F59">
        <f>MATCH(C59,'Annual rolling av'!$B$8:$B$31,FALSE)</f>
        <v>3</v>
      </c>
      <c r="G59" s="32">
        <f t="shared" si="3"/>
        <v>0.72463768115941973</v>
      </c>
      <c r="H59" s="33">
        <f t="shared" si="4"/>
        <v>0.92928932188134528</v>
      </c>
      <c r="I59">
        <f t="shared" si="2"/>
        <v>0</v>
      </c>
    </row>
    <row r="60" spans="1:9" x14ac:dyDescent="0.3">
      <c r="A60" s="50"/>
      <c r="B60" s="64">
        <v>45078</v>
      </c>
      <c r="C60" t="s">
        <v>100</v>
      </c>
      <c r="D60" s="65" cm="1">
        <f t="array" ref="D60">INDEX(L1_rolling_average,F60,E60)</f>
        <v>35.121495423443847</v>
      </c>
      <c r="E60">
        <f>MATCH(B60,'Annual rolling av'!$B$8:$CH$8,FALSE)</f>
        <v>79</v>
      </c>
      <c r="F60">
        <f>MATCH(C60,'Annual rolling av'!$B$8:$B$31,FALSE)</f>
        <v>9</v>
      </c>
      <c r="G60" s="32">
        <f t="shared" si="3"/>
        <v>0.73913043478260809</v>
      </c>
      <c r="H60" s="33">
        <f t="shared" si="4"/>
        <v>0.92928932188134528</v>
      </c>
      <c r="I60">
        <f t="shared" si="2"/>
        <v>0</v>
      </c>
    </row>
    <row r="61" spans="1:9" x14ac:dyDescent="0.3">
      <c r="A61" s="50"/>
      <c r="B61" s="64">
        <v>44713</v>
      </c>
      <c r="C61" t="s">
        <v>52</v>
      </c>
      <c r="D61" s="65" cm="1">
        <f t="array" ref="D61">INDEX(L1_rolling_average,F61,E61)</f>
        <v>35.158891733748995</v>
      </c>
      <c r="E61">
        <f>MATCH(B61,'Annual rolling av'!$B$8:$CH$8,FALSE)</f>
        <v>67</v>
      </c>
      <c r="F61">
        <f>MATCH(C61,'Annual rolling av'!$B$8:$B$31,FALSE)</f>
        <v>8</v>
      </c>
      <c r="G61" s="32">
        <f t="shared" si="3"/>
        <v>0.75362318840579645</v>
      </c>
      <c r="H61" s="33">
        <f t="shared" si="4"/>
        <v>0.92928932188134528</v>
      </c>
      <c r="I61">
        <f t="shared" si="2"/>
        <v>0</v>
      </c>
    </row>
    <row r="62" spans="1:9" x14ac:dyDescent="0.3">
      <c r="A62" s="50"/>
      <c r="B62" s="64">
        <v>44348</v>
      </c>
      <c r="C62" t="s">
        <v>43</v>
      </c>
      <c r="D62" s="65" cm="1">
        <f t="array" ref="D62">INDEX(L1_rolling_average,F62,E62)</f>
        <v>35.521352047011575</v>
      </c>
      <c r="E62">
        <f>MATCH(B62,'Annual rolling av'!$B$8:$CH$8,FALSE)</f>
        <v>55</v>
      </c>
      <c r="F62">
        <f>MATCH(C62,'Annual rolling av'!$B$8:$B$31,FALSE)</f>
        <v>7</v>
      </c>
      <c r="G62" s="32">
        <f t="shared" si="3"/>
        <v>0.76811594202898481</v>
      </c>
      <c r="H62" s="33">
        <f t="shared" si="4"/>
        <v>0.92928932188134528</v>
      </c>
      <c r="I62">
        <f t="shared" si="2"/>
        <v>0</v>
      </c>
    </row>
    <row r="63" spans="1:9" x14ac:dyDescent="0.3">
      <c r="A63" s="50"/>
      <c r="B63" s="64">
        <v>45078</v>
      </c>
      <c r="C63" t="s">
        <v>39</v>
      </c>
      <c r="D63" s="65" cm="1">
        <f t="array" ref="D63">INDEX(L1_rolling_average,F63,E63)</f>
        <v>35.577153251744654</v>
      </c>
      <c r="E63">
        <f>MATCH(B63,'Annual rolling av'!$B$8:$CH$8,FALSE)</f>
        <v>79</v>
      </c>
      <c r="F63">
        <f>MATCH(C63,'Annual rolling av'!$B$8:$B$31,FALSE)</f>
        <v>3</v>
      </c>
      <c r="G63" s="32">
        <f t="shared" si="3"/>
        <v>0.78260869565217317</v>
      </c>
      <c r="H63" s="33">
        <f t="shared" si="4"/>
        <v>0.92928932188134528</v>
      </c>
      <c r="I63">
        <f t="shared" si="2"/>
        <v>0</v>
      </c>
    </row>
    <row r="64" spans="1:9" x14ac:dyDescent="0.3">
      <c r="A64" s="50"/>
      <c r="B64" s="64">
        <v>45078</v>
      </c>
      <c r="C64" t="s">
        <v>46</v>
      </c>
      <c r="D64" s="65" cm="1">
        <f t="array" ref="D64">INDEX(L1_rolling_average,F64,E64)</f>
        <v>35.958849582134718</v>
      </c>
      <c r="E64">
        <f>MATCH(B64,'Annual rolling av'!$B$8:$CH$8,FALSE)</f>
        <v>79</v>
      </c>
      <c r="F64">
        <f>MATCH(C64,'Annual rolling av'!$B$8:$B$31,FALSE)</f>
        <v>12</v>
      </c>
      <c r="G64" s="32">
        <f t="shared" si="3"/>
        <v>0.79710144927536153</v>
      </c>
      <c r="H64" s="33">
        <f t="shared" si="4"/>
        <v>0.92928932188134528</v>
      </c>
      <c r="I64">
        <f t="shared" si="2"/>
        <v>0</v>
      </c>
    </row>
    <row r="65" spans="1:11" x14ac:dyDescent="0.3">
      <c r="A65" s="50"/>
      <c r="B65" s="64">
        <v>45078</v>
      </c>
      <c r="C65" t="s">
        <v>49</v>
      </c>
      <c r="D65" s="65" cm="1">
        <f t="array" ref="D65">INDEX(L1_rolling_average,F65,E65)</f>
        <v>36.969315487305067</v>
      </c>
      <c r="E65">
        <f>MATCH(B65,'Annual rolling av'!$B$8:$CH$8,FALSE)</f>
        <v>79</v>
      </c>
      <c r="F65">
        <f>MATCH(C65,'Annual rolling av'!$B$8:$B$31,FALSE)</f>
        <v>22</v>
      </c>
      <c r="G65" s="32">
        <f t="shared" si="3"/>
        <v>0.81159420289854989</v>
      </c>
      <c r="H65" s="33">
        <f t="shared" si="4"/>
        <v>0.92928932188134528</v>
      </c>
      <c r="I65">
        <f t="shared" si="2"/>
        <v>0</v>
      </c>
    </row>
    <row r="66" spans="1:11" x14ac:dyDescent="0.3">
      <c r="A66" s="50"/>
      <c r="B66" s="64">
        <v>44713</v>
      </c>
      <c r="C66" t="s">
        <v>41</v>
      </c>
      <c r="D66" s="65" cm="1">
        <f t="array" ref="D66">INDEX(L1_rolling_average,F66,E66)</f>
        <v>38.491513550171035</v>
      </c>
      <c r="E66">
        <f>MATCH(B66,'Annual rolling av'!$B$8:$CH$8,FALSE)</f>
        <v>67</v>
      </c>
      <c r="F66">
        <f>MATCH(C66,'Annual rolling av'!$B$8:$B$31,FALSE)</f>
        <v>23</v>
      </c>
      <c r="G66" s="32">
        <f t="shared" si="3"/>
        <v>0.82608695652173825</v>
      </c>
      <c r="H66" s="33">
        <f t="shared" si="4"/>
        <v>0.92928932188134528</v>
      </c>
      <c r="I66">
        <f t="shared" si="2"/>
        <v>0</v>
      </c>
    </row>
    <row r="67" spans="1:11" x14ac:dyDescent="0.3">
      <c r="A67" s="50"/>
      <c r="B67" s="64">
        <v>45078</v>
      </c>
      <c r="C67" t="s">
        <v>41</v>
      </c>
      <c r="D67" s="65" cm="1">
        <f t="array" ref="D67">INDEX(L1_rolling_average,F67,E67)</f>
        <v>40.290393805866572</v>
      </c>
      <c r="E67">
        <f>MATCH(B67,'Annual rolling av'!$B$8:$CH$8,FALSE)</f>
        <v>79</v>
      </c>
      <c r="F67">
        <f>MATCH(C67,'Annual rolling av'!$B$8:$B$31,FALSE)</f>
        <v>23</v>
      </c>
      <c r="G67" s="32">
        <f t="shared" si="3"/>
        <v>0.84057971014492661</v>
      </c>
      <c r="H67" s="33">
        <f t="shared" si="4"/>
        <v>0.92928932188134528</v>
      </c>
      <c r="I67">
        <f t="shared" si="2"/>
        <v>0</v>
      </c>
    </row>
    <row r="68" spans="1:11" x14ac:dyDescent="0.3">
      <c r="A68" s="50"/>
      <c r="B68" s="64">
        <v>44713</v>
      </c>
      <c r="C68" t="s">
        <v>100</v>
      </c>
      <c r="D68" s="65" cm="1">
        <f t="array" ref="D68">INDEX(L1_rolling_average,F68,E68)</f>
        <v>42.562506177853486</v>
      </c>
      <c r="E68">
        <f>MATCH(B68,'Annual rolling av'!$B$8:$CH$8,FALSE)</f>
        <v>67</v>
      </c>
      <c r="F68">
        <f>MATCH(C68,'Annual rolling av'!$B$8:$B$31,FALSE)</f>
        <v>9</v>
      </c>
      <c r="G68" s="32">
        <f t="shared" si="3"/>
        <v>0.85507246376811497</v>
      </c>
      <c r="H68" s="33">
        <f t="shared" si="4"/>
        <v>0.92928932188134528</v>
      </c>
      <c r="I68">
        <f t="shared" si="2"/>
        <v>0</v>
      </c>
    </row>
    <row r="69" spans="1:11" x14ac:dyDescent="0.3">
      <c r="A69" s="50"/>
      <c r="B69" s="64">
        <v>44348</v>
      </c>
      <c r="C69" t="s">
        <v>41</v>
      </c>
      <c r="D69" s="65" cm="1">
        <f t="array" ref="D69">INDEX(L1_rolling_average,F69,E69)</f>
        <v>43.982991369390511</v>
      </c>
      <c r="E69">
        <f>MATCH(B69,'Annual rolling av'!$B$8:$CH$8,FALSE)</f>
        <v>55</v>
      </c>
      <c r="F69">
        <f>MATCH(C69,'Annual rolling av'!$B$8:$B$31,FALSE)</f>
        <v>23</v>
      </c>
      <c r="G69" s="32">
        <f t="shared" si="3"/>
        <v>0.86956521739130332</v>
      </c>
      <c r="H69" s="33">
        <f t="shared" si="4"/>
        <v>0.92928932188134528</v>
      </c>
      <c r="I69">
        <f t="shared" si="2"/>
        <v>0</v>
      </c>
    </row>
    <row r="70" spans="1:11" x14ac:dyDescent="0.3">
      <c r="A70" s="50"/>
      <c r="B70" s="64">
        <v>45078</v>
      </c>
      <c r="C70" t="s">
        <v>44</v>
      </c>
      <c r="D70" s="65" cm="1">
        <f t="array" ref="D70">INDEX(L1_rolling_average,F70,E70)</f>
        <v>45.243151846421583</v>
      </c>
      <c r="E70">
        <f>MATCH(B70,'Annual rolling av'!$B$8:$CH$8,FALSE)</f>
        <v>79</v>
      </c>
      <c r="F70">
        <f>MATCH(C70,'Annual rolling av'!$B$8:$B$31,FALSE)</f>
        <v>19</v>
      </c>
      <c r="G70" s="32">
        <f t="shared" si="3"/>
        <v>0.88405797101449168</v>
      </c>
      <c r="H70" s="33">
        <f t="shared" si="4"/>
        <v>0.92928932188134528</v>
      </c>
      <c r="I70">
        <f t="shared" si="2"/>
        <v>0</v>
      </c>
    </row>
    <row r="71" spans="1:11" x14ac:dyDescent="0.3">
      <c r="A71" s="50"/>
      <c r="B71" s="64">
        <v>45078</v>
      </c>
      <c r="C71" t="s">
        <v>42</v>
      </c>
      <c r="D71" s="65" cm="1">
        <f t="array" ref="D71">INDEX(L1_rolling_average,F71,E71)</f>
        <v>45.539469855734779</v>
      </c>
      <c r="E71">
        <f>MATCH(B71,'Annual rolling av'!$B$8:$CH$8,FALSE)</f>
        <v>79</v>
      </c>
      <c r="F71">
        <f>MATCH(C71,'Annual rolling av'!$B$8:$B$31,FALSE)</f>
        <v>18</v>
      </c>
      <c r="G71" s="32">
        <f t="shared" si="3"/>
        <v>0.89855072463768004</v>
      </c>
      <c r="H71" s="33">
        <f t="shared" si="4"/>
        <v>0.92928932188134528</v>
      </c>
      <c r="I71">
        <f t="shared" si="2"/>
        <v>0</v>
      </c>
    </row>
    <row r="72" spans="1:11" x14ac:dyDescent="0.3">
      <c r="A72" s="50"/>
      <c r="B72" s="64">
        <v>44348</v>
      </c>
      <c r="C72" t="s">
        <v>40</v>
      </c>
      <c r="D72" s="65" cm="1">
        <f t="array" ref="D72">INDEX(L1_rolling_average,F72,E72)</f>
        <v>74.621983689676043</v>
      </c>
      <c r="E72">
        <f>MATCH(B72,'Annual rolling av'!$B$8:$CH$8,FALSE)</f>
        <v>55</v>
      </c>
      <c r="F72">
        <f>MATCH(C72,'Annual rolling av'!$B$8:$B$31,FALSE)</f>
        <v>20</v>
      </c>
      <c r="G72" s="32">
        <f t="shared" si="3"/>
        <v>0.9130434782608684</v>
      </c>
      <c r="H72" s="33">
        <f t="shared" si="4"/>
        <v>0.92928932188134528</v>
      </c>
      <c r="I72">
        <f t="shared" si="2"/>
        <v>0</v>
      </c>
    </row>
    <row r="73" spans="1:11" x14ac:dyDescent="0.3">
      <c r="A73" s="50"/>
      <c r="B73" s="64">
        <v>44348</v>
      </c>
      <c r="C73" t="s">
        <v>38</v>
      </c>
      <c r="D73" s="65" cm="1">
        <f t="array" ref="D73">INDEX(L1_rolling_average,F73,E73)</f>
        <v>77.628408355430039</v>
      </c>
      <c r="E73">
        <f>MATCH(B73,'Annual rolling av'!$B$8:$CH$8,FALSE)</f>
        <v>55</v>
      </c>
      <c r="F73">
        <f>MATCH(C73,'Annual rolling av'!$B$8:$B$31,FALSE)</f>
        <v>24</v>
      </c>
      <c r="G73" s="32">
        <f t="shared" si="3"/>
        <v>0.92753623188405676</v>
      </c>
      <c r="H73" s="33">
        <f t="shared" si="4"/>
        <v>0.92928932188134528</v>
      </c>
      <c r="I73">
        <f t="shared" si="2"/>
        <v>79.182437007108192</v>
      </c>
    </row>
    <row r="74" spans="1:11" x14ac:dyDescent="0.3">
      <c r="A74" s="50"/>
      <c r="B74" s="64">
        <v>44348</v>
      </c>
      <c r="C74" t="s">
        <v>53</v>
      </c>
      <c r="D74" s="65" cm="1">
        <f t="array" ref="D74">INDEX(L1_rolling_average,F74,E74)</f>
        <v>90.475526533607848</v>
      </c>
      <c r="E74">
        <f>MATCH(B74,'Annual rolling av'!$B$8:$CH$8,FALSE)</f>
        <v>55</v>
      </c>
      <c r="F74">
        <f>MATCH(C74,'Annual rolling av'!$B$8:$B$31,FALSE)</f>
        <v>5</v>
      </c>
      <c r="G74" s="32">
        <f t="shared" si="3"/>
        <v>0.94202898550724512</v>
      </c>
      <c r="H74" s="33">
        <f t="shared" si="4"/>
        <v>0.92928932188134528</v>
      </c>
      <c r="I74">
        <f t="shared" si="2"/>
        <v>0</v>
      </c>
    </row>
    <row r="75" spans="1:11" x14ac:dyDescent="0.3">
      <c r="A75" s="50"/>
      <c r="B75" s="64">
        <v>45078</v>
      </c>
      <c r="C75" t="s">
        <v>38</v>
      </c>
      <c r="D75" s="65" cm="1">
        <f t="array" ref="D75">INDEX(L1_rolling_average,F75,E75)</f>
        <v>91.146579241024398</v>
      </c>
      <c r="E75">
        <f>MATCH(B75,'Annual rolling av'!$B$8:$CH$8,FALSE)</f>
        <v>79</v>
      </c>
      <c r="F75">
        <f>MATCH(C75,'Annual rolling av'!$B$8:$B$31,FALSE)</f>
        <v>24</v>
      </c>
      <c r="G75" s="32">
        <f t="shared" si="3"/>
        <v>0.95652173913043348</v>
      </c>
      <c r="H75" s="33">
        <f t="shared" si="4"/>
        <v>0.92928932188134528</v>
      </c>
      <c r="I75">
        <f t="shared" ref="I75:I78" si="5">IF(AND(G75&lt;H75,G76&gt;H75),D75+(D76-D75)*((H75-G75)/(G76-G75)),0)</f>
        <v>0</v>
      </c>
    </row>
    <row r="76" spans="1:11" x14ac:dyDescent="0.3">
      <c r="A76" s="50"/>
      <c r="B76" s="64">
        <v>45078</v>
      </c>
      <c r="C76" t="s">
        <v>38</v>
      </c>
      <c r="D76" s="65" cm="1">
        <f t="array" ref="D76">INDEX(L1_rolling_average,F76,E76)</f>
        <v>91.146579241024398</v>
      </c>
      <c r="E76">
        <f>MATCH(B76,'Annual rolling av'!$B$8:$CH$8,FALSE)</f>
        <v>79</v>
      </c>
      <c r="F76">
        <f>MATCH(C76,'Annual rolling av'!$B$8:$B$31,FALSE)</f>
        <v>24</v>
      </c>
      <c r="G76" s="32">
        <f t="shared" si="3"/>
        <v>0.97101449275362184</v>
      </c>
      <c r="H76" s="33">
        <f t="shared" si="4"/>
        <v>0.92928932188134528</v>
      </c>
      <c r="I76">
        <f t="shared" si="5"/>
        <v>0</v>
      </c>
    </row>
    <row r="77" spans="1:11" x14ac:dyDescent="0.3">
      <c r="A77" s="50"/>
      <c r="B77" s="64">
        <v>44348</v>
      </c>
      <c r="C77" t="s">
        <v>52</v>
      </c>
      <c r="D77" s="65" cm="1">
        <f t="array" ref="D77">INDEX(L1_rolling_average,F77,E77)</f>
        <v>139.77980889777876</v>
      </c>
      <c r="E77">
        <f>MATCH(B77,'Annual rolling av'!$B$8:$CH$8,FALSE)</f>
        <v>55</v>
      </c>
      <c r="F77">
        <f>MATCH(C77,'Annual rolling av'!$B$8:$B$31,FALSE)</f>
        <v>8</v>
      </c>
      <c r="G77" s="32">
        <f t="shared" si="3"/>
        <v>0.9855072463768102</v>
      </c>
      <c r="H77" s="33">
        <f t="shared" si="4"/>
        <v>0.92928932188134528</v>
      </c>
      <c r="I77">
        <f t="shared" si="5"/>
        <v>0</v>
      </c>
    </row>
    <row r="78" spans="1:11" ht="12.75" thickBot="1" x14ac:dyDescent="0.35">
      <c r="A78" s="50"/>
      <c r="B78" s="66">
        <v>44348</v>
      </c>
      <c r="C78" s="67" t="s">
        <v>100</v>
      </c>
      <c r="D78" s="68" cm="1">
        <f t="array" ref="D78">INDEX(L1_rolling_average,F78,E78)</f>
        <v>154.83050521639814</v>
      </c>
      <c r="E78" s="67">
        <f>MATCH(B78,'Annual rolling av'!$B$8:$CH$8,FALSE)</f>
        <v>55</v>
      </c>
      <c r="F78" s="67">
        <f>MATCH(C78,'Annual rolling av'!$B$8:$B$31,FALSE)</f>
        <v>9</v>
      </c>
      <c r="G78" s="69">
        <f t="shared" si="3"/>
        <v>0.99999999999999856</v>
      </c>
      <c r="H78" s="70">
        <f t="shared" si="4"/>
        <v>0.92928932188134528</v>
      </c>
      <c r="I78" s="67">
        <f t="shared" si="5"/>
        <v>0</v>
      </c>
      <c r="J78" s="67"/>
      <c r="K78" s="67"/>
    </row>
    <row r="79" spans="1:11" ht="12.5" customHeight="1" thickTop="1" x14ac:dyDescent="0.3">
      <c r="B79" s="50"/>
      <c r="D79" s="52"/>
      <c r="G79" s="32"/>
      <c r="H79" s="33"/>
    </row>
    <row r="80" spans="1:11" x14ac:dyDescent="0.3">
      <c r="B80" s="50"/>
      <c r="D80" s="52"/>
      <c r="G80" s="32"/>
      <c r="H80" s="33"/>
    </row>
    <row r="81" spans="2:10" x14ac:dyDescent="0.3">
      <c r="B81" s="50"/>
      <c r="D81" s="52"/>
      <c r="G81" s="32"/>
      <c r="H81" s="33"/>
      <c r="J81" s="26"/>
    </row>
    <row r="82" spans="2:10" x14ac:dyDescent="0.3">
      <c r="B82" s="50"/>
      <c r="D82" s="52"/>
      <c r="G82" s="32"/>
      <c r="H82" s="33"/>
      <c r="J82" s="23"/>
    </row>
    <row r="83" spans="2:10" x14ac:dyDescent="0.3">
      <c r="B83" s="50"/>
      <c r="H83" s="33"/>
      <c r="J83" s="30"/>
    </row>
    <row r="84" spans="2:10" x14ac:dyDescent="0.3">
      <c r="B84" s="50"/>
      <c r="H84" s="33"/>
    </row>
    <row r="85" spans="2:10" x14ac:dyDescent="0.3">
      <c r="B85" s="50"/>
      <c r="H85" s="33"/>
    </row>
    <row r="86" spans="2:10" x14ac:dyDescent="0.3">
      <c r="B86" s="50"/>
      <c r="H86" s="33"/>
    </row>
    <row r="89" spans="2:10" x14ac:dyDescent="0.3">
      <c r="B89" s="31"/>
      <c r="C89" s="29"/>
      <c r="D89" s="29"/>
      <c r="E89" s="29"/>
      <c r="F89" s="29"/>
      <c r="G89" s="29"/>
    </row>
    <row r="90" spans="2:10" x14ac:dyDescent="0.3">
      <c r="B90" s="31"/>
      <c r="C90" s="29"/>
      <c r="D90" s="29"/>
      <c r="E90" s="29"/>
      <c r="F90" s="29"/>
      <c r="G90" s="29"/>
    </row>
    <row r="91" spans="2:10" x14ac:dyDescent="0.3">
      <c r="B91" s="31"/>
      <c r="C91" s="29"/>
      <c r="D91" s="29"/>
      <c r="E91" s="29"/>
      <c r="F91" s="29"/>
      <c r="G91" s="29"/>
    </row>
    <row r="92" spans="2:10" x14ac:dyDescent="0.3">
      <c r="B92" s="31"/>
      <c r="C92" s="29"/>
      <c r="D92" s="29"/>
      <c r="E92" s="29"/>
      <c r="F92" s="29"/>
      <c r="G92" s="29"/>
    </row>
    <row r="93" spans="2:10" x14ac:dyDescent="0.3">
      <c r="B93" s="31"/>
      <c r="C93" s="29"/>
      <c r="D93" s="29"/>
      <c r="E93" s="29"/>
      <c r="F93" s="29"/>
      <c r="G93" s="29"/>
    </row>
    <row r="94" spans="2:10" x14ac:dyDescent="0.3">
      <c r="B94" s="31"/>
      <c r="C94" s="29"/>
      <c r="D94" s="29"/>
      <c r="E94" s="29"/>
      <c r="F94" s="29"/>
      <c r="G94" s="29"/>
    </row>
    <row r="95" spans="2:10" x14ac:dyDescent="0.3">
      <c r="B95" s="31"/>
      <c r="C95" s="29"/>
      <c r="D95" s="29"/>
      <c r="E95" s="29"/>
      <c r="F95" s="29"/>
      <c r="G95" s="29"/>
    </row>
    <row r="96" spans="2:10" x14ac:dyDescent="0.3">
      <c r="B96" s="31"/>
      <c r="C96" s="29"/>
      <c r="D96" s="29"/>
      <c r="E96" s="29"/>
      <c r="F96" s="29"/>
      <c r="G96" s="29"/>
    </row>
    <row r="97" spans="2:7" x14ac:dyDescent="0.3">
      <c r="B97" s="31"/>
      <c r="C97" s="29"/>
      <c r="D97" s="29"/>
      <c r="E97" s="29"/>
      <c r="F97" s="29"/>
      <c r="G97" s="29"/>
    </row>
    <row r="98" spans="2:7" x14ac:dyDescent="0.3">
      <c r="B98" s="31"/>
      <c r="C98" s="29"/>
      <c r="D98" s="29"/>
      <c r="E98" s="29"/>
      <c r="F98" s="29"/>
      <c r="G98" s="29"/>
    </row>
    <row r="99" spans="2:7" x14ac:dyDescent="0.3">
      <c r="B99" s="31"/>
      <c r="C99" s="29"/>
      <c r="D99" s="29"/>
      <c r="E99" s="29"/>
      <c r="F99" s="29"/>
      <c r="G99" s="29"/>
    </row>
    <row r="100" spans="2:7" x14ac:dyDescent="0.3">
      <c r="B100" s="31"/>
      <c r="C100" s="29"/>
      <c r="D100" s="29"/>
      <c r="E100" s="29"/>
      <c r="F100" s="29"/>
      <c r="G100" s="29"/>
    </row>
    <row r="101" spans="2:7" x14ac:dyDescent="0.3">
      <c r="B101" s="31"/>
      <c r="C101" s="29"/>
      <c r="D101" s="29"/>
      <c r="E101" s="29"/>
      <c r="F101" s="29"/>
      <c r="G101" s="29"/>
    </row>
    <row r="102" spans="2:7" x14ac:dyDescent="0.3">
      <c r="B102" s="31"/>
      <c r="C102" s="29"/>
      <c r="D102" s="29"/>
      <c r="E102" s="29"/>
      <c r="F102" s="29"/>
      <c r="G102" s="29"/>
    </row>
    <row r="103" spans="2:7" x14ac:dyDescent="0.3">
      <c r="B103" s="31"/>
      <c r="C103" s="29"/>
      <c r="D103" s="29"/>
      <c r="E103" s="29"/>
      <c r="F103" s="29"/>
      <c r="G103" s="29"/>
    </row>
    <row r="104" spans="2:7" x14ac:dyDescent="0.3">
      <c r="B104" s="31"/>
      <c r="C104" s="29"/>
      <c r="D104" s="29"/>
      <c r="E104" s="29"/>
      <c r="F104" s="29"/>
      <c r="G104" s="29"/>
    </row>
    <row r="105" spans="2:7" x14ac:dyDescent="0.3">
      <c r="B105" s="31"/>
      <c r="C105" s="29"/>
      <c r="D105" s="29"/>
      <c r="E105" s="29"/>
      <c r="F105" s="29"/>
      <c r="G105" s="29"/>
    </row>
    <row r="106" spans="2:7" x14ac:dyDescent="0.3">
      <c r="B106" s="31"/>
      <c r="C106" s="29"/>
      <c r="D106" s="29"/>
      <c r="E106" s="29"/>
      <c r="F106" s="29"/>
      <c r="G106" s="32"/>
    </row>
    <row r="107" spans="2:7" x14ac:dyDescent="0.3">
      <c r="B107" s="31"/>
      <c r="C107" s="29"/>
      <c r="D107" s="29"/>
      <c r="E107" s="29"/>
      <c r="F107" s="29"/>
      <c r="G107" s="32"/>
    </row>
    <row r="108" spans="2:7" x14ac:dyDescent="0.3">
      <c r="B108" s="31"/>
      <c r="C108" s="29"/>
      <c r="D108" s="29"/>
      <c r="E108" s="29"/>
      <c r="F108" s="29"/>
      <c r="G108" s="32"/>
    </row>
    <row r="109" spans="2:7" x14ac:dyDescent="0.3">
      <c r="B109" s="31"/>
      <c r="C109" s="29"/>
      <c r="D109" s="29"/>
      <c r="E109" s="29"/>
      <c r="F109" s="29"/>
      <c r="G109" s="32"/>
    </row>
    <row r="110" spans="2:7" x14ac:dyDescent="0.3">
      <c r="B110" s="31"/>
      <c r="C110" s="29"/>
      <c r="D110" s="29"/>
      <c r="E110" s="29"/>
      <c r="F110" s="29"/>
      <c r="G110" s="32"/>
    </row>
    <row r="111" spans="2:7" x14ac:dyDescent="0.3">
      <c r="B111" s="31"/>
      <c r="C111" s="29"/>
      <c r="D111" s="29"/>
      <c r="E111" s="29"/>
      <c r="F111" s="29"/>
      <c r="G111" s="32"/>
    </row>
    <row r="112" spans="2:7" x14ac:dyDescent="0.3">
      <c r="B112" s="31"/>
      <c r="C112" s="29"/>
      <c r="D112" s="29"/>
      <c r="E112" s="29"/>
      <c r="F112" s="29"/>
      <c r="G112" s="32"/>
    </row>
    <row r="113" spans="2:7" x14ac:dyDescent="0.3">
      <c r="B113" s="31"/>
      <c r="C113" s="29"/>
      <c r="D113" s="29"/>
      <c r="E113" s="29"/>
      <c r="F113" s="29"/>
      <c r="G113" s="32"/>
    </row>
    <row r="114" spans="2:7" x14ac:dyDescent="0.3">
      <c r="B114" s="31"/>
      <c r="C114" s="29"/>
      <c r="D114" s="29"/>
      <c r="E114" s="29"/>
      <c r="F114" s="29"/>
      <c r="G114" s="32"/>
    </row>
    <row r="115" spans="2:7" x14ac:dyDescent="0.3">
      <c r="B115" s="31"/>
      <c r="C115" s="29"/>
      <c r="D115" s="29"/>
      <c r="E115" s="29"/>
      <c r="F115" s="29"/>
      <c r="G115" s="32"/>
    </row>
    <row r="116" spans="2:7" x14ac:dyDescent="0.3">
      <c r="B116" s="31"/>
      <c r="C116" s="29"/>
      <c r="D116" s="29"/>
      <c r="E116" s="29"/>
      <c r="F116" s="29"/>
      <c r="G116" s="32"/>
    </row>
    <row r="117" spans="2:7" x14ac:dyDescent="0.3">
      <c r="B117" s="31"/>
      <c r="C117" s="29"/>
      <c r="D117" s="29"/>
      <c r="E117" s="29"/>
      <c r="F117" s="29"/>
      <c r="G117" s="32"/>
    </row>
    <row r="118" spans="2:7" x14ac:dyDescent="0.3">
      <c r="B118" s="31"/>
      <c r="C118" s="29"/>
      <c r="D118" s="29"/>
      <c r="E118" s="29"/>
      <c r="F118" s="29"/>
      <c r="G118" s="32"/>
    </row>
    <row r="119" spans="2:7" x14ac:dyDescent="0.3">
      <c r="B119" s="31"/>
      <c r="C119" s="29"/>
      <c r="D119" s="29"/>
      <c r="E119" s="29"/>
      <c r="F119" s="29"/>
      <c r="G119" s="32"/>
    </row>
    <row r="120" spans="2:7" x14ac:dyDescent="0.3">
      <c r="B120" s="31"/>
      <c r="C120" s="29"/>
      <c r="D120" s="29"/>
      <c r="E120" s="29"/>
      <c r="F120" s="29"/>
      <c r="G120" s="32"/>
    </row>
    <row r="121" spans="2:7" x14ac:dyDescent="0.3">
      <c r="B121" s="31"/>
      <c r="C121" s="29"/>
      <c r="D121" s="29"/>
      <c r="E121" s="29"/>
      <c r="F121" s="29"/>
      <c r="G121" s="32"/>
    </row>
    <row r="122" spans="2:7" x14ac:dyDescent="0.3">
      <c r="B122" s="31"/>
      <c r="C122" s="29"/>
      <c r="D122" s="29"/>
      <c r="E122" s="29"/>
      <c r="F122" s="29"/>
      <c r="G122" s="32"/>
    </row>
    <row r="123" spans="2:7" x14ac:dyDescent="0.3">
      <c r="B123" s="31"/>
      <c r="C123" s="29"/>
      <c r="D123" s="29"/>
      <c r="E123" s="29"/>
      <c r="F123" s="29"/>
      <c r="G123" s="32"/>
    </row>
    <row r="124" spans="2:7" x14ac:dyDescent="0.3">
      <c r="B124" s="31"/>
      <c r="C124" s="29"/>
      <c r="D124" s="29"/>
      <c r="E124" s="29"/>
      <c r="F124" s="29"/>
      <c r="G124" s="32"/>
    </row>
    <row r="125" spans="2:7" x14ac:dyDescent="0.3">
      <c r="B125" s="31"/>
      <c r="C125" s="29"/>
      <c r="D125" s="29"/>
      <c r="E125" s="29"/>
      <c r="F125" s="29"/>
      <c r="G125" s="32"/>
    </row>
    <row r="126" spans="2:7" x14ac:dyDescent="0.3">
      <c r="B126" s="31"/>
      <c r="C126" s="29"/>
      <c r="D126" s="29"/>
      <c r="E126" s="29"/>
      <c r="F126" s="29"/>
      <c r="G126" s="32"/>
    </row>
    <row r="127" spans="2:7" x14ac:dyDescent="0.3">
      <c r="B127" s="31"/>
      <c r="C127" s="29"/>
      <c r="D127" s="29"/>
      <c r="E127" s="29"/>
      <c r="F127" s="29"/>
      <c r="G127" s="32"/>
    </row>
    <row r="128" spans="2:7" x14ac:dyDescent="0.3">
      <c r="B128" s="31"/>
      <c r="C128" s="29"/>
      <c r="D128" s="29"/>
      <c r="E128" s="29"/>
      <c r="F128" s="29"/>
      <c r="G128" s="32"/>
    </row>
    <row r="129" spans="2:7" x14ac:dyDescent="0.3">
      <c r="B129" s="31"/>
      <c r="C129" s="29"/>
      <c r="D129" s="29"/>
      <c r="E129" s="29"/>
      <c r="F129" s="29"/>
      <c r="G129" s="32"/>
    </row>
    <row r="130" spans="2:7" x14ac:dyDescent="0.3">
      <c r="B130" s="31"/>
      <c r="C130" s="29"/>
      <c r="D130" s="29"/>
      <c r="E130" s="29"/>
      <c r="F130" s="29"/>
      <c r="G130" s="32"/>
    </row>
    <row r="131" spans="2:7" x14ac:dyDescent="0.3">
      <c r="B131" s="31"/>
      <c r="C131" s="29"/>
      <c r="D131" s="29"/>
      <c r="E131" s="29"/>
      <c r="F131" s="29"/>
      <c r="G131" s="32"/>
    </row>
    <row r="132" spans="2:7" x14ac:dyDescent="0.3">
      <c r="B132" s="31"/>
      <c r="C132" s="29"/>
      <c r="D132" s="29"/>
      <c r="E132" s="29"/>
      <c r="F132" s="29"/>
      <c r="G132" s="32"/>
    </row>
    <row r="133" spans="2:7" x14ac:dyDescent="0.3">
      <c r="B133" s="31"/>
      <c r="C133" s="29"/>
      <c r="D133" s="29"/>
      <c r="E133" s="29"/>
      <c r="F133" s="29"/>
      <c r="G133" s="32"/>
    </row>
    <row r="134" spans="2:7" x14ac:dyDescent="0.3">
      <c r="B134" s="31"/>
      <c r="C134" s="29"/>
      <c r="D134" s="29"/>
      <c r="E134" s="29"/>
      <c r="F134" s="29"/>
      <c r="G134" s="32"/>
    </row>
    <row r="135" spans="2:7" x14ac:dyDescent="0.3">
      <c r="B135" s="31"/>
      <c r="C135" s="29"/>
      <c r="D135" s="29"/>
      <c r="E135" s="29"/>
      <c r="F135" s="29"/>
      <c r="G135" s="32"/>
    </row>
    <row r="136" spans="2:7" x14ac:dyDescent="0.3">
      <c r="B136" s="31"/>
      <c r="C136" s="29"/>
      <c r="D136" s="29"/>
      <c r="E136" s="29"/>
      <c r="F136" s="29"/>
      <c r="G136" s="32"/>
    </row>
    <row r="137" spans="2:7" x14ac:dyDescent="0.3">
      <c r="B137" s="31"/>
      <c r="C137" s="29"/>
      <c r="D137" s="29"/>
      <c r="E137" s="29"/>
      <c r="F137" s="29"/>
      <c r="G137" s="32"/>
    </row>
    <row r="138" spans="2:7" x14ac:dyDescent="0.3">
      <c r="B138" s="31"/>
      <c r="C138" s="29"/>
      <c r="D138" s="29"/>
      <c r="E138" s="29"/>
      <c r="F138" s="29"/>
      <c r="G138" s="32"/>
    </row>
    <row r="139" spans="2:7" x14ac:dyDescent="0.3">
      <c r="B139" s="31"/>
      <c r="C139" s="29"/>
      <c r="D139" s="29"/>
      <c r="E139" s="29"/>
      <c r="F139" s="29"/>
      <c r="G139" s="32"/>
    </row>
    <row r="140" spans="2:7" x14ac:dyDescent="0.3">
      <c r="B140" s="31"/>
      <c r="C140" s="29"/>
      <c r="D140" s="29"/>
      <c r="E140" s="29"/>
      <c r="F140" s="29"/>
      <c r="G140" s="32"/>
    </row>
    <row r="141" spans="2:7" x14ac:dyDescent="0.3">
      <c r="B141" s="31"/>
      <c r="C141" s="29"/>
      <c r="D141" s="29"/>
      <c r="E141" s="29"/>
      <c r="F141" s="29"/>
      <c r="G141" s="32"/>
    </row>
    <row r="142" spans="2:7" x14ac:dyDescent="0.3">
      <c r="B142" s="31"/>
      <c r="C142" s="29"/>
      <c r="D142" s="29"/>
      <c r="E142" s="29"/>
      <c r="F142" s="29"/>
      <c r="G142" s="32"/>
    </row>
    <row r="143" spans="2:7" x14ac:dyDescent="0.3">
      <c r="B143" s="31"/>
      <c r="C143" s="29"/>
      <c r="D143" s="29"/>
      <c r="E143" s="29"/>
      <c r="F143" s="29"/>
      <c r="G143" s="32"/>
    </row>
    <row r="144" spans="2:7" x14ac:dyDescent="0.3">
      <c r="B144" s="31"/>
      <c r="C144" s="29"/>
      <c r="D144" s="29"/>
      <c r="E144" s="29"/>
      <c r="F144" s="29"/>
      <c r="G144" s="32"/>
    </row>
    <row r="145" spans="2:7" x14ac:dyDescent="0.3">
      <c r="B145" s="31"/>
      <c r="C145" s="29"/>
      <c r="D145" s="29"/>
      <c r="E145" s="29"/>
      <c r="F145" s="29"/>
      <c r="G145" s="32"/>
    </row>
    <row r="146" spans="2:7" x14ac:dyDescent="0.3">
      <c r="B146" s="31"/>
      <c r="C146" s="29"/>
      <c r="D146" s="29"/>
      <c r="E146" s="29"/>
      <c r="F146" s="29"/>
      <c r="G146" s="32"/>
    </row>
    <row r="147" spans="2:7" x14ac:dyDescent="0.3">
      <c r="B147" s="31"/>
      <c r="C147" s="29"/>
      <c r="D147" s="29"/>
      <c r="E147" s="29"/>
      <c r="F147" s="29"/>
      <c r="G147" s="32"/>
    </row>
    <row r="148" spans="2:7" x14ac:dyDescent="0.3">
      <c r="B148" s="31"/>
      <c r="C148" s="29"/>
      <c r="D148" s="29"/>
      <c r="E148" s="29"/>
      <c r="F148" s="29"/>
      <c r="G148" s="32"/>
    </row>
    <row r="149" spans="2:7" x14ac:dyDescent="0.3">
      <c r="B149" s="31"/>
      <c r="C149" s="29"/>
      <c r="D149" s="29"/>
      <c r="E149" s="29"/>
      <c r="F149" s="29"/>
      <c r="G149" s="32"/>
    </row>
    <row r="150" spans="2:7" x14ac:dyDescent="0.3">
      <c r="B150" s="31"/>
      <c r="C150" s="29"/>
      <c r="D150" s="29"/>
      <c r="E150" s="29"/>
      <c r="F150" s="29"/>
      <c r="G150" s="32"/>
    </row>
    <row r="151" spans="2:7" x14ac:dyDescent="0.3">
      <c r="B151" s="31"/>
      <c r="C151" s="29"/>
      <c r="D151" s="29"/>
      <c r="E151" s="29"/>
      <c r="F151" s="29"/>
      <c r="G151" s="32"/>
    </row>
    <row r="152" spans="2:7" x14ac:dyDescent="0.3">
      <c r="B152" s="31"/>
      <c r="C152" s="29"/>
      <c r="D152" s="29"/>
      <c r="E152" s="29"/>
      <c r="F152" s="29"/>
      <c r="G152" s="32"/>
    </row>
    <row r="153" spans="2:7" x14ac:dyDescent="0.3">
      <c r="B153" s="31"/>
      <c r="C153" s="29"/>
      <c r="D153" s="29"/>
      <c r="E153" s="29"/>
      <c r="F153" s="29"/>
      <c r="G153" s="32"/>
    </row>
    <row r="154" spans="2:7" x14ac:dyDescent="0.3">
      <c r="B154" s="31"/>
      <c r="C154" s="29"/>
      <c r="D154" s="29"/>
      <c r="E154" s="29"/>
      <c r="F154" s="29"/>
      <c r="G154" s="32"/>
    </row>
    <row r="155" spans="2:7" x14ac:dyDescent="0.3">
      <c r="B155" s="31"/>
      <c r="C155" s="29"/>
      <c r="D155" s="29"/>
      <c r="E155" s="29"/>
      <c r="F155" s="29"/>
      <c r="G155" s="32"/>
    </row>
    <row r="156" spans="2:7" x14ac:dyDescent="0.3">
      <c r="B156" s="31"/>
      <c r="C156" s="29"/>
      <c r="D156" s="29"/>
      <c r="E156" s="29"/>
      <c r="F156" s="29"/>
      <c r="G156" s="32"/>
    </row>
    <row r="157" spans="2:7" x14ac:dyDescent="0.3">
      <c r="B157" s="31"/>
      <c r="C157" s="29"/>
      <c r="D157" s="29"/>
      <c r="E157" s="29"/>
      <c r="F157" s="29"/>
      <c r="G157" s="32"/>
    </row>
    <row r="158" spans="2:7" x14ac:dyDescent="0.3">
      <c r="B158" s="31"/>
      <c r="C158" s="29"/>
      <c r="D158" s="29"/>
      <c r="E158" s="29"/>
      <c r="F158" s="29"/>
      <c r="G158" s="32"/>
    </row>
    <row r="159" spans="2:7" x14ac:dyDescent="0.3">
      <c r="B159" s="31"/>
      <c r="C159" s="29"/>
      <c r="D159" s="29"/>
      <c r="E159" s="29"/>
      <c r="F159" s="29"/>
      <c r="G159" s="32"/>
    </row>
    <row r="160" spans="2:7" x14ac:dyDescent="0.3">
      <c r="B160" s="31"/>
      <c r="C160" s="29"/>
      <c r="D160" s="29"/>
      <c r="E160" s="29"/>
      <c r="F160" s="29"/>
      <c r="G160" s="32"/>
    </row>
    <row r="161" spans="2:7" x14ac:dyDescent="0.3">
      <c r="B161" s="31"/>
      <c r="C161" s="29"/>
      <c r="D161" s="29"/>
      <c r="E161" s="29"/>
      <c r="F161" s="29"/>
      <c r="G161" s="32"/>
    </row>
    <row r="162" spans="2:7" x14ac:dyDescent="0.3">
      <c r="B162" s="31"/>
      <c r="C162" s="29"/>
      <c r="D162" s="29"/>
      <c r="E162" s="29"/>
      <c r="F162" s="29"/>
      <c r="G162" s="32"/>
    </row>
    <row r="163" spans="2:7" x14ac:dyDescent="0.3">
      <c r="B163" s="31"/>
      <c r="C163" s="29"/>
      <c r="D163" s="29"/>
      <c r="E163" s="29"/>
      <c r="F163" s="29"/>
      <c r="G163" s="32"/>
    </row>
    <row r="164" spans="2:7" x14ac:dyDescent="0.3">
      <c r="B164" s="31"/>
      <c r="C164" s="29"/>
      <c r="D164" s="29"/>
      <c r="E164" s="29"/>
      <c r="F164" s="29"/>
      <c r="G164" s="32"/>
    </row>
    <row r="165" spans="2:7" x14ac:dyDescent="0.3">
      <c r="B165" s="31"/>
      <c r="C165" s="29"/>
      <c r="D165" s="29"/>
      <c r="E165" s="29"/>
      <c r="F165" s="29"/>
      <c r="G165" s="32"/>
    </row>
    <row r="166" spans="2:7" x14ac:dyDescent="0.3">
      <c r="B166" s="31"/>
      <c r="C166" s="29"/>
      <c r="D166" s="29"/>
      <c r="E166" s="29"/>
      <c r="F166" s="29"/>
      <c r="G166" s="32"/>
    </row>
    <row r="167" spans="2:7" x14ac:dyDescent="0.3">
      <c r="B167" s="31"/>
      <c r="C167" s="29"/>
      <c r="D167" s="29"/>
      <c r="E167" s="29"/>
      <c r="F167" s="29"/>
      <c r="G167" s="32"/>
    </row>
    <row r="168" spans="2:7" x14ac:dyDescent="0.3">
      <c r="B168" s="31"/>
      <c r="C168" s="29"/>
      <c r="D168" s="29"/>
      <c r="E168" s="29"/>
      <c r="F168" s="29"/>
      <c r="G168" s="32"/>
    </row>
    <row r="169" spans="2:7" x14ac:dyDescent="0.3">
      <c r="B169" s="31"/>
      <c r="C169" s="29"/>
      <c r="D169" s="29"/>
      <c r="E169" s="29"/>
      <c r="F169" s="29"/>
      <c r="G169" s="32"/>
    </row>
    <row r="170" spans="2:7" x14ac:dyDescent="0.3">
      <c r="B170" s="31"/>
      <c r="C170" s="29"/>
      <c r="D170" s="29"/>
      <c r="E170" s="29"/>
      <c r="F170" s="29"/>
      <c r="G170" s="32"/>
    </row>
    <row r="171" spans="2:7" x14ac:dyDescent="0.3">
      <c r="B171" s="31"/>
      <c r="C171" s="29"/>
      <c r="D171" s="29"/>
      <c r="E171" s="29"/>
      <c r="F171" s="29"/>
      <c r="G171" s="32"/>
    </row>
    <row r="172" spans="2:7" x14ac:dyDescent="0.3">
      <c r="B172" s="31"/>
      <c r="C172" s="29"/>
      <c r="D172" s="29"/>
      <c r="E172" s="29"/>
      <c r="F172" s="29"/>
      <c r="G172" s="32"/>
    </row>
    <row r="173" spans="2:7" x14ac:dyDescent="0.3">
      <c r="B173" s="31"/>
      <c r="C173" s="29"/>
      <c r="D173" s="29"/>
      <c r="E173" s="29"/>
      <c r="F173" s="29"/>
      <c r="G173" s="32"/>
    </row>
    <row r="174" spans="2:7" x14ac:dyDescent="0.3">
      <c r="B174" s="31"/>
      <c r="C174" s="29"/>
      <c r="D174" s="29"/>
      <c r="E174" s="29"/>
      <c r="F174" s="29"/>
      <c r="G174" s="32"/>
    </row>
    <row r="175" spans="2:7" x14ac:dyDescent="0.3">
      <c r="B175" s="31"/>
      <c r="C175" s="29"/>
      <c r="D175" s="29"/>
      <c r="E175" s="29"/>
      <c r="F175" s="29"/>
      <c r="G175" s="32"/>
    </row>
    <row r="176" spans="2:7" x14ac:dyDescent="0.3">
      <c r="B176" s="31"/>
      <c r="C176" s="29"/>
      <c r="D176" s="29"/>
      <c r="E176" s="29"/>
      <c r="F176" s="29"/>
      <c r="G176" s="32"/>
    </row>
    <row r="177" spans="2:7" x14ac:dyDescent="0.3">
      <c r="B177" s="31"/>
      <c r="C177" s="29"/>
      <c r="D177" s="29"/>
      <c r="E177" s="29"/>
      <c r="F177" s="29"/>
      <c r="G177" s="32"/>
    </row>
    <row r="178" spans="2:7" x14ac:dyDescent="0.3">
      <c r="B178" s="31"/>
      <c r="C178" s="29"/>
      <c r="D178" s="29"/>
      <c r="E178" s="29"/>
      <c r="F178" s="29"/>
      <c r="G178" s="32"/>
    </row>
    <row r="179" spans="2:7" x14ac:dyDescent="0.3">
      <c r="B179" s="31"/>
      <c r="C179" s="29"/>
      <c r="D179" s="29"/>
      <c r="E179" s="29"/>
      <c r="F179" s="29"/>
      <c r="G179" s="32"/>
    </row>
    <row r="180" spans="2:7" x14ac:dyDescent="0.3">
      <c r="B180" s="31"/>
      <c r="C180" s="29"/>
      <c r="D180" s="29"/>
      <c r="E180" s="29"/>
      <c r="F180" s="29"/>
      <c r="G180" s="32"/>
    </row>
    <row r="181" spans="2:7" x14ac:dyDescent="0.3">
      <c r="B181" s="31"/>
      <c r="C181" s="29"/>
      <c r="D181" s="29"/>
      <c r="E181" s="29"/>
      <c r="F181" s="29"/>
      <c r="G181" s="29"/>
    </row>
    <row r="182" spans="2:7" x14ac:dyDescent="0.3">
      <c r="B182" s="31"/>
      <c r="C182" s="29"/>
      <c r="D182" s="29"/>
      <c r="E182" s="29"/>
      <c r="F182" s="29"/>
      <c r="G182" s="32"/>
    </row>
    <row r="183" spans="2:7" x14ac:dyDescent="0.3">
      <c r="B183" s="31"/>
      <c r="C183" s="29"/>
      <c r="D183" s="29"/>
      <c r="E183" s="29"/>
      <c r="F183" s="29"/>
      <c r="G183" s="32"/>
    </row>
    <row r="184" spans="2:7" x14ac:dyDescent="0.3">
      <c r="B184" s="31"/>
      <c r="C184" s="29"/>
      <c r="D184" s="29"/>
      <c r="E184" s="29"/>
      <c r="F184" s="29"/>
      <c r="G184" s="32"/>
    </row>
    <row r="185" spans="2:7" x14ac:dyDescent="0.3">
      <c r="B185" s="31"/>
      <c r="C185" s="29"/>
      <c r="D185" s="29"/>
      <c r="E185" s="29"/>
      <c r="F185" s="29"/>
      <c r="G185" s="32"/>
    </row>
    <row r="186" spans="2:7" x14ac:dyDescent="0.3">
      <c r="B186" s="31"/>
      <c r="C186" s="29"/>
      <c r="D186" s="29"/>
      <c r="E186" s="29"/>
      <c r="F186" s="29"/>
      <c r="G186" s="32"/>
    </row>
    <row r="187" spans="2:7" x14ac:dyDescent="0.3">
      <c r="B187" s="31"/>
      <c r="C187" s="29"/>
      <c r="D187" s="29"/>
      <c r="E187" s="29"/>
      <c r="F187" s="29"/>
      <c r="G187" s="32"/>
    </row>
    <row r="188" spans="2:7" x14ac:dyDescent="0.3">
      <c r="B188" s="31"/>
      <c r="C188" s="29"/>
      <c r="D188" s="29"/>
      <c r="E188" s="29"/>
      <c r="F188" s="29"/>
      <c r="G188" s="32"/>
    </row>
    <row r="189" spans="2:7" x14ac:dyDescent="0.3">
      <c r="B189" s="31"/>
      <c r="C189" s="29"/>
      <c r="D189" s="29"/>
      <c r="E189" s="29"/>
      <c r="F189" s="29"/>
      <c r="G189" s="32"/>
    </row>
    <row r="190" spans="2:7" x14ac:dyDescent="0.3">
      <c r="B190" s="31"/>
      <c r="C190" s="29"/>
      <c r="D190" s="29"/>
      <c r="E190" s="29"/>
      <c r="F190" s="29"/>
      <c r="G190" s="32"/>
    </row>
    <row r="191" spans="2:7" x14ac:dyDescent="0.3">
      <c r="B191" s="31"/>
      <c r="C191" s="29"/>
      <c r="D191" s="29"/>
      <c r="E191" s="29"/>
      <c r="F191" s="29"/>
      <c r="G191" s="32"/>
    </row>
    <row r="192" spans="2:7" x14ac:dyDescent="0.3">
      <c r="B192" s="31"/>
      <c r="C192" s="29"/>
      <c r="D192" s="29"/>
      <c r="E192" s="29"/>
      <c r="F192" s="29"/>
      <c r="G192" s="32"/>
    </row>
    <row r="193" spans="2:7" x14ac:dyDescent="0.3">
      <c r="B193" s="31"/>
      <c r="C193" s="29"/>
      <c r="D193" s="29"/>
      <c r="E193" s="29"/>
      <c r="F193" s="29"/>
      <c r="G193" s="32"/>
    </row>
    <row r="194" spans="2:7" x14ac:dyDescent="0.3">
      <c r="B194" s="31"/>
      <c r="C194" s="29"/>
      <c r="D194" s="29"/>
      <c r="E194" s="29"/>
      <c r="F194" s="29"/>
      <c r="G194" s="32"/>
    </row>
    <row r="195" spans="2:7" x14ac:dyDescent="0.3">
      <c r="B195" s="31"/>
      <c r="C195" s="29"/>
      <c r="D195" s="29"/>
      <c r="E195" s="29"/>
      <c r="F195" s="29"/>
      <c r="G195" s="32"/>
    </row>
    <row r="196" spans="2:7" x14ac:dyDescent="0.3">
      <c r="B196" s="31"/>
      <c r="C196" s="29"/>
      <c r="D196" s="29"/>
      <c r="E196" s="29"/>
      <c r="F196" s="29"/>
      <c r="G196" s="32"/>
    </row>
    <row r="197" spans="2:7" x14ac:dyDescent="0.3">
      <c r="B197" s="31"/>
      <c r="C197" s="29"/>
      <c r="D197" s="29"/>
      <c r="E197" s="29"/>
      <c r="F197" s="29"/>
      <c r="G197" s="32"/>
    </row>
    <row r="198" spans="2:7" x14ac:dyDescent="0.3">
      <c r="B198" s="31"/>
      <c r="C198" s="29"/>
      <c r="D198" s="29"/>
      <c r="E198" s="29"/>
      <c r="F198" s="29"/>
      <c r="G198" s="32"/>
    </row>
    <row r="199" spans="2:7" x14ac:dyDescent="0.3">
      <c r="B199" s="31"/>
      <c r="C199" s="29"/>
      <c r="D199" s="29"/>
      <c r="E199" s="29"/>
      <c r="F199" s="29"/>
      <c r="G199" s="32"/>
    </row>
    <row r="200" spans="2:7" x14ac:dyDescent="0.3">
      <c r="B200" s="31"/>
      <c r="C200" s="29"/>
      <c r="D200" s="29"/>
      <c r="E200" s="29"/>
      <c r="F200" s="29"/>
      <c r="G200" s="32"/>
    </row>
    <row r="201" spans="2:7" x14ac:dyDescent="0.3">
      <c r="B201" s="31"/>
      <c r="C201" s="29"/>
      <c r="D201" s="29"/>
      <c r="E201" s="29"/>
      <c r="F201" s="29"/>
      <c r="G201" s="32"/>
    </row>
    <row r="202" spans="2:7" x14ac:dyDescent="0.3">
      <c r="B202" s="31"/>
      <c r="C202" s="29"/>
      <c r="D202" s="29"/>
      <c r="E202" s="29"/>
      <c r="F202" s="29"/>
      <c r="G202" s="32"/>
    </row>
    <row r="203" spans="2:7" x14ac:dyDescent="0.3">
      <c r="B203" s="31"/>
      <c r="C203" s="29"/>
      <c r="D203" s="29"/>
      <c r="E203" s="29"/>
      <c r="F203" s="29"/>
      <c r="G203" s="32"/>
    </row>
    <row r="204" spans="2:7" x14ac:dyDescent="0.3">
      <c r="B204" s="31"/>
      <c r="C204" s="29"/>
      <c r="D204" s="29"/>
      <c r="E204" s="29"/>
      <c r="F204" s="29"/>
      <c r="G204" s="32"/>
    </row>
    <row r="205" spans="2:7" x14ac:dyDescent="0.3">
      <c r="B205" s="31"/>
      <c r="C205" s="29"/>
      <c r="D205" s="29"/>
      <c r="E205" s="29"/>
      <c r="F205" s="29"/>
      <c r="G205" s="32"/>
    </row>
    <row r="206" spans="2:7" x14ac:dyDescent="0.3">
      <c r="B206" s="31"/>
      <c r="C206" s="29"/>
      <c r="D206" s="29"/>
      <c r="E206" s="29"/>
      <c r="F206" s="29"/>
      <c r="G206" s="32"/>
    </row>
    <row r="207" spans="2:7" x14ac:dyDescent="0.3">
      <c r="B207" s="31"/>
      <c r="C207" s="29"/>
      <c r="D207" s="29"/>
      <c r="E207" s="29"/>
      <c r="F207" s="29"/>
      <c r="G207" s="32"/>
    </row>
    <row r="208" spans="2:7" x14ac:dyDescent="0.3">
      <c r="B208" s="31"/>
      <c r="C208" s="29"/>
      <c r="D208" s="29"/>
      <c r="E208" s="29"/>
      <c r="F208" s="29"/>
      <c r="G208" s="32"/>
    </row>
    <row r="209" spans="2:7" x14ac:dyDescent="0.3">
      <c r="B209" s="31"/>
      <c r="C209" s="29"/>
      <c r="D209" s="29"/>
      <c r="E209" s="29"/>
      <c r="F209" s="29"/>
      <c r="G209" s="32"/>
    </row>
    <row r="210" spans="2:7" x14ac:dyDescent="0.3">
      <c r="B210" s="31"/>
      <c r="C210" s="29"/>
      <c r="D210" s="29"/>
      <c r="E210" s="29"/>
      <c r="F210" s="29"/>
      <c r="G210" s="32"/>
    </row>
    <row r="211" spans="2:7" x14ac:dyDescent="0.3">
      <c r="B211" s="31"/>
      <c r="C211" s="29"/>
      <c r="D211" s="29"/>
      <c r="E211" s="29"/>
      <c r="F211" s="29"/>
      <c r="G211" s="32"/>
    </row>
    <row r="212" spans="2:7" x14ac:dyDescent="0.3">
      <c r="B212" s="31"/>
      <c r="C212" s="29"/>
      <c r="D212" s="29"/>
      <c r="E212" s="29"/>
      <c r="F212" s="29"/>
      <c r="G212" s="32"/>
    </row>
    <row r="213" spans="2:7" x14ac:dyDescent="0.3">
      <c r="B213" s="31"/>
      <c r="C213" s="29"/>
      <c r="D213" s="29"/>
      <c r="E213" s="29"/>
      <c r="F213" s="29"/>
      <c r="G213" s="32"/>
    </row>
    <row r="214" spans="2:7" x14ac:dyDescent="0.3">
      <c r="B214" s="31"/>
      <c r="C214" s="29"/>
      <c r="D214" s="29"/>
      <c r="E214" s="29"/>
      <c r="F214" s="29"/>
      <c r="G214" s="32"/>
    </row>
    <row r="215" spans="2:7" x14ac:dyDescent="0.3">
      <c r="B215" s="31"/>
      <c r="C215" s="29"/>
      <c r="D215" s="29"/>
      <c r="E215" s="29"/>
      <c r="F215" s="29"/>
      <c r="G215" s="32"/>
    </row>
    <row r="216" spans="2:7" x14ac:dyDescent="0.3">
      <c r="B216" s="31"/>
      <c r="C216" s="29"/>
      <c r="D216" s="29"/>
      <c r="E216" s="29"/>
      <c r="F216" s="29"/>
      <c r="G216" s="32"/>
    </row>
    <row r="217" spans="2:7" x14ac:dyDescent="0.3">
      <c r="B217" s="31"/>
      <c r="C217" s="29"/>
      <c r="D217" s="29"/>
      <c r="E217" s="29"/>
      <c r="F217" s="29"/>
      <c r="G217" s="32"/>
    </row>
    <row r="218" spans="2:7" x14ac:dyDescent="0.3">
      <c r="B218" s="31"/>
      <c r="C218" s="29"/>
      <c r="D218" s="29"/>
      <c r="E218" s="29"/>
      <c r="F218" s="29"/>
      <c r="G218" s="32"/>
    </row>
    <row r="219" spans="2:7" x14ac:dyDescent="0.3">
      <c r="B219" s="31"/>
      <c r="C219" s="29"/>
      <c r="D219" s="29"/>
      <c r="E219" s="29"/>
      <c r="F219" s="29"/>
      <c r="G219" s="32"/>
    </row>
    <row r="220" spans="2:7" x14ac:dyDescent="0.3">
      <c r="B220" s="31"/>
      <c r="C220" s="29"/>
      <c r="D220" s="29"/>
      <c r="E220" s="29"/>
      <c r="F220" s="29"/>
      <c r="G220" s="32"/>
    </row>
    <row r="221" spans="2:7" x14ac:dyDescent="0.3">
      <c r="B221" s="31"/>
      <c r="C221" s="29"/>
      <c r="D221" s="29"/>
      <c r="E221" s="29"/>
      <c r="F221" s="29"/>
      <c r="G221" s="32"/>
    </row>
    <row r="222" spans="2:7" x14ac:dyDescent="0.3">
      <c r="B222" s="31"/>
      <c r="C222" s="29"/>
      <c r="D222" s="29"/>
      <c r="E222" s="29"/>
      <c r="F222" s="29"/>
      <c r="G222" s="32"/>
    </row>
    <row r="223" spans="2:7" x14ac:dyDescent="0.3">
      <c r="B223" s="31"/>
      <c r="C223" s="29"/>
      <c r="D223" s="29"/>
      <c r="E223" s="29"/>
      <c r="F223" s="29"/>
      <c r="G223" s="32"/>
    </row>
    <row r="224" spans="2:7" x14ac:dyDescent="0.3">
      <c r="B224" s="31"/>
      <c r="C224" s="29"/>
      <c r="D224" s="29"/>
      <c r="E224" s="29"/>
      <c r="F224" s="29"/>
      <c r="G224" s="32"/>
    </row>
    <row r="225" spans="2:7" x14ac:dyDescent="0.3">
      <c r="B225" s="31"/>
      <c r="C225" s="29"/>
      <c r="D225" s="29"/>
      <c r="E225" s="29"/>
      <c r="F225" s="29"/>
      <c r="G225" s="32"/>
    </row>
    <row r="226" spans="2:7" x14ac:dyDescent="0.3">
      <c r="B226" s="31"/>
      <c r="C226" s="29"/>
      <c r="D226" s="29"/>
      <c r="E226" s="29"/>
      <c r="F226" s="29"/>
      <c r="G226" s="32"/>
    </row>
    <row r="227" spans="2:7" x14ac:dyDescent="0.3">
      <c r="B227" s="31"/>
      <c r="C227" s="29"/>
      <c r="D227" s="29"/>
      <c r="E227" s="29"/>
      <c r="F227" s="29"/>
      <c r="G227" s="32"/>
    </row>
    <row r="228" spans="2:7" x14ac:dyDescent="0.3">
      <c r="B228" s="31"/>
      <c r="C228" s="29"/>
      <c r="D228" s="29"/>
      <c r="E228" s="29"/>
      <c r="F228" s="29"/>
      <c r="G228" s="32"/>
    </row>
    <row r="229" spans="2:7" x14ac:dyDescent="0.3">
      <c r="B229" s="31"/>
      <c r="C229" s="29"/>
      <c r="D229" s="29"/>
      <c r="E229" s="29"/>
      <c r="F229" s="29"/>
      <c r="G229" s="32"/>
    </row>
    <row r="230" spans="2:7" x14ac:dyDescent="0.3">
      <c r="B230" s="31"/>
      <c r="C230" s="29"/>
      <c r="D230" s="29"/>
      <c r="E230" s="29"/>
      <c r="F230" s="29"/>
      <c r="G230" s="32"/>
    </row>
    <row r="231" spans="2:7" x14ac:dyDescent="0.3">
      <c r="B231" s="31"/>
      <c r="C231" s="29"/>
      <c r="D231" s="29"/>
      <c r="E231" s="29"/>
      <c r="F231" s="29"/>
      <c r="G231" s="32"/>
    </row>
    <row r="232" spans="2:7" x14ac:dyDescent="0.3">
      <c r="B232" s="31"/>
      <c r="C232" s="29"/>
      <c r="D232" s="29"/>
      <c r="E232" s="29"/>
      <c r="F232" s="29"/>
      <c r="G232" s="32"/>
    </row>
    <row r="233" spans="2:7" x14ac:dyDescent="0.3">
      <c r="B233" s="31"/>
      <c r="C233" s="29"/>
      <c r="D233" s="29"/>
      <c r="E233" s="29"/>
      <c r="F233" s="29"/>
      <c r="G233" s="32"/>
    </row>
    <row r="234" spans="2:7" x14ac:dyDescent="0.3">
      <c r="B234" s="31"/>
      <c r="C234" s="29"/>
      <c r="D234" s="29"/>
      <c r="E234" s="29"/>
      <c r="F234" s="29"/>
      <c r="G234" s="32"/>
    </row>
    <row r="235" spans="2:7" x14ac:dyDescent="0.3">
      <c r="B235" s="31"/>
      <c r="C235" s="29"/>
      <c r="D235" s="29"/>
      <c r="E235" s="29"/>
      <c r="F235" s="29"/>
      <c r="G235" s="32"/>
    </row>
    <row r="236" spans="2:7" x14ac:dyDescent="0.3">
      <c r="B236" s="31"/>
      <c r="C236" s="29"/>
      <c r="D236" s="29"/>
      <c r="E236" s="29"/>
      <c r="F236" s="29"/>
      <c r="G236" s="32"/>
    </row>
    <row r="237" spans="2:7" x14ac:dyDescent="0.3">
      <c r="B237" s="31"/>
      <c r="C237" s="29"/>
      <c r="D237" s="29"/>
      <c r="E237" s="29"/>
      <c r="F237" s="29"/>
      <c r="G237" s="32"/>
    </row>
    <row r="238" spans="2:7" x14ac:dyDescent="0.3">
      <c r="B238" s="31"/>
      <c r="C238" s="29"/>
      <c r="D238" s="29"/>
      <c r="E238" s="29"/>
      <c r="F238" s="29"/>
      <c r="G238" s="32"/>
    </row>
    <row r="239" spans="2:7" x14ac:dyDescent="0.3">
      <c r="B239" s="31"/>
      <c r="C239" s="29"/>
      <c r="D239" s="29"/>
      <c r="E239" s="29"/>
      <c r="F239" s="29"/>
      <c r="G239" s="32"/>
    </row>
    <row r="240" spans="2:7" x14ac:dyDescent="0.3">
      <c r="B240" s="31"/>
      <c r="C240" s="29"/>
      <c r="D240" s="29"/>
      <c r="E240" s="29"/>
      <c r="F240" s="29"/>
      <c r="G240" s="32"/>
    </row>
    <row r="241" spans="2:7" x14ac:dyDescent="0.3">
      <c r="B241" s="31"/>
      <c r="C241" s="29"/>
      <c r="D241" s="29"/>
      <c r="E241" s="29"/>
      <c r="F241" s="29"/>
      <c r="G241" s="32"/>
    </row>
    <row r="242" spans="2:7" x14ac:dyDescent="0.3">
      <c r="B242" s="31"/>
      <c r="C242" s="29"/>
      <c r="D242" s="29"/>
      <c r="E242" s="29"/>
      <c r="F242" s="29"/>
      <c r="G242" s="32"/>
    </row>
    <row r="243" spans="2:7" x14ac:dyDescent="0.3">
      <c r="B243" s="31"/>
      <c r="C243" s="29"/>
      <c r="D243" s="29"/>
      <c r="E243" s="29"/>
      <c r="F243" s="29"/>
      <c r="G243" s="32"/>
    </row>
    <row r="244" spans="2:7" x14ac:dyDescent="0.3">
      <c r="B244" s="31"/>
      <c r="C244" s="29"/>
      <c r="D244" s="29"/>
      <c r="E244" s="29"/>
      <c r="F244" s="29"/>
      <c r="G244" s="32"/>
    </row>
    <row r="245" spans="2:7" x14ac:dyDescent="0.3">
      <c r="B245" s="31"/>
      <c r="C245" s="29"/>
      <c r="D245" s="29"/>
      <c r="E245" s="29"/>
      <c r="F245" s="29"/>
      <c r="G245" s="32"/>
    </row>
    <row r="246" spans="2:7" x14ac:dyDescent="0.3">
      <c r="B246" s="31"/>
      <c r="C246" s="29"/>
      <c r="D246" s="29"/>
      <c r="E246" s="29"/>
      <c r="F246" s="29"/>
      <c r="G246" s="32"/>
    </row>
    <row r="247" spans="2:7" x14ac:dyDescent="0.3">
      <c r="B247" s="31"/>
      <c r="C247" s="29"/>
      <c r="D247" s="29"/>
      <c r="E247" s="29"/>
      <c r="F247" s="29"/>
      <c r="G247" s="32"/>
    </row>
    <row r="248" spans="2:7" x14ac:dyDescent="0.3">
      <c r="B248" s="31"/>
      <c r="C248" s="29"/>
      <c r="D248" s="29"/>
      <c r="E248" s="29"/>
      <c r="F248" s="29"/>
      <c r="G248" s="32"/>
    </row>
    <row r="249" spans="2:7" x14ac:dyDescent="0.3">
      <c r="B249" s="31"/>
      <c r="C249" s="29"/>
      <c r="D249" s="29"/>
      <c r="E249" s="29"/>
      <c r="F249" s="29"/>
      <c r="G249" s="32"/>
    </row>
    <row r="250" spans="2:7" x14ac:dyDescent="0.3">
      <c r="B250" s="31"/>
      <c r="C250" s="29"/>
      <c r="D250" s="29"/>
      <c r="E250" s="29"/>
      <c r="F250" s="29"/>
      <c r="G250" s="32"/>
    </row>
    <row r="251" spans="2:7" x14ac:dyDescent="0.3">
      <c r="B251" s="31"/>
      <c r="C251" s="29"/>
      <c r="D251" s="29"/>
      <c r="E251" s="29"/>
      <c r="F251" s="29"/>
      <c r="G251" s="32"/>
    </row>
    <row r="252" spans="2:7" x14ac:dyDescent="0.3">
      <c r="B252" s="31"/>
      <c r="C252" s="29"/>
      <c r="D252" s="29"/>
      <c r="E252" s="29"/>
      <c r="F252" s="29"/>
      <c r="G252" s="32"/>
    </row>
    <row r="253" spans="2:7" x14ac:dyDescent="0.3">
      <c r="B253" s="31"/>
      <c r="C253" s="29"/>
      <c r="D253" s="29"/>
      <c r="E253" s="29"/>
      <c r="F253" s="29"/>
      <c r="G253" s="32"/>
    </row>
    <row r="254" spans="2:7" x14ac:dyDescent="0.3">
      <c r="B254" s="31"/>
      <c r="C254" s="29"/>
      <c r="D254" s="29"/>
      <c r="E254" s="29"/>
      <c r="F254" s="29"/>
      <c r="G254" s="32"/>
    </row>
    <row r="255" spans="2:7" x14ac:dyDescent="0.3">
      <c r="B255" s="31"/>
      <c r="C255" s="29"/>
      <c r="D255" s="29"/>
      <c r="E255" s="29"/>
      <c r="F255" s="29"/>
      <c r="G255" s="32"/>
    </row>
    <row r="256" spans="2:7" x14ac:dyDescent="0.3">
      <c r="B256" s="31"/>
      <c r="C256" s="29"/>
      <c r="D256" s="29"/>
      <c r="E256" s="29"/>
      <c r="F256" s="29"/>
      <c r="G256" s="32"/>
    </row>
    <row r="257" spans="2:7" x14ac:dyDescent="0.3">
      <c r="B257" s="31"/>
      <c r="C257" s="29"/>
      <c r="D257" s="29"/>
      <c r="E257" s="29"/>
      <c r="F257" s="29"/>
      <c r="G257" s="32"/>
    </row>
    <row r="258" spans="2:7" x14ac:dyDescent="0.3">
      <c r="B258" s="31"/>
      <c r="C258" s="29"/>
      <c r="D258" s="29"/>
      <c r="E258" s="29"/>
      <c r="F258" s="29"/>
      <c r="G258" s="32"/>
    </row>
    <row r="259" spans="2:7" x14ac:dyDescent="0.3">
      <c r="B259" s="31"/>
      <c r="C259" s="29"/>
      <c r="D259" s="29"/>
      <c r="E259" s="29"/>
      <c r="F259" s="29"/>
      <c r="G259" s="32"/>
    </row>
    <row r="260" spans="2:7" x14ac:dyDescent="0.3">
      <c r="B260" s="31"/>
      <c r="C260" s="29"/>
      <c r="D260" s="29"/>
      <c r="E260" s="29"/>
      <c r="F260" s="29"/>
      <c r="G260" s="32"/>
    </row>
    <row r="261" spans="2:7" x14ac:dyDescent="0.3">
      <c r="B261" s="31"/>
      <c r="C261" s="29"/>
      <c r="D261" s="29"/>
      <c r="E261" s="29"/>
      <c r="F261" s="29"/>
      <c r="G261" s="32"/>
    </row>
    <row r="262" spans="2:7" x14ac:dyDescent="0.3">
      <c r="B262" s="31"/>
      <c r="C262" s="29"/>
      <c r="D262" s="29"/>
      <c r="E262" s="29"/>
      <c r="F262" s="29"/>
      <c r="G262" s="32"/>
    </row>
    <row r="263" spans="2:7" x14ac:dyDescent="0.3">
      <c r="B263" s="31"/>
      <c r="C263" s="29"/>
      <c r="D263" s="29"/>
      <c r="E263" s="29"/>
      <c r="F263" s="29"/>
      <c r="G263" s="32"/>
    </row>
    <row r="264" spans="2:7" x14ac:dyDescent="0.3">
      <c r="B264" s="31"/>
      <c r="C264" s="29"/>
      <c r="D264" s="29"/>
      <c r="E264" s="29"/>
      <c r="F264" s="29"/>
      <c r="G264" s="32"/>
    </row>
    <row r="265" spans="2:7" x14ac:dyDescent="0.3">
      <c r="B265" s="31"/>
      <c r="C265" s="29"/>
      <c r="D265" s="29"/>
      <c r="E265" s="29"/>
      <c r="F265" s="29"/>
      <c r="G265" s="32"/>
    </row>
    <row r="266" spans="2:7" x14ac:dyDescent="0.3">
      <c r="B266" s="31"/>
      <c r="C266" s="29"/>
      <c r="D266" s="29"/>
      <c r="E266" s="29"/>
      <c r="F266" s="29"/>
      <c r="G266" s="32"/>
    </row>
    <row r="267" spans="2:7" x14ac:dyDescent="0.3">
      <c r="B267" s="31"/>
      <c r="C267" s="29"/>
      <c r="D267" s="29"/>
      <c r="E267" s="29"/>
      <c r="F267" s="29"/>
      <c r="G267" s="32"/>
    </row>
    <row r="268" spans="2:7" x14ac:dyDescent="0.3">
      <c r="B268" s="31"/>
      <c r="C268" s="29"/>
      <c r="D268" s="29"/>
      <c r="E268" s="29"/>
      <c r="F268" s="29"/>
      <c r="G268" s="32"/>
    </row>
    <row r="269" spans="2:7" x14ac:dyDescent="0.3">
      <c r="B269" s="31"/>
      <c r="C269" s="29"/>
      <c r="D269" s="29"/>
      <c r="E269" s="29"/>
      <c r="F269" s="29"/>
      <c r="G269" s="32"/>
    </row>
    <row r="270" spans="2:7" x14ac:dyDescent="0.3">
      <c r="B270" s="31"/>
      <c r="C270" s="29"/>
      <c r="D270" s="29"/>
      <c r="E270" s="29"/>
      <c r="F270" s="29"/>
      <c r="G270" s="32"/>
    </row>
    <row r="271" spans="2:7" x14ac:dyDescent="0.3">
      <c r="B271" s="31"/>
      <c r="C271" s="29"/>
      <c r="D271" s="29"/>
      <c r="E271" s="29"/>
      <c r="F271" s="29"/>
      <c r="G271" s="32"/>
    </row>
    <row r="272" spans="2:7" x14ac:dyDescent="0.3">
      <c r="B272" s="31"/>
      <c r="C272" s="29"/>
      <c r="D272" s="29"/>
      <c r="E272" s="29"/>
      <c r="F272" s="29"/>
      <c r="G272" s="32"/>
    </row>
    <row r="273" spans="2:7" x14ac:dyDescent="0.3">
      <c r="B273" s="31"/>
      <c r="C273" s="29"/>
      <c r="D273" s="29"/>
      <c r="E273" s="29"/>
      <c r="F273" s="29"/>
      <c r="G273" s="32"/>
    </row>
    <row r="274" spans="2:7" x14ac:dyDescent="0.3">
      <c r="B274" s="31"/>
      <c r="C274" s="29"/>
      <c r="D274" s="29"/>
      <c r="E274" s="29"/>
      <c r="F274" s="29"/>
      <c r="G274" s="32"/>
    </row>
    <row r="275" spans="2:7" x14ac:dyDescent="0.3">
      <c r="B275" s="31"/>
      <c r="C275" s="29"/>
      <c r="D275" s="29"/>
      <c r="E275" s="29"/>
      <c r="F275" s="29"/>
      <c r="G275" s="32"/>
    </row>
    <row r="276" spans="2:7" x14ac:dyDescent="0.3">
      <c r="B276" s="31"/>
      <c r="C276" s="29"/>
      <c r="D276" s="29"/>
      <c r="E276" s="29"/>
      <c r="F276" s="29"/>
      <c r="G276" s="32"/>
    </row>
    <row r="277" spans="2:7" x14ac:dyDescent="0.3">
      <c r="B277" s="31"/>
      <c r="C277" s="29"/>
      <c r="D277" s="29"/>
      <c r="E277" s="29"/>
      <c r="F277" s="29"/>
      <c r="G277" s="32"/>
    </row>
    <row r="278" spans="2:7" x14ac:dyDescent="0.3">
      <c r="B278" s="31"/>
      <c r="C278" s="29"/>
      <c r="D278" s="29"/>
      <c r="E278" s="29"/>
      <c r="F278" s="29"/>
      <c r="G278" s="32"/>
    </row>
    <row r="279" spans="2:7" x14ac:dyDescent="0.3">
      <c r="B279" s="31"/>
      <c r="C279" s="29"/>
      <c r="D279" s="29"/>
      <c r="E279" s="29"/>
      <c r="F279" s="29"/>
      <c r="G279" s="32"/>
    </row>
    <row r="280" spans="2:7" x14ac:dyDescent="0.3">
      <c r="B280" s="31"/>
      <c r="C280" s="29"/>
      <c r="D280" s="29"/>
      <c r="E280" s="29"/>
      <c r="F280" s="29"/>
      <c r="G280" s="32"/>
    </row>
    <row r="281" spans="2:7" x14ac:dyDescent="0.3">
      <c r="B281" s="31"/>
      <c r="C281" s="29"/>
      <c r="D281" s="29"/>
      <c r="E281" s="29"/>
      <c r="F281" s="29"/>
      <c r="G281" s="32"/>
    </row>
    <row r="282" spans="2:7" x14ac:dyDescent="0.3">
      <c r="B282" s="31"/>
      <c r="C282" s="29"/>
      <c r="D282" s="29"/>
      <c r="E282" s="29"/>
      <c r="F282" s="29"/>
      <c r="G282" s="32"/>
    </row>
    <row r="283" spans="2:7" x14ac:dyDescent="0.3">
      <c r="B283" s="31"/>
      <c r="C283" s="29"/>
      <c r="D283" s="29"/>
      <c r="E283" s="29"/>
      <c r="F283" s="29"/>
      <c r="G283" s="32"/>
    </row>
    <row r="284" spans="2:7" x14ac:dyDescent="0.3">
      <c r="B284" s="31"/>
      <c r="C284" s="29"/>
      <c r="D284" s="29"/>
      <c r="E284" s="29"/>
      <c r="F284" s="29"/>
      <c r="G284" s="32"/>
    </row>
    <row r="285" spans="2:7" x14ac:dyDescent="0.3">
      <c r="B285" s="31"/>
      <c r="C285" s="29"/>
      <c r="D285" s="29"/>
      <c r="E285" s="29"/>
      <c r="F285" s="29"/>
      <c r="G285" s="32"/>
    </row>
    <row r="286" spans="2:7" x14ac:dyDescent="0.3">
      <c r="B286" s="31"/>
      <c r="C286" s="29"/>
      <c r="D286" s="29"/>
      <c r="E286" s="29"/>
      <c r="F286" s="29"/>
      <c r="G286" s="32"/>
    </row>
    <row r="287" spans="2:7" x14ac:dyDescent="0.3">
      <c r="B287" s="31"/>
      <c r="C287" s="29"/>
      <c r="D287" s="29"/>
      <c r="E287" s="29"/>
      <c r="F287" s="29"/>
      <c r="G287" s="32"/>
    </row>
    <row r="288" spans="2:7" x14ac:dyDescent="0.3">
      <c r="B288" s="31"/>
      <c r="C288" s="29"/>
      <c r="D288" s="29"/>
      <c r="E288" s="29"/>
      <c r="F288" s="29"/>
      <c r="G288" s="32"/>
    </row>
    <row r="289" spans="2:7" x14ac:dyDescent="0.3">
      <c r="B289" s="31"/>
      <c r="C289" s="29"/>
      <c r="D289" s="29"/>
      <c r="E289" s="29"/>
      <c r="F289" s="29"/>
      <c r="G289" s="32"/>
    </row>
    <row r="290" spans="2:7" x14ac:dyDescent="0.3">
      <c r="B290" s="31"/>
      <c r="C290" s="29"/>
      <c r="D290" s="29"/>
      <c r="E290" s="29"/>
      <c r="F290" s="29"/>
      <c r="G290" s="32"/>
    </row>
    <row r="291" spans="2:7" x14ac:dyDescent="0.3">
      <c r="B291" s="31"/>
      <c r="C291" s="29"/>
      <c r="D291" s="29"/>
      <c r="E291" s="29"/>
      <c r="F291" s="29"/>
      <c r="G291" s="32"/>
    </row>
    <row r="292" spans="2:7" x14ac:dyDescent="0.3">
      <c r="B292" s="31"/>
      <c r="C292" s="29"/>
      <c r="D292" s="29"/>
      <c r="E292" s="29"/>
      <c r="F292" s="29"/>
      <c r="G292" s="32"/>
    </row>
    <row r="293" spans="2:7" x14ac:dyDescent="0.3">
      <c r="B293" s="31"/>
      <c r="C293" s="29"/>
      <c r="D293" s="29"/>
      <c r="E293" s="29"/>
      <c r="F293" s="29"/>
      <c r="G293" s="32"/>
    </row>
    <row r="294" spans="2:7" x14ac:dyDescent="0.3">
      <c r="B294" s="31"/>
      <c r="C294" s="29"/>
      <c r="D294" s="29"/>
      <c r="E294" s="29"/>
      <c r="F294" s="29"/>
      <c r="G294" s="32"/>
    </row>
    <row r="295" spans="2:7" x14ac:dyDescent="0.3">
      <c r="B295" s="31"/>
      <c r="C295" s="29"/>
      <c r="D295" s="29"/>
      <c r="E295" s="29"/>
      <c r="F295" s="29"/>
      <c r="G295" s="32"/>
    </row>
    <row r="296" spans="2:7" x14ac:dyDescent="0.3">
      <c r="B296" s="31"/>
      <c r="C296" s="29"/>
      <c r="D296" s="29"/>
      <c r="E296" s="29"/>
      <c r="F296" s="29"/>
      <c r="G296" s="32"/>
    </row>
    <row r="297" spans="2:7" x14ac:dyDescent="0.3">
      <c r="B297" s="31"/>
      <c r="C297" s="29"/>
      <c r="D297" s="29"/>
      <c r="E297" s="29"/>
      <c r="F297" s="29"/>
      <c r="G297" s="32"/>
    </row>
    <row r="298" spans="2:7" x14ac:dyDescent="0.3">
      <c r="B298" s="31"/>
      <c r="C298" s="29"/>
      <c r="D298" s="29"/>
      <c r="E298" s="29"/>
      <c r="F298" s="29"/>
      <c r="G298" s="32"/>
    </row>
    <row r="299" spans="2:7" x14ac:dyDescent="0.3">
      <c r="B299" s="31"/>
      <c r="C299" s="29"/>
      <c r="D299" s="29"/>
      <c r="E299" s="29"/>
      <c r="F299" s="29"/>
      <c r="G299" s="32"/>
    </row>
    <row r="300" spans="2:7" x14ac:dyDescent="0.3">
      <c r="B300" s="31"/>
      <c r="C300" s="29"/>
      <c r="D300" s="29"/>
      <c r="E300" s="29"/>
      <c r="F300" s="29"/>
      <c r="G300" s="32"/>
    </row>
    <row r="301" spans="2:7" x14ac:dyDescent="0.3">
      <c r="B301" s="31"/>
      <c r="C301" s="29"/>
      <c r="D301" s="29"/>
      <c r="E301" s="29"/>
      <c r="F301" s="29"/>
      <c r="G301" s="32"/>
    </row>
    <row r="302" spans="2:7" x14ac:dyDescent="0.3">
      <c r="B302" s="31"/>
      <c r="C302" s="29"/>
      <c r="D302" s="29"/>
      <c r="E302" s="29"/>
      <c r="F302" s="29"/>
      <c r="G302" s="32"/>
    </row>
    <row r="303" spans="2:7" x14ac:dyDescent="0.3">
      <c r="B303" s="31"/>
      <c r="C303" s="29"/>
      <c r="D303" s="29"/>
      <c r="E303" s="29"/>
      <c r="F303" s="29"/>
      <c r="G303" s="32"/>
    </row>
    <row r="304" spans="2:7" x14ac:dyDescent="0.3">
      <c r="B304" s="31"/>
      <c r="C304" s="29"/>
      <c r="D304" s="29"/>
      <c r="E304" s="29"/>
      <c r="F304" s="29"/>
      <c r="G304" s="32"/>
    </row>
    <row r="305" spans="2:7" x14ac:dyDescent="0.3">
      <c r="B305" s="31"/>
      <c r="C305" s="29"/>
      <c r="D305" s="29"/>
      <c r="E305" s="29"/>
      <c r="F305" s="29"/>
      <c r="G305" s="32"/>
    </row>
    <row r="306" spans="2:7" x14ac:dyDescent="0.3">
      <c r="B306" s="31"/>
      <c r="C306" s="29"/>
      <c r="D306" s="29"/>
      <c r="E306" s="29"/>
      <c r="F306" s="29"/>
      <c r="G306" s="32"/>
    </row>
    <row r="307" spans="2:7" x14ac:dyDescent="0.3">
      <c r="B307" s="31"/>
      <c r="C307" s="29"/>
      <c r="D307" s="29"/>
      <c r="E307" s="29"/>
      <c r="F307" s="29"/>
      <c r="G307" s="32"/>
    </row>
    <row r="308" spans="2:7" x14ac:dyDescent="0.3">
      <c r="B308" s="31"/>
      <c r="C308" s="29"/>
      <c r="D308" s="29"/>
      <c r="E308" s="29"/>
      <c r="F308" s="29"/>
      <c r="G308" s="32"/>
    </row>
    <row r="309" spans="2:7" x14ac:dyDescent="0.3">
      <c r="B309" s="31"/>
      <c r="C309" s="29"/>
      <c r="D309" s="29"/>
      <c r="E309" s="29"/>
      <c r="F309" s="29"/>
      <c r="G309" s="32"/>
    </row>
    <row r="310" spans="2:7" x14ac:dyDescent="0.3">
      <c r="B310" s="31"/>
      <c r="C310" s="29"/>
      <c r="D310" s="29"/>
      <c r="E310" s="29"/>
      <c r="F310" s="29"/>
      <c r="G310" s="32"/>
    </row>
    <row r="311" spans="2:7" x14ac:dyDescent="0.3">
      <c r="B311" s="31"/>
      <c r="C311" s="29"/>
      <c r="D311" s="29"/>
      <c r="E311" s="29"/>
      <c r="F311" s="29"/>
      <c r="G311" s="32"/>
    </row>
    <row r="312" spans="2:7" x14ac:dyDescent="0.3">
      <c r="B312" s="31"/>
      <c r="C312" s="29"/>
      <c r="D312" s="29"/>
      <c r="E312" s="29"/>
      <c r="F312" s="29"/>
      <c r="G312" s="32"/>
    </row>
    <row r="313" spans="2:7" x14ac:dyDescent="0.3">
      <c r="B313" s="31"/>
      <c r="C313" s="29"/>
      <c r="D313" s="29"/>
      <c r="E313" s="29"/>
      <c r="F313" s="29"/>
      <c r="G313" s="32"/>
    </row>
    <row r="314" spans="2:7" x14ac:dyDescent="0.3">
      <c r="B314" s="31"/>
      <c r="C314" s="29"/>
      <c r="D314" s="29"/>
      <c r="E314" s="29"/>
      <c r="F314" s="29"/>
      <c r="G314" s="32"/>
    </row>
    <row r="315" spans="2:7" x14ac:dyDescent="0.3">
      <c r="B315" s="31"/>
      <c r="C315" s="29"/>
      <c r="D315" s="29"/>
      <c r="E315" s="29"/>
      <c r="F315" s="29"/>
      <c r="G315" s="32"/>
    </row>
    <row r="316" spans="2:7" x14ac:dyDescent="0.3">
      <c r="B316" s="31"/>
      <c r="C316" s="29"/>
      <c r="D316" s="29"/>
      <c r="E316" s="29"/>
      <c r="F316" s="29"/>
      <c r="G316" s="32"/>
    </row>
    <row r="317" spans="2:7" x14ac:dyDescent="0.3">
      <c r="B317" s="31"/>
      <c r="C317" s="29"/>
      <c r="D317" s="29"/>
      <c r="E317" s="29"/>
      <c r="F317" s="29"/>
      <c r="G317" s="32"/>
    </row>
    <row r="318" spans="2:7" x14ac:dyDescent="0.3">
      <c r="B318" s="31"/>
      <c r="C318" s="29"/>
      <c r="D318" s="29"/>
      <c r="E318" s="29"/>
      <c r="F318" s="29"/>
      <c r="G318" s="32"/>
    </row>
    <row r="319" spans="2:7" x14ac:dyDescent="0.3">
      <c r="B319" s="31"/>
      <c r="C319" s="29"/>
      <c r="D319" s="29"/>
      <c r="E319" s="29"/>
      <c r="F319" s="29"/>
      <c r="G319" s="32"/>
    </row>
    <row r="320" spans="2:7" x14ac:dyDescent="0.3">
      <c r="B320" s="31"/>
      <c r="C320" s="29"/>
      <c r="D320" s="29"/>
      <c r="E320" s="29"/>
      <c r="F320" s="29"/>
      <c r="G320" s="32"/>
    </row>
    <row r="321" spans="2:7" x14ac:dyDescent="0.3">
      <c r="B321" s="31"/>
      <c r="C321" s="29"/>
      <c r="D321" s="29"/>
      <c r="E321" s="29"/>
      <c r="F321" s="29"/>
      <c r="G321" s="32"/>
    </row>
    <row r="322" spans="2:7" x14ac:dyDescent="0.3">
      <c r="B322" s="31"/>
      <c r="C322" s="29"/>
      <c r="D322" s="29"/>
      <c r="E322" s="29"/>
      <c r="F322" s="29"/>
      <c r="G322" s="32"/>
    </row>
    <row r="323" spans="2:7" x14ac:dyDescent="0.3">
      <c r="B323" s="31"/>
      <c r="C323" s="29"/>
      <c r="D323" s="29"/>
      <c r="E323" s="29"/>
      <c r="F323" s="29"/>
      <c r="G323" s="32"/>
    </row>
    <row r="324" spans="2:7" x14ac:dyDescent="0.3">
      <c r="B324" s="31"/>
      <c r="C324" s="29"/>
      <c r="D324" s="29"/>
      <c r="E324" s="29"/>
      <c r="F324" s="29"/>
      <c r="G324" s="32"/>
    </row>
    <row r="325" spans="2:7" x14ac:dyDescent="0.3">
      <c r="B325" s="31"/>
      <c r="C325" s="29"/>
      <c r="D325" s="29"/>
      <c r="E325" s="29"/>
      <c r="F325" s="29"/>
      <c r="G325" s="32"/>
    </row>
    <row r="326" spans="2:7" x14ac:dyDescent="0.3">
      <c r="B326" s="31"/>
      <c r="C326" s="29"/>
      <c r="D326" s="29"/>
      <c r="E326" s="29"/>
      <c r="F326" s="29"/>
      <c r="G326" s="32"/>
    </row>
    <row r="327" spans="2:7" x14ac:dyDescent="0.3">
      <c r="B327" s="31"/>
      <c r="C327" s="29"/>
      <c r="D327" s="29"/>
      <c r="E327" s="29"/>
      <c r="F327" s="29"/>
      <c r="G327" s="32"/>
    </row>
    <row r="328" spans="2:7" x14ac:dyDescent="0.3">
      <c r="B328" s="31"/>
      <c r="C328" s="29"/>
      <c r="D328" s="29"/>
      <c r="E328" s="29"/>
      <c r="F328" s="29"/>
      <c r="G328" s="32"/>
    </row>
    <row r="329" spans="2:7" x14ac:dyDescent="0.3">
      <c r="B329" s="31"/>
      <c r="C329" s="29"/>
      <c r="D329" s="29"/>
      <c r="E329" s="29"/>
      <c r="F329" s="29"/>
      <c r="G329" s="32"/>
    </row>
    <row r="330" spans="2:7" x14ac:dyDescent="0.3">
      <c r="B330" s="31"/>
      <c r="C330" s="29"/>
      <c r="D330" s="29"/>
      <c r="E330" s="29"/>
      <c r="F330" s="29"/>
      <c r="G330" s="32"/>
    </row>
    <row r="331" spans="2:7" x14ac:dyDescent="0.3">
      <c r="B331" s="31"/>
      <c r="C331" s="29"/>
      <c r="D331" s="29"/>
      <c r="E331" s="29"/>
      <c r="F331" s="29"/>
      <c r="G331" s="32"/>
    </row>
    <row r="332" spans="2:7" x14ac:dyDescent="0.3">
      <c r="B332" s="31"/>
      <c r="C332" s="29"/>
      <c r="D332" s="29"/>
      <c r="E332" s="29"/>
      <c r="F332" s="29"/>
      <c r="G332" s="32"/>
    </row>
    <row r="333" spans="2:7" x14ac:dyDescent="0.3">
      <c r="B333" s="31"/>
      <c r="C333" s="29"/>
      <c r="D333" s="29"/>
      <c r="E333" s="29"/>
      <c r="F333" s="29"/>
      <c r="G333" s="32"/>
    </row>
    <row r="334" spans="2:7" x14ac:dyDescent="0.3">
      <c r="B334" s="31"/>
      <c r="C334" s="29"/>
      <c r="D334" s="29"/>
      <c r="E334" s="29"/>
      <c r="F334" s="29"/>
      <c r="G334" s="32"/>
    </row>
    <row r="335" spans="2:7" x14ac:dyDescent="0.3">
      <c r="B335" s="31"/>
      <c r="C335" s="29"/>
      <c r="D335" s="29"/>
      <c r="E335" s="29"/>
      <c r="F335" s="29"/>
      <c r="G335" s="32"/>
    </row>
    <row r="336" spans="2:7" x14ac:dyDescent="0.3">
      <c r="B336" s="31"/>
      <c r="C336" s="29"/>
      <c r="D336" s="29"/>
      <c r="E336" s="29"/>
      <c r="F336" s="29"/>
      <c r="G336" s="32"/>
    </row>
    <row r="337" spans="2:7" x14ac:dyDescent="0.3">
      <c r="B337" s="31"/>
      <c r="C337" s="29"/>
      <c r="D337" s="29"/>
      <c r="E337" s="29"/>
      <c r="F337" s="29"/>
      <c r="G337" s="32"/>
    </row>
    <row r="338" spans="2:7" x14ac:dyDescent="0.3">
      <c r="B338" s="31"/>
      <c r="C338" s="29"/>
      <c r="D338" s="29"/>
      <c r="E338" s="29"/>
      <c r="F338" s="29"/>
      <c r="G338" s="32"/>
    </row>
    <row r="339" spans="2:7" x14ac:dyDescent="0.3">
      <c r="B339" s="31"/>
      <c r="C339" s="29"/>
      <c r="D339" s="29"/>
      <c r="E339" s="29"/>
      <c r="F339" s="29"/>
      <c r="G339" s="32"/>
    </row>
    <row r="340" spans="2:7" x14ac:dyDescent="0.3">
      <c r="B340" s="31"/>
      <c r="C340" s="29"/>
      <c r="D340" s="29"/>
      <c r="E340" s="29"/>
      <c r="F340" s="29"/>
      <c r="G340" s="32"/>
    </row>
    <row r="341" spans="2:7" x14ac:dyDescent="0.3">
      <c r="B341" s="31"/>
      <c r="C341" s="29"/>
      <c r="D341" s="29"/>
      <c r="E341" s="29"/>
      <c r="F341" s="29"/>
      <c r="G341" s="32"/>
    </row>
    <row r="342" spans="2:7" x14ac:dyDescent="0.3">
      <c r="B342" s="31"/>
      <c r="C342" s="29"/>
      <c r="D342" s="29"/>
      <c r="E342" s="29"/>
      <c r="F342" s="29"/>
      <c r="G342" s="32"/>
    </row>
    <row r="343" spans="2:7" x14ac:dyDescent="0.3">
      <c r="B343" s="31"/>
      <c r="C343" s="29"/>
      <c r="D343" s="29"/>
      <c r="E343" s="29"/>
      <c r="F343" s="29"/>
      <c r="G343" s="32"/>
    </row>
    <row r="344" spans="2:7" x14ac:dyDescent="0.3">
      <c r="B344" s="31"/>
      <c r="C344" s="29"/>
      <c r="D344" s="29"/>
      <c r="E344" s="29"/>
      <c r="F344" s="29"/>
      <c r="G344" s="32"/>
    </row>
    <row r="345" spans="2:7" x14ac:dyDescent="0.3">
      <c r="B345" s="31"/>
      <c r="C345" s="29"/>
      <c r="D345" s="29"/>
      <c r="E345" s="29"/>
      <c r="F345" s="29"/>
      <c r="G345" s="32"/>
    </row>
    <row r="346" spans="2:7" x14ac:dyDescent="0.3">
      <c r="B346" s="31"/>
      <c r="C346" s="29"/>
      <c r="D346" s="29"/>
      <c r="E346" s="29"/>
      <c r="F346" s="29"/>
      <c r="G346" s="32"/>
    </row>
    <row r="347" spans="2:7" x14ac:dyDescent="0.3">
      <c r="B347" s="31"/>
      <c r="C347" s="29"/>
      <c r="D347" s="29"/>
      <c r="E347" s="29"/>
      <c r="F347" s="29"/>
      <c r="G347" s="32"/>
    </row>
    <row r="348" spans="2:7" x14ac:dyDescent="0.3">
      <c r="B348" s="31"/>
      <c r="C348" s="29"/>
      <c r="D348" s="29"/>
      <c r="E348" s="29"/>
      <c r="F348" s="29"/>
      <c r="G348" s="32"/>
    </row>
    <row r="349" spans="2:7" x14ac:dyDescent="0.3">
      <c r="B349" s="31"/>
      <c r="C349" s="29"/>
      <c r="D349" s="29"/>
      <c r="E349" s="29"/>
      <c r="F349" s="29"/>
      <c r="G349" s="32"/>
    </row>
    <row r="350" spans="2:7" x14ac:dyDescent="0.3">
      <c r="B350" s="31"/>
      <c r="C350" s="29"/>
      <c r="D350" s="29"/>
      <c r="E350" s="29"/>
      <c r="F350" s="29"/>
      <c r="G350" s="32"/>
    </row>
    <row r="351" spans="2:7" x14ac:dyDescent="0.3">
      <c r="B351" s="31"/>
      <c r="C351" s="29"/>
      <c r="D351" s="29"/>
      <c r="E351" s="29"/>
      <c r="F351" s="29"/>
      <c r="G351" s="32"/>
    </row>
    <row r="352" spans="2:7" x14ac:dyDescent="0.3">
      <c r="B352" s="31"/>
      <c r="C352" s="29"/>
      <c r="D352" s="29"/>
      <c r="E352" s="29"/>
      <c r="F352" s="29"/>
      <c r="G352" s="32"/>
    </row>
    <row r="353" spans="2:7" x14ac:dyDescent="0.3">
      <c r="B353" s="31"/>
      <c r="C353" s="29"/>
      <c r="D353" s="29"/>
      <c r="E353" s="29"/>
      <c r="F353" s="29"/>
      <c r="G353" s="32"/>
    </row>
    <row r="354" spans="2:7" x14ac:dyDescent="0.3">
      <c r="B354" s="31"/>
      <c r="C354" s="29"/>
      <c r="D354" s="29"/>
      <c r="E354" s="29"/>
      <c r="F354" s="29"/>
      <c r="G354" s="32"/>
    </row>
    <row r="355" spans="2:7" x14ac:dyDescent="0.3">
      <c r="B355" s="31"/>
      <c r="C355" s="29"/>
      <c r="D355" s="29"/>
      <c r="E355" s="29"/>
      <c r="F355" s="29"/>
      <c r="G355" s="32"/>
    </row>
    <row r="356" spans="2:7" x14ac:dyDescent="0.3">
      <c r="B356" s="31"/>
      <c r="C356" s="29"/>
      <c r="D356" s="29"/>
      <c r="E356" s="29"/>
      <c r="F356" s="29"/>
      <c r="G356" s="32"/>
    </row>
    <row r="357" spans="2:7" x14ac:dyDescent="0.3">
      <c r="B357" s="31"/>
      <c r="C357" s="29"/>
      <c r="D357" s="29"/>
      <c r="E357" s="29"/>
      <c r="F357" s="29"/>
      <c r="G357" s="32"/>
    </row>
    <row r="358" spans="2:7" x14ac:dyDescent="0.3">
      <c r="B358" s="31"/>
      <c r="C358" s="29"/>
      <c r="D358" s="29"/>
      <c r="E358" s="29"/>
      <c r="F358" s="29"/>
      <c r="G358" s="32"/>
    </row>
    <row r="359" spans="2:7" x14ac:dyDescent="0.3">
      <c r="B359" s="31"/>
      <c r="C359" s="29"/>
      <c r="D359" s="29"/>
      <c r="E359" s="29"/>
      <c r="F359" s="29"/>
      <c r="G359" s="32"/>
    </row>
    <row r="360" spans="2:7" x14ac:dyDescent="0.3">
      <c r="B360" s="31"/>
      <c r="C360" s="29"/>
      <c r="D360" s="29"/>
      <c r="E360" s="29"/>
      <c r="F360" s="29"/>
      <c r="G360" s="32"/>
    </row>
    <row r="361" spans="2:7" x14ac:dyDescent="0.3">
      <c r="B361" s="31"/>
      <c r="C361" s="29"/>
      <c r="D361" s="29"/>
      <c r="E361" s="29"/>
      <c r="F361" s="29"/>
      <c r="G361" s="32"/>
    </row>
    <row r="362" spans="2:7" x14ac:dyDescent="0.3">
      <c r="B362" s="31"/>
      <c r="C362" s="29"/>
      <c r="D362" s="29"/>
      <c r="E362" s="29"/>
      <c r="F362" s="29"/>
      <c r="G362" s="32"/>
    </row>
    <row r="363" spans="2:7" x14ac:dyDescent="0.3">
      <c r="B363" s="31"/>
      <c r="C363" s="29"/>
      <c r="D363" s="29"/>
      <c r="E363" s="29"/>
      <c r="F363" s="29"/>
      <c r="G363" s="32"/>
    </row>
    <row r="364" spans="2:7" x14ac:dyDescent="0.3">
      <c r="B364" s="31"/>
      <c r="C364" s="29"/>
      <c r="D364" s="29"/>
      <c r="E364" s="29"/>
      <c r="F364" s="29"/>
      <c r="G364" s="32"/>
    </row>
    <row r="365" spans="2:7" x14ac:dyDescent="0.3">
      <c r="B365" s="31"/>
      <c r="C365" s="29"/>
      <c r="D365" s="29"/>
      <c r="E365" s="29"/>
      <c r="F365" s="29"/>
      <c r="G365" s="32"/>
    </row>
    <row r="366" spans="2:7" x14ac:dyDescent="0.3">
      <c r="B366" s="31"/>
      <c r="C366" s="29"/>
      <c r="D366" s="29"/>
      <c r="E366" s="29"/>
      <c r="F366" s="29"/>
      <c r="G366" s="32"/>
    </row>
    <row r="367" spans="2:7" x14ac:dyDescent="0.3">
      <c r="B367" s="31"/>
      <c r="C367" s="29"/>
      <c r="D367" s="29"/>
      <c r="E367" s="29"/>
      <c r="F367" s="29"/>
      <c r="G367" s="32"/>
    </row>
    <row r="368" spans="2:7" x14ac:dyDescent="0.3">
      <c r="B368" s="31"/>
      <c r="C368" s="29"/>
      <c r="D368" s="29"/>
      <c r="E368" s="29"/>
      <c r="F368" s="29"/>
      <c r="G368" s="32"/>
    </row>
    <row r="369" spans="2:7" x14ac:dyDescent="0.3">
      <c r="B369" s="31"/>
      <c r="C369" s="29"/>
      <c r="D369" s="29"/>
      <c r="E369" s="29"/>
      <c r="F369" s="29"/>
      <c r="G369" s="32"/>
    </row>
    <row r="370" spans="2:7" x14ac:dyDescent="0.3">
      <c r="B370" s="31"/>
      <c r="C370" s="29"/>
      <c r="D370" s="29"/>
      <c r="E370" s="29"/>
      <c r="F370" s="29"/>
      <c r="G370" s="32"/>
    </row>
    <row r="371" spans="2:7" x14ac:dyDescent="0.3">
      <c r="B371" s="31"/>
      <c r="C371" s="29"/>
      <c r="D371" s="29"/>
      <c r="E371" s="29"/>
      <c r="F371" s="29"/>
      <c r="G371" s="32"/>
    </row>
    <row r="372" spans="2:7" x14ac:dyDescent="0.3">
      <c r="B372" s="31"/>
      <c r="C372" s="29"/>
      <c r="D372" s="29"/>
      <c r="E372" s="29"/>
      <c r="F372" s="29"/>
      <c r="G372" s="32"/>
    </row>
    <row r="373" spans="2:7" x14ac:dyDescent="0.3">
      <c r="B373" s="31"/>
      <c r="C373" s="29"/>
      <c r="D373" s="29"/>
      <c r="E373" s="29"/>
      <c r="F373" s="29"/>
      <c r="G373" s="32"/>
    </row>
    <row r="374" spans="2:7" x14ac:dyDescent="0.3">
      <c r="B374" s="31"/>
      <c r="C374" s="29"/>
      <c r="D374" s="29"/>
      <c r="E374" s="29"/>
      <c r="F374" s="29"/>
      <c r="G374" s="32"/>
    </row>
    <row r="375" spans="2:7" x14ac:dyDescent="0.3">
      <c r="B375" s="31"/>
      <c r="C375" s="29"/>
      <c r="D375" s="29"/>
      <c r="E375" s="29"/>
      <c r="F375" s="29"/>
      <c r="G375" s="32"/>
    </row>
    <row r="376" spans="2:7" x14ac:dyDescent="0.3">
      <c r="B376" s="31"/>
      <c r="C376" s="29"/>
      <c r="D376" s="29"/>
      <c r="E376" s="29"/>
      <c r="F376" s="29"/>
      <c r="G376" s="32"/>
    </row>
    <row r="377" spans="2:7" x14ac:dyDescent="0.3">
      <c r="B377" s="31"/>
      <c r="C377" s="29"/>
      <c r="D377" s="29"/>
      <c r="E377" s="29"/>
      <c r="F377" s="29"/>
      <c r="G377" s="32"/>
    </row>
    <row r="378" spans="2:7" x14ac:dyDescent="0.3">
      <c r="B378" s="31"/>
      <c r="C378" s="29"/>
      <c r="D378" s="29"/>
      <c r="E378" s="29"/>
      <c r="F378" s="29"/>
      <c r="G378" s="32"/>
    </row>
    <row r="379" spans="2:7" x14ac:dyDescent="0.3">
      <c r="B379" s="31"/>
      <c r="C379" s="29"/>
      <c r="D379" s="29"/>
      <c r="E379" s="29"/>
      <c r="F379" s="29"/>
      <c r="G379" s="32"/>
    </row>
    <row r="380" spans="2:7" x14ac:dyDescent="0.3">
      <c r="B380" s="31"/>
      <c r="C380" s="29"/>
      <c r="D380" s="29"/>
      <c r="E380" s="29"/>
      <c r="F380" s="29"/>
      <c r="G380" s="32"/>
    </row>
    <row r="381" spans="2:7" x14ac:dyDescent="0.3">
      <c r="B381" s="31"/>
      <c r="C381" s="29"/>
      <c r="D381" s="29"/>
      <c r="E381" s="29"/>
      <c r="F381" s="29"/>
      <c r="G381" s="32"/>
    </row>
    <row r="382" spans="2:7" x14ac:dyDescent="0.3">
      <c r="B382" s="31"/>
      <c r="C382" s="29"/>
      <c r="D382" s="29"/>
      <c r="E382" s="29"/>
      <c r="F382" s="29"/>
      <c r="G382" s="32"/>
    </row>
    <row r="383" spans="2:7" x14ac:dyDescent="0.3">
      <c r="B383" s="31"/>
      <c r="C383" s="29"/>
      <c r="D383" s="29"/>
      <c r="E383" s="29"/>
      <c r="F383" s="29"/>
      <c r="G383" s="32"/>
    </row>
    <row r="384" spans="2:7" x14ac:dyDescent="0.3">
      <c r="B384" s="31"/>
      <c r="C384" s="29"/>
      <c r="D384" s="29"/>
      <c r="E384" s="29"/>
      <c r="F384" s="29"/>
      <c r="G384" s="32"/>
    </row>
    <row r="385" spans="2:7" x14ac:dyDescent="0.3">
      <c r="B385" s="31"/>
      <c r="C385" s="29"/>
      <c r="D385" s="29"/>
      <c r="E385" s="29"/>
      <c r="F385" s="29"/>
      <c r="G385" s="32"/>
    </row>
    <row r="386" spans="2:7" x14ac:dyDescent="0.3">
      <c r="B386" s="31"/>
      <c r="C386" s="29"/>
      <c r="D386" s="29"/>
      <c r="E386" s="29"/>
      <c r="F386" s="29"/>
      <c r="G386" s="32"/>
    </row>
    <row r="387" spans="2:7" x14ac:dyDescent="0.3">
      <c r="B387" s="31"/>
      <c r="C387" s="29"/>
      <c r="D387" s="29"/>
      <c r="E387" s="29"/>
      <c r="F387" s="29"/>
      <c r="G387" s="32"/>
    </row>
    <row r="388" spans="2:7" x14ac:dyDescent="0.3">
      <c r="B388" s="31"/>
      <c r="C388" s="29"/>
      <c r="D388" s="29"/>
      <c r="E388" s="29"/>
      <c r="F388" s="29"/>
      <c r="G388" s="32"/>
    </row>
    <row r="389" spans="2:7" x14ac:dyDescent="0.3">
      <c r="B389" s="31"/>
      <c r="C389" s="29"/>
      <c r="D389" s="29"/>
      <c r="E389" s="29"/>
      <c r="F389" s="29"/>
      <c r="G389" s="32"/>
    </row>
    <row r="390" spans="2:7" x14ac:dyDescent="0.3">
      <c r="B390" s="31"/>
      <c r="C390" s="29"/>
      <c r="D390" s="29"/>
      <c r="E390" s="29"/>
      <c r="F390" s="29"/>
      <c r="G390" s="32"/>
    </row>
    <row r="391" spans="2:7" x14ac:dyDescent="0.3">
      <c r="B391" s="31"/>
      <c r="C391" s="29"/>
      <c r="D391" s="29"/>
      <c r="E391" s="29"/>
      <c r="F391" s="29"/>
      <c r="G391" s="32"/>
    </row>
    <row r="392" spans="2:7" x14ac:dyDescent="0.3">
      <c r="B392" s="31"/>
      <c r="C392" s="29"/>
      <c r="D392" s="29"/>
      <c r="E392" s="29"/>
      <c r="F392" s="29"/>
      <c r="G392" s="32"/>
    </row>
    <row r="393" spans="2:7" x14ac:dyDescent="0.3">
      <c r="B393" s="31"/>
      <c r="C393" s="29"/>
      <c r="D393" s="29"/>
      <c r="E393" s="29"/>
      <c r="F393" s="29"/>
      <c r="G393" s="32"/>
    </row>
    <row r="394" spans="2:7" x14ac:dyDescent="0.3">
      <c r="B394" s="31"/>
      <c r="C394" s="29"/>
      <c r="D394" s="29"/>
      <c r="E394" s="29"/>
      <c r="F394" s="29"/>
      <c r="G394" s="32"/>
    </row>
    <row r="395" spans="2:7" x14ac:dyDescent="0.3">
      <c r="B395" s="31"/>
      <c r="C395" s="29"/>
      <c r="D395" s="29"/>
      <c r="E395" s="29"/>
      <c r="F395" s="29"/>
      <c r="G395" s="32"/>
    </row>
    <row r="396" spans="2:7" x14ac:dyDescent="0.3">
      <c r="B396" s="31"/>
      <c r="C396" s="29"/>
      <c r="D396" s="29"/>
      <c r="E396" s="29"/>
      <c r="F396" s="29"/>
      <c r="G396" s="32"/>
    </row>
    <row r="397" spans="2:7" x14ac:dyDescent="0.3">
      <c r="B397" s="31"/>
      <c r="C397" s="29"/>
      <c r="D397" s="29"/>
      <c r="E397" s="29"/>
      <c r="F397" s="29"/>
      <c r="G397" s="32"/>
    </row>
    <row r="398" spans="2:7" x14ac:dyDescent="0.3">
      <c r="B398" s="31"/>
      <c r="C398" s="29"/>
      <c r="D398" s="29"/>
      <c r="E398" s="29"/>
      <c r="F398" s="29"/>
      <c r="G398" s="32"/>
    </row>
    <row r="399" spans="2:7" x14ac:dyDescent="0.3">
      <c r="B399" s="31"/>
      <c r="C399" s="29"/>
      <c r="D399" s="29"/>
      <c r="E399" s="29"/>
      <c r="F399" s="29"/>
      <c r="G399" s="32"/>
    </row>
    <row r="400" spans="2:7" x14ac:dyDescent="0.3">
      <c r="B400" s="31"/>
      <c r="C400" s="29"/>
      <c r="D400" s="29"/>
      <c r="E400" s="29"/>
      <c r="F400" s="29"/>
      <c r="G400" s="32"/>
    </row>
    <row r="401" spans="2:7" x14ac:dyDescent="0.3">
      <c r="B401" s="31"/>
      <c r="C401" s="29"/>
      <c r="D401" s="29"/>
      <c r="E401" s="29"/>
      <c r="F401" s="29"/>
      <c r="G401" s="32"/>
    </row>
    <row r="402" spans="2:7" x14ac:dyDescent="0.3">
      <c r="B402" s="31"/>
      <c r="C402" s="29"/>
      <c r="D402" s="29"/>
      <c r="E402" s="29"/>
      <c r="F402" s="29"/>
      <c r="G402" s="32"/>
    </row>
    <row r="403" spans="2:7" x14ac:dyDescent="0.3">
      <c r="B403" s="31"/>
      <c r="C403" s="29"/>
      <c r="D403" s="29"/>
      <c r="E403" s="29"/>
      <c r="F403" s="29"/>
      <c r="G403" s="32"/>
    </row>
    <row r="404" spans="2:7" x14ac:dyDescent="0.3">
      <c r="B404" s="31"/>
      <c r="C404" s="29"/>
      <c r="D404" s="29"/>
      <c r="E404" s="29"/>
      <c r="F404" s="29"/>
      <c r="G404" s="32"/>
    </row>
    <row r="405" spans="2:7" x14ac:dyDescent="0.3">
      <c r="B405" s="31"/>
      <c r="C405" s="29"/>
      <c r="D405" s="29"/>
      <c r="E405" s="29"/>
      <c r="F405" s="29"/>
      <c r="G405" s="32"/>
    </row>
    <row r="406" spans="2:7" x14ac:dyDescent="0.3">
      <c r="B406" s="31"/>
      <c r="C406" s="29"/>
      <c r="D406" s="29"/>
      <c r="E406" s="29"/>
      <c r="F406" s="29"/>
      <c r="G406" s="32"/>
    </row>
    <row r="407" spans="2:7" x14ac:dyDescent="0.3">
      <c r="B407" s="31"/>
      <c r="C407" s="29"/>
      <c r="D407" s="29"/>
      <c r="E407" s="29"/>
      <c r="F407" s="29"/>
      <c r="G407" s="32"/>
    </row>
    <row r="408" spans="2:7" x14ac:dyDescent="0.3">
      <c r="B408" s="31"/>
      <c r="C408" s="29"/>
      <c r="D408" s="29"/>
      <c r="E408" s="29"/>
      <c r="F408" s="29"/>
      <c r="G408" s="32"/>
    </row>
    <row r="409" spans="2:7" x14ac:dyDescent="0.3">
      <c r="B409" s="31"/>
      <c r="C409" s="29"/>
      <c r="D409" s="29"/>
      <c r="E409" s="29"/>
      <c r="F409" s="29"/>
      <c r="G409" s="32"/>
    </row>
    <row r="410" spans="2:7" x14ac:dyDescent="0.3">
      <c r="B410" s="31"/>
      <c r="C410" s="29"/>
      <c r="D410" s="29"/>
      <c r="E410" s="29"/>
      <c r="F410" s="29"/>
      <c r="G410" s="32"/>
    </row>
    <row r="411" spans="2:7" x14ac:dyDescent="0.3">
      <c r="B411" s="31"/>
      <c r="C411" s="29"/>
      <c r="D411" s="29"/>
      <c r="E411" s="29"/>
      <c r="F411" s="29"/>
      <c r="G411" s="32"/>
    </row>
    <row r="412" spans="2:7" x14ac:dyDescent="0.3">
      <c r="B412" s="31"/>
      <c r="C412" s="29"/>
      <c r="D412" s="29"/>
      <c r="E412" s="29"/>
      <c r="F412" s="29"/>
      <c r="G412" s="32"/>
    </row>
    <row r="413" spans="2:7" x14ac:dyDescent="0.3">
      <c r="B413" s="31"/>
      <c r="C413" s="29"/>
      <c r="D413" s="29"/>
      <c r="E413" s="29"/>
      <c r="F413" s="29"/>
      <c r="G413" s="32"/>
    </row>
    <row r="414" spans="2:7" x14ac:dyDescent="0.3">
      <c r="B414" s="31"/>
      <c r="C414" s="29"/>
      <c r="D414" s="29"/>
      <c r="E414" s="29"/>
      <c r="F414" s="29"/>
      <c r="G414" s="32"/>
    </row>
    <row r="415" spans="2:7" x14ac:dyDescent="0.3">
      <c r="B415" s="31"/>
      <c r="C415" s="29"/>
      <c r="D415" s="29"/>
      <c r="E415" s="29"/>
      <c r="F415" s="29"/>
      <c r="G415" s="32"/>
    </row>
    <row r="416" spans="2:7" x14ac:dyDescent="0.3">
      <c r="B416" s="31"/>
      <c r="C416" s="29"/>
      <c r="D416" s="29"/>
      <c r="E416" s="29"/>
      <c r="F416" s="29"/>
      <c r="G416" s="32"/>
    </row>
    <row r="417" spans="2:7" x14ac:dyDescent="0.3">
      <c r="B417" s="31"/>
      <c r="C417" s="29"/>
      <c r="D417" s="29"/>
      <c r="E417" s="29"/>
      <c r="F417" s="29"/>
      <c r="G417" s="32"/>
    </row>
    <row r="418" spans="2:7" x14ac:dyDescent="0.3">
      <c r="B418" s="31"/>
      <c r="C418" s="29"/>
      <c r="D418" s="29"/>
      <c r="E418" s="29"/>
      <c r="F418" s="29"/>
      <c r="G418" s="32"/>
    </row>
    <row r="419" spans="2:7" x14ac:dyDescent="0.3">
      <c r="B419" s="31"/>
      <c r="C419" s="29"/>
      <c r="D419" s="29"/>
      <c r="E419" s="29"/>
      <c r="F419" s="29"/>
      <c r="G419" s="32"/>
    </row>
    <row r="420" spans="2:7" x14ac:dyDescent="0.3">
      <c r="B420" s="31"/>
      <c r="C420" s="29"/>
      <c r="D420" s="29"/>
      <c r="E420" s="29"/>
      <c r="F420" s="29"/>
      <c r="G420" s="32"/>
    </row>
    <row r="421" spans="2:7" x14ac:dyDescent="0.3">
      <c r="B421" s="31"/>
      <c r="C421" s="29"/>
      <c r="D421" s="29"/>
      <c r="E421" s="29"/>
      <c r="F421" s="29"/>
      <c r="G421" s="32"/>
    </row>
    <row r="422" spans="2:7" x14ac:dyDescent="0.3">
      <c r="B422" s="31"/>
      <c r="C422" s="29"/>
      <c r="D422" s="29"/>
      <c r="E422" s="29"/>
      <c r="F422" s="29"/>
      <c r="G422" s="32"/>
    </row>
    <row r="423" spans="2:7" x14ac:dyDescent="0.3">
      <c r="B423" s="31"/>
      <c r="C423" s="29"/>
      <c r="D423" s="29"/>
      <c r="E423" s="29"/>
      <c r="F423" s="29"/>
      <c r="G423" s="32"/>
    </row>
    <row r="424" spans="2:7" x14ac:dyDescent="0.3">
      <c r="B424" s="31"/>
      <c r="C424" s="29"/>
      <c r="D424" s="29"/>
      <c r="E424" s="29"/>
      <c r="F424" s="29"/>
      <c r="G424" s="32"/>
    </row>
    <row r="425" spans="2:7" x14ac:dyDescent="0.3">
      <c r="B425" s="31"/>
      <c r="C425" s="29"/>
      <c r="D425" s="29"/>
      <c r="E425" s="29"/>
      <c r="F425" s="29"/>
      <c r="G425" s="32"/>
    </row>
    <row r="426" spans="2:7" x14ac:dyDescent="0.3">
      <c r="B426" s="31"/>
      <c r="C426" s="29"/>
      <c r="D426" s="29"/>
      <c r="E426" s="29"/>
      <c r="F426" s="29"/>
      <c r="G426" s="32"/>
    </row>
    <row r="427" spans="2:7" x14ac:dyDescent="0.3">
      <c r="B427" s="31"/>
      <c r="C427" s="29"/>
      <c r="D427" s="29"/>
      <c r="E427" s="29"/>
      <c r="F427" s="29"/>
      <c r="G427" s="32"/>
    </row>
    <row r="428" spans="2:7" x14ac:dyDescent="0.3">
      <c r="B428" s="31"/>
      <c r="C428" s="29"/>
      <c r="D428" s="29"/>
      <c r="E428" s="29"/>
      <c r="F428" s="29"/>
      <c r="G428" s="32"/>
    </row>
    <row r="429" spans="2:7" x14ac:dyDescent="0.3">
      <c r="B429" s="31"/>
      <c r="C429" s="29"/>
      <c r="D429" s="29"/>
      <c r="E429" s="29"/>
      <c r="F429" s="29"/>
      <c r="G429" s="32"/>
    </row>
    <row r="430" spans="2:7" x14ac:dyDescent="0.3">
      <c r="B430" s="31"/>
      <c r="C430" s="29"/>
      <c r="D430" s="29"/>
      <c r="E430" s="29"/>
      <c r="F430" s="29"/>
      <c r="G430" s="32"/>
    </row>
    <row r="431" spans="2:7" x14ac:dyDescent="0.3">
      <c r="B431" s="31"/>
      <c r="C431" s="29"/>
      <c r="D431" s="29"/>
      <c r="E431" s="29"/>
      <c r="F431" s="29"/>
      <c r="G431" s="32"/>
    </row>
    <row r="432" spans="2:7" x14ac:dyDescent="0.3">
      <c r="B432" s="31"/>
      <c r="C432" s="29"/>
      <c r="D432" s="29"/>
      <c r="E432" s="29"/>
      <c r="F432" s="29"/>
      <c r="G432" s="32"/>
    </row>
    <row r="433" spans="2:7" x14ac:dyDescent="0.3">
      <c r="B433" s="31"/>
      <c r="C433" s="29"/>
      <c r="D433" s="29"/>
      <c r="E433" s="29"/>
      <c r="F433" s="29"/>
      <c r="G433" s="32"/>
    </row>
    <row r="434" spans="2:7" x14ac:dyDescent="0.3">
      <c r="B434" s="31"/>
      <c r="C434" s="29"/>
      <c r="D434" s="29"/>
      <c r="E434" s="29"/>
      <c r="F434" s="29"/>
      <c r="G434" s="32"/>
    </row>
    <row r="435" spans="2:7" x14ac:dyDescent="0.3">
      <c r="B435" s="31"/>
      <c r="C435" s="29"/>
      <c r="D435" s="29"/>
      <c r="E435" s="29"/>
      <c r="F435" s="29"/>
      <c r="G435" s="32"/>
    </row>
    <row r="436" spans="2:7" x14ac:dyDescent="0.3">
      <c r="B436" s="31"/>
      <c r="C436" s="29"/>
      <c r="D436" s="29"/>
      <c r="E436" s="29"/>
      <c r="F436" s="29"/>
      <c r="G436" s="32"/>
    </row>
    <row r="437" spans="2:7" x14ac:dyDescent="0.3">
      <c r="B437" s="31"/>
      <c r="C437" s="29"/>
      <c r="D437" s="29"/>
      <c r="E437" s="29"/>
      <c r="F437" s="29"/>
      <c r="G437" s="32"/>
    </row>
    <row r="438" spans="2:7" x14ac:dyDescent="0.3">
      <c r="B438" s="31"/>
      <c r="C438" s="29"/>
      <c r="D438" s="29"/>
      <c r="E438" s="29"/>
      <c r="F438" s="29"/>
      <c r="G438" s="32"/>
    </row>
    <row r="439" spans="2:7" x14ac:dyDescent="0.3">
      <c r="B439" s="31"/>
      <c r="C439" s="29"/>
      <c r="D439" s="29"/>
      <c r="E439" s="29"/>
      <c r="F439" s="29"/>
      <c r="G439" s="32"/>
    </row>
    <row r="440" spans="2:7" x14ac:dyDescent="0.3">
      <c r="B440" s="31"/>
      <c r="C440" s="29"/>
      <c r="D440" s="29"/>
      <c r="E440" s="29"/>
      <c r="F440" s="29"/>
      <c r="G440" s="32"/>
    </row>
    <row r="441" spans="2:7" x14ac:dyDescent="0.3">
      <c r="B441" s="31"/>
      <c r="C441" s="29"/>
      <c r="D441" s="29"/>
      <c r="E441" s="29"/>
      <c r="F441" s="29"/>
      <c r="G441" s="32"/>
    </row>
    <row r="442" spans="2:7" x14ac:dyDescent="0.3">
      <c r="B442" s="31"/>
      <c r="C442" s="29"/>
      <c r="D442" s="29"/>
      <c r="E442" s="29"/>
      <c r="F442" s="29"/>
      <c r="G442" s="32"/>
    </row>
    <row r="443" spans="2:7" x14ac:dyDescent="0.3">
      <c r="B443" s="31"/>
      <c r="C443" s="29"/>
      <c r="D443" s="29"/>
      <c r="E443" s="29"/>
      <c r="F443" s="29"/>
      <c r="G443" s="32"/>
    </row>
    <row r="444" spans="2:7" x14ac:dyDescent="0.3">
      <c r="B444" s="31"/>
      <c r="C444" s="29"/>
      <c r="D444" s="29"/>
      <c r="E444" s="29"/>
      <c r="F444" s="29"/>
      <c r="G444" s="32"/>
    </row>
    <row r="445" spans="2:7" x14ac:dyDescent="0.3">
      <c r="B445" s="31"/>
      <c r="C445" s="29"/>
      <c r="D445" s="29"/>
      <c r="E445" s="29"/>
      <c r="F445" s="29"/>
      <c r="G445" s="32"/>
    </row>
    <row r="446" spans="2:7" x14ac:dyDescent="0.3">
      <c r="B446" s="31"/>
      <c r="C446" s="29"/>
      <c r="D446" s="29"/>
      <c r="E446" s="29"/>
      <c r="F446" s="29"/>
      <c r="G446" s="32"/>
    </row>
    <row r="447" spans="2:7" x14ac:dyDescent="0.3">
      <c r="B447" s="31"/>
      <c r="C447" s="29"/>
      <c r="D447" s="29"/>
      <c r="E447" s="29"/>
      <c r="F447" s="29"/>
      <c r="G447" s="32"/>
    </row>
    <row r="448" spans="2:7" x14ac:dyDescent="0.3">
      <c r="B448" s="31"/>
      <c r="C448" s="29"/>
      <c r="D448" s="29"/>
      <c r="E448" s="29"/>
      <c r="F448" s="29"/>
      <c r="G448" s="32"/>
    </row>
    <row r="449" spans="2:7" x14ac:dyDescent="0.3">
      <c r="B449" s="31"/>
      <c r="C449" s="29"/>
      <c r="D449" s="29"/>
      <c r="E449" s="29"/>
      <c r="F449" s="29"/>
      <c r="G449" s="32"/>
    </row>
    <row r="450" spans="2:7" x14ac:dyDescent="0.3">
      <c r="B450" s="31"/>
      <c r="C450" s="29"/>
      <c r="D450" s="29"/>
      <c r="E450" s="29"/>
      <c r="F450" s="29"/>
      <c r="G450" s="32"/>
    </row>
    <row r="451" spans="2:7" x14ac:dyDescent="0.3">
      <c r="B451" s="31"/>
      <c r="C451" s="29"/>
      <c r="D451" s="29"/>
      <c r="E451" s="29"/>
      <c r="F451" s="29"/>
      <c r="G451" s="32"/>
    </row>
    <row r="452" spans="2:7" x14ac:dyDescent="0.3">
      <c r="B452" s="31"/>
      <c r="C452" s="29"/>
      <c r="D452" s="29"/>
      <c r="E452" s="29"/>
      <c r="F452" s="29"/>
      <c r="G452" s="32"/>
    </row>
    <row r="453" spans="2:7" x14ac:dyDescent="0.3">
      <c r="B453" s="31"/>
      <c r="C453" s="29"/>
      <c r="D453" s="29"/>
      <c r="E453" s="29"/>
      <c r="F453" s="29"/>
      <c r="G453" s="32"/>
    </row>
    <row r="454" spans="2:7" x14ac:dyDescent="0.3">
      <c r="B454" s="31"/>
      <c r="C454" s="29"/>
      <c r="D454" s="29"/>
      <c r="E454" s="29"/>
      <c r="F454" s="29"/>
      <c r="G454" s="32"/>
    </row>
    <row r="455" spans="2:7" x14ac:dyDescent="0.3">
      <c r="B455" s="31"/>
      <c r="C455" s="29"/>
      <c r="D455" s="29"/>
      <c r="E455" s="29"/>
      <c r="F455" s="29"/>
      <c r="G455" s="32"/>
    </row>
    <row r="456" spans="2:7" x14ac:dyDescent="0.3">
      <c r="B456" s="31"/>
      <c r="C456" s="29"/>
      <c r="D456" s="29"/>
      <c r="E456" s="29"/>
      <c r="F456" s="29"/>
      <c r="G456" s="32"/>
    </row>
    <row r="457" spans="2:7" x14ac:dyDescent="0.3">
      <c r="B457" s="31"/>
      <c r="C457" s="29"/>
      <c r="D457" s="29"/>
      <c r="E457" s="29"/>
      <c r="F457" s="29"/>
      <c r="G457" s="32"/>
    </row>
    <row r="458" spans="2:7" x14ac:dyDescent="0.3">
      <c r="B458" s="31"/>
      <c r="C458" s="29"/>
      <c r="D458" s="29"/>
      <c r="E458" s="29"/>
      <c r="F458" s="29"/>
      <c r="G458" s="32"/>
    </row>
    <row r="459" spans="2:7" x14ac:dyDescent="0.3">
      <c r="B459" s="31"/>
      <c r="C459" s="29"/>
      <c r="D459" s="29"/>
      <c r="E459" s="29"/>
      <c r="F459" s="29"/>
      <c r="G459" s="32"/>
    </row>
    <row r="460" spans="2:7" x14ac:dyDescent="0.3">
      <c r="B460" s="31"/>
      <c r="C460" s="29"/>
      <c r="D460" s="29"/>
      <c r="E460" s="29"/>
      <c r="F460" s="29"/>
      <c r="G460" s="32"/>
    </row>
    <row r="461" spans="2:7" x14ac:dyDescent="0.3">
      <c r="B461" s="31"/>
      <c r="C461" s="29"/>
      <c r="D461" s="29"/>
      <c r="E461" s="29"/>
      <c r="F461" s="29"/>
      <c r="G461" s="32"/>
    </row>
    <row r="462" spans="2:7" x14ac:dyDescent="0.3">
      <c r="B462" s="31"/>
      <c r="C462" s="29"/>
      <c r="D462" s="29"/>
      <c r="E462" s="29"/>
      <c r="F462" s="29"/>
      <c r="G462" s="32"/>
    </row>
    <row r="463" spans="2:7" x14ac:dyDescent="0.3">
      <c r="B463" s="31"/>
      <c r="C463" s="29"/>
      <c r="D463" s="29"/>
      <c r="E463" s="29"/>
      <c r="F463" s="29"/>
      <c r="G463" s="32"/>
    </row>
    <row r="464" spans="2:7" x14ac:dyDescent="0.3">
      <c r="B464" s="31"/>
      <c r="C464" s="29"/>
      <c r="D464" s="29"/>
      <c r="E464" s="29"/>
      <c r="F464" s="29"/>
      <c r="G464" s="32"/>
    </row>
    <row r="465" spans="2:7" x14ac:dyDescent="0.3">
      <c r="B465" s="31"/>
      <c r="C465" s="29"/>
      <c r="D465" s="29"/>
      <c r="E465" s="29"/>
      <c r="F465" s="29"/>
      <c r="G465" s="32"/>
    </row>
    <row r="466" spans="2:7" x14ac:dyDescent="0.3">
      <c r="B466" s="31"/>
      <c r="C466" s="29"/>
      <c r="D466" s="29"/>
      <c r="E466" s="29"/>
      <c r="F466" s="29"/>
      <c r="G466" s="32"/>
    </row>
    <row r="467" spans="2:7" x14ac:dyDescent="0.3">
      <c r="B467" s="31"/>
      <c r="C467" s="29"/>
      <c r="D467" s="29"/>
      <c r="E467" s="29"/>
      <c r="F467" s="29"/>
      <c r="G467" s="32"/>
    </row>
    <row r="468" spans="2:7" x14ac:dyDescent="0.3">
      <c r="B468" s="31"/>
      <c r="C468" s="29"/>
      <c r="D468" s="29"/>
      <c r="E468" s="29"/>
      <c r="F468" s="29"/>
      <c r="G468" s="32"/>
    </row>
    <row r="469" spans="2:7" x14ac:dyDescent="0.3">
      <c r="B469" s="31"/>
      <c r="C469" s="29"/>
      <c r="D469" s="29"/>
      <c r="E469" s="29"/>
      <c r="F469" s="29"/>
      <c r="G469" s="32"/>
    </row>
    <row r="470" spans="2:7" x14ac:dyDescent="0.3">
      <c r="B470" s="31"/>
      <c r="C470" s="29"/>
      <c r="D470" s="29"/>
      <c r="E470" s="29"/>
      <c r="F470" s="29"/>
      <c r="G470" s="32"/>
    </row>
    <row r="471" spans="2:7" x14ac:dyDescent="0.3">
      <c r="B471" s="31"/>
      <c r="C471" s="29"/>
      <c r="D471" s="29"/>
      <c r="E471" s="29"/>
      <c r="F471" s="29"/>
      <c r="G471" s="32"/>
    </row>
    <row r="472" spans="2:7" x14ac:dyDescent="0.3">
      <c r="B472" s="31"/>
      <c r="C472" s="29"/>
      <c r="D472" s="29"/>
      <c r="E472" s="29"/>
      <c r="F472" s="29"/>
      <c r="G472" s="32"/>
    </row>
    <row r="473" spans="2:7" x14ac:dyDescent="0.3">
      <c r="B473" s="31"/>
      <c r="C473" s="29"/>
      <c r="D473" s="29"/>
      <c r="E473" s="29"/>
      <c r="F473" s="29"/>
      <c r="G473" s="32"/>
    </row>
    <row r="474" spans="2:7" x14ac:dyDescent="0.3">
      <c r="B474" s="31"/>
      <c r="C474" s="29"/>
      <c r="D474" s="29"/>
      <c r="E474" s="29"/>
      <c r="F474" s="29"/>
      <c r="G474" s="32"/>
    </row>
    <row r="475" spans="2:7" x14ac:dyDescent="0.3">
      <c r="B475" s="31"/>
      <c r="C475" s="29"/>
      <c r="D475" s="29"/>
      <c r="E475" s="29"/>
      <c r="F475" s="29"/>
      <c r="G475" s="32"/>
    </row>
    <row r="476" spans="2:7" x14ac:dyDescent="0.3">
      <c r="B476" s="31"/>
      <c r="C476" s="29"/>
      <c r="D476" s="29"/>
      <c r="E476" s="29"/>
      <c r="F476" s="29"/>
      <c r="G476" s="32"/>
    </row>
    <row r="477" spans="2:7" x14ac:dyDescent="0.3">
      <c r="B477" s="31"/>
      <c r="C477" s="29"/>
      <c r="D477" s="29"/>
      <c r="E477" s="29"/>
      <c r="F477" s="29"/>
      <c r="G477" s="32"/>
    </row>
    <row r="478" spans="2:7" x14ac:dyDescent="0.3">
      <c r="B478" s="31"/>
      <c r="C478" s="29"/>
      <c r="D478" s="29"/>
      <c r="E478" s="29"/>
      <c r="F478" s="29"/>
      <c r="G478" s="32"/>
    </row>
    <row r="479" spans="2:7" x14ac:dyDescent="0.3">
      <c r="B479" s="31"/>
      <c r="C479" s="29"/>
      <c r="D479" s="29"/>
      <c r="E479" s="29"/>
      <c r="F479" s="29"/>
      <c r="G479" s="32"/>
    </row>
    <row r="480" spans="2:7" x14ac:dyDescent="0.3">
      <c r="B480" s="31"/>
      <c r="C480" s="29"/>
      <c r="D480" s="29"/>
      <c r="E480" s="29"/>
      <c r="F480" s="29"/>
      <c r="G480" s="32"/>
    </row>
    <row r="481" spans="2:7" x14ac:dyDescent="0.3">
      <c r="B481" s="31"/>
      <c r="C481" s="29"/>
      <c r="D481" s="29"/>
      <c r="E481" s="29"/>
      <c r="F481" s="29"/>
      <c r="G481" s="32"/>
    </row>
    <row r="482" spans="2:7" x14ac:dyDescent="0.3">
      <c r="B482" s="31"/>
      <c r="C482" s="29"/>
      <c r="D482" s="29"/>
      <c r="E482" s="29"/>
      <c r="F482" s="29"/>
      <c r="G482" s="32"/>
    </row>
    <row r="483" spans="2:7" x14ac:dyDescent="0.3">
      <c r="B483" s="31"/>
      <c r="C483" s="29"/>
      <c r="D483" s="29"/>
      <c r="E483" s="29"/>
      <c r="F483" s="29"/>
      <c r="G483" s="32"/>
    </row>
    <row r="484" spans="2:7" x14ac:dyDescent="0.3">
      <c r="B484" s="31"/>
      <c r="C484" s="29"/>
      <c r="D484" s="29"/>
      <c r="E484" s="29"/>
      <c r="F484" s="29"/>
      <c r="G484" s="32"/>
    </row>
    <row r="485" spans="2:7" x14ac:dyDescent="0.3">
      <c r="B485" s="31"/>
      <c r="C485" s="29"/>
      <c r="D485" s="29"/>
      <c r="E485" s="29"/>
      <c r="F485" s="29"/>
      <c r="G485" s="32"/>
    </row>
    <row r="486" spans="2:7" x14ac:dyDescent="0.3">
      <c r="B486" s="31"/>
      <c r="C486" s="29"/>
      <c r="D486" s="29"/>
      <c r="E486" s="29"/>
      <c r="F486" s="29"/>
      <c r="G486" s="32"/>
    </row>
    <row r="487" spans="2:7" x14ac:dyDescent="0.3">
      <c r="B487" s="31"/>
      <c r="C487" s="29"/>
      <c r="D487" s="29"/>
      <c r="E487" s="29"/>
      <c r="F487" s="29"/>
      <c r="G487" s="32"/>
    </row>
    <row r="488" spans="2:7" x14ac:dyDescent="0.3">
      <c r="B488" s="31"/>
      <c r="C488" s="29"/>
      <c r="D488" s="29"/>
      <c r="E488" s="29"/>
      <c r="F488" s="29"/>
      <c r="G488" s="32"/>
    </row>
    <row r="489" spans="2:7" x14ac:dyDescent="0.3">
      <c r="B489" s="31"/>
      <c r="C489" s="29"/>
      <c r="D489" s="29"/>
      <c r="E489" s="29"/>
      <c r="F489" s="29"/>
      <c r="G489" s="32"/>
    </row>
    <row r="490" spans="2:7" x14ac:dyDescent="0.3">
      <c r="B490" s="31"/>
      <c r="C490" s="29"/>
      <c r="D490" s="29"/>
      <c r="E490" s="29"/>
      <c r="F490" s="29"/>
      <c r="G490" s="32"/>
    </row>
    <row r="491" spans="2:7" x14ac:dyDescent="0.3">
      <c r="B491" s="31"/>
      <c r="C491" s="29"/>
      <c r="D491" s="29"/>
      <c r="E491" s="29"/>
      <c r="F491" s="29"/>
      <c r="G491" s="32"/>
    </row>
    <row r="492" spans="2:7" x14ac:dyDescent="0.3">
      <c r="B492" s="31"/>
      <c r="C492" s="29"/>
      <c r="D492" s="29"/>
      <c r="E492" s="29"/>
      <c r="F492" s="29"/>
      <c r="G492" s="32"/>
    </row>
    <row r="493" spans="2:7" x14ac:dyDescent="0.3">
      <c r="B493" s="31"/>
      <c r="C493" s="29"/>
      <c r="D493" s="29"/>
      <c r="E493" s="29"/>
      <c r="F493" s="29"/>
      <c r="G493" s="32"/>
    </row>
    <row r="494" spans="2:7" x14ac:dyDescent="0.3">
      <c r="B494" s="31"/>
      <c r="C494" s="29"/>
      <c r="D494" s="29"/>
      <c r="E494" s="29"/>
      <c r="F494" s="29"/>
      <c r="G494" s="32"/>
    </row>
    <row r="495" spans="2:7" x14ac:dyDescent="0.3">
      <c r="B495" s="31"/>
      <c r="C495" s="29"/>
      <c r="D495" s="29"/>
      <c r="E495" s="29"/>
      <c r="F495" s="29"/>
      <c r="G495" s="32"/>
    </row>
    <row r="496" spans="2:7" x14ac:dyDescent="0.3">
      <c r="B496" s="31"/>
      <c r="C496" s="29"/>
      <c r="D496" s="29"/>
      <c r="E496" s="29"/>
      <c r="F496" s="29"/>
      <c r="G496" s="32"/>
    </row>
    <row r="497" spans="2:7" x14ac:dyDescent="0.3">
      <c r="B497" s="31"/>
      <c r="C497" s="29"/>
      <c r="D497" s="29"/>
      <c r="E497" s="29"/>
      <c r="F497" s="29"/>
      <c r="G497" s="32"/>
    </row>
    <row r="498" spans="2:7" x14ac:dyDescent="0.3">
      <c r="B498" s="31"/>
      <c r="C498" s="29"/>
      <c r="D498" s="29"/>
      <c r="E498" s="29"/>
      <c r="F498" s="29"/>
      <c r="G498" s="32"/>
    </row>
    <row r="499" spans="2:7" x14ac:dyDescent="0.3">
      <c r="B499" s="31"/>
      <c r="C499" s="29"/>
      <c r="D499" s="29"/>
      <c r="E499" s="29"/>
      <c r="F499" s="29"/>
      <c r="G499" s="32"/>
    </row>
    <row r="500" spans="2:7" x14ac:dyDescent="0.3">
      <c r="B500" s="31"/>
      <c r="C500" s="29"/>
      <c r="D500" s="29"/>
      <c r="E500" s="29"/>
      <c r="F500" s="29"/>
      <c r="G500" s="32"/>
    </row>
    <row r="501" spans="2:7" x14ac:dyDescent="0.3">
      <c r="B501" s="31"/>
      <c r="C501" s="29"/>
      <c r="D501" s="29"/>
      <c r="E501" s="29"/>
      <c r="F501" s="29"/>
      <c r="G501" s="32"/>
    </row>
    <row r="502" spans="2:7" x14ac:dyDescent="0.3">
      <c r="B502" s="31"/>
      <c r="C502" s="29"/>
      <c r="D502" s="29"/>
      <c r="E502" s="29"/>
      <c r="F502" s="29"/>
      <c r="G502" s="32"/>
    </row>
    <row r="503" spans="2:7" x14ac:dyDescent="0.3">
      <c r="B503" s="31"/>
      <c r="C503" s="29"/>
      <c r="D503" s="29"/>
      <c r="E503" s="29"/>
      <c r="F503" s="29"/>
      <c r="G503" s="32"/>
    </row>
    <row r="504" spans="2:7" x14ac:dyDescent="0.3">
      <c r="B504" s="31"/>
      <c r="C504" s="29"/>
      <c r="D504" s="29"/>
      <c r="E504" s="29"/>
      <c r="F504" s="29"/>
      <c r="G504" s="32"/>
    </row>
    <row r="505" spans="2:7" x14ac:dyDescent="0.3">
      <c r="B505" s="31"/>
      <c r="C505" s="29"/>
      <c r="D505" s="29"/>
      <c r="E505" s="29"/>
      <c r="F505" s="29"/>
      <c r="G505" s="32"/>
    </row>
    <row r="506" spans="2:7" x14ac:dyDescent="0.3">
      <c r="B506" s="31"/>
      <c r="C506" s="29"/>
      <c r="D506" s="29"/>
      <c r="E506" s="29"/>
      <c r="F506" s="29"/>
      <c r="G506" s="32"/>
    </row>
    <row r="507" spans="2:7" x14ac:dyDescent="0.3">
      <c r="B507" s="31"/>
      <c r="C507" s="29"/>
      <c r="D507" s="29"/>
      <c r="E507" s="29"/>
      <c r="F507" s="29"/>
      <c r="G507" s="32"/>
    </row>
    <row r="508" spans="2:7" x14ac:dyDescent="0.3">
      <c r="B508" s="31"/>
      <c r="C508" s="29"/>
      <c r="D508" s="29"/>
      <c r="E508" s="29"/>
      <c r="F508" s="29"/>
      <c r="G508" s="32"/>
    </row>
    <row r="509" spans="2:7" x14ac:dyDescent="0.3">
      <c r="B509" s="31"/>
      <c r="C509" s="29"/>
      <c r="D509" s="29"/>
      <c r="E509" s="29"/>
      <c r="F509" s="29"/>
      <c r="G509" s="32"/>
    </row>
    <row r="510" spans="2:7" x14ac:dyDescent="0.3">
      <c r="B510" s="31"/>
      <c r="C510" s="29"/>
      <c r="D510" s="29"/>
      <c r="E510" s="29"/>
      <c r="F510" s="29"/>
      <c r="G510" s="32"/>
    </row>
    <row r="511" spans="2:7" x14ac:dyDescent="0.3">
      <c r="B511" s="31"/>
      <c r="C511" s="29"/>
      <c r="D511" s="29"/>
      <c r="E511" s="29"/>
      <c r="F511" s="29"/>
      <c r="G511" s="32"/>
    </row>
    <row r="512" spans="2:7" x14ac:dyDescent="0.3">
      <c r="B512" s="31"/>
      <c r="C512" s="29"/>
      <c r="D512" s="29"/>
      <c r="E512" s="29"/>
      <c r="F512" s="29"/>
      <c r="G512" s="32"/>
    </row>
    <row r="513" spans="2:7" x14ac:dyDescent="0.3">
      <c r="B513" s="31"/>
      <c r="C513" s="29"/>
      <c r="D513" s="29"/>
      <c r="E513" s="29"/>
      <c r="F513" s="29"/>
      <c r="G513" s="32"/>
    </row>
    <row r="514" spans="2:7" x14ac:dyDescent="0.3">
      <c r="B514" s="31"/>
      <c r="C514" s="29"/>
      <c r="D514" s="29"/>
      <c r="E514" s="29"/>
      <c r="F514" s="29"/>
      <c r="G514" s="32"/>
    </row>
    <row r="515" spans="2:7" x14ac:dyDescent="0.3">
      <c r="B515" s="31"/>
      <c r="C515" s="29"/>
      <c r="D515" s="29"/>
      <c r="E515" s="29"/>
      <c r="F515" s="29"/>
      <c r="G515" s="32"/>
    </row>
    <row r="516" spans="2:7" x14ac:dyDescent="0.3">
      <c r="B516" s="31"/>
      <c r="C516" s="29"/>
      <c r="D516" s="29"/>
      <c r="E516" s="29"/>
      <c r="F516" s="29"/>
      <c r="G516" s="32"/>
    </row>
    <row r="517" spans="2:7" x14ac:dyDescent="0.3">
      <c r="B517" s="31"/>
      <c r="C517" s="29"/>
      <c r="D517" s="29"/>
      <c r="E517" s="29"/>
      <c r="F517" s="29"/>
      <c r="G517" s="32"/>
    </row>
    <row r="518" spans="2:7" x14ac:dyDescent="0.3">
      <c r="B518" s="31"/>
      <c r="C518" s="29"/>
      <c r="D518" s="29"/>
      <c r="E518" s="29"/>
      <c r="F518" s="29"/>
      <c r="G518" s="32"/>
    </row>
    <row r="519" spans="2:7" x14ac:dyDescent="0.3">
      <c r="B519" s="31"/>
      <c r="C519" s="29"/>
      <c r="D519" s="29"/>
      <c r="E519" s="29"/>
      <c r="F519" s="29"/>
      <c r="G519" s="32"/>
    </row>
    <row r="520" spans="2:7" x14ac:dyDescent="0.3">
      <c r="B520" s="31"/>
      <c r="C520" s="29"/>
      <c r="D520" s="29"/>
      <c r="E520" s="29"/>
      <c r="F520" s="29"/>
      <c r="G520" s="32"/>
    </row>
    <row r="521" spans="2:7" x14ac:dyDescent="0.3">
      <c r="B521" s="31"/>
      <c r="C521" s="29"/>
      <c r="D521" s="29"/>
      <c r="E521" s="29"/>
      <c r="F521" s="29"/>
      <c r="G521" s="32"/>
    </row>
    <row r="522" spans="2:7" x14ac:dyDescent="0.3">
      <c r="B522" s="31"/>
      <c r="C522" s="29"/>
      <c r="D522" s="29"/>
      <c r="E522" s="29"/>
      <c r="F522" s="29"/>
      <c r="G522" s="32"/>
    </row>
    <row r="523" spans="2:7" x14ac:dyDescent="0.3">
      <c r="B523" s="31"/>
      <c r="C523" s="29"/>
      <c r="D523" s="29"/>
      <c r="E523" s="29"/>
      <c r="F523" s="29"/>
      <c r="G523" s="32"/>
    </row>
    <row r="524" spans="2:7" x14ac:dyDescent="0.3">
      <c r="B524" s="31"/>
      <c r="C524" s="29"/>
      <c r="D524" s="29"/>
      <c r="E524" s="29"/>
      <c r="F524" s="29"/>
      <c r="G524" s="32"/>
    </row>
    <row r="525" spans="2:7" x14ac:dyDescent="0.3">
      <c r="B525" s="31"/>
      <c r="C525" s="29"/>
      <c r="D525" s="29"/>
      <c r="E525" s="29"/>
      <c r="F525" s="29"/>
      <c r="G525" s="32"/>
    </row>
    <row r="526" spans="2:7" x14ac:dyDescent="0.3">
      <c r="B526" s="31"/>
      <c r="C526" s="29"/>
      <c r="D526" s="29"/>
      <c r="E526" s="29"/>
      <c r="F526" s="29"/>
      <c r="G526" s="32"/>
    </row>
    <row r="527" spans="2:7" x14ac:dyDescent="0.3">
      <c r="B527" s="31"/>
      <c r="C527" s="29"/>
      <c r="D527" s="29"/>
      <c r="E527" s="29"/>
      <c r="F527" s="29"/>
      <c r="G527" s="32"/>
    </row>
    <row r="528" spans="2:7" x14ac:dyDescent="0.3">
      <c r="B528" s="31"/>
      <c r="C528" s="29"/>
      <c r="D528" s="29"/>
      <c r="E528" s="29"/>
      <c r="F528" s="29"/>
      <c r="G528" s="32"/>
    </row>
    <row r="529" spans="2:7" x14ac:dyDescent="0.3">
      <c r="B529" s="31"/>
      <c r="C529" s="29"/>
      <c r="D529" s="29"/>
      <c r="E529" s="29"/>
      <c r="F529" s="29"/>
      <c r="G529" s="32"/>
    </row>
    <row r="530" spans="2:7" x14ac:dyDescent="0.3">
      <c r="B530" s="31"/>
      <c r="C530" s="29"/>
      <c r="D530" s="29"/>
      <c r="E530" s="29"/>
      <c r="F530" s="29"/>
      <c r="G530" s="32"/>
    </row>
    <row r="531" spans="2:7" x14ac:dyDescent="0.3">
      <c r="B531" s="31"/>
      <c r="C531" s="29"/>
      <c r="D531" s="29"/>
      <c r="E531" s="29"/>
      <c r="F531" s="29"/>
      <c r="G531" s="32"/>
    </row>
    <row r="532" spans="2:7" x14ac:dyDescent="0.3">
      <c r="B532" s="31"/>
      <c r="C532" s="29"/>
      <c r="D532" s="29"/>
      <c r="E532" s="29"/>
      <c r="F532" s="29"/>
      <c r="G532" s="32"/>
    </row>
    <row r="533" spans="2:7" x14ac:dyDescent="0.3">
      <c r="B533" s="31"/>
      <c r="C533" s="29"/>
      <c r="D533" s="29"/>
      <c r="E533" s="29"/>
      <c r="F533" s="29"/>
      <c r="G533" s="32"/>
    </row>
    <row r="534" spans="2:7" x14ac:dyDescent="0.3">
      <c r="B534" s="31"/>
      <c r="C534" s="29"/>
      <c r="D534" s="29"/>
      <c r="E534" s="29"/>
      <c r="F534" s="29"/>
      <c r="G534" s="32"/>
    </row>
    <row r="535" spans="2:7" x14ac:dyDescent="0.3">
      <c r="B535" s="31"/>
      <c r="C535" s="29"/>
      <c r="D535" s="29"/>
      <c r="E535" s="29"/>
      <c r="F535" s="29"/>
      <c r="G535" s="32"/>
    </row>
    <row r="536" spans="2:7" x14ac:dyDescent="0.3">
      <c r="B536" s="31"/>
      <c r="C536" s="29"/>
      <c r="D536" s="29"/>
      <c r="E536" s="29"/>
      <c r="F536" s="29"/>
      <c r="G536" s="32"/>
    </row>
    <row r="537" spans="2:7" x14ac:dyDescent="0.3">
      <c r="B537" s="31"/>
      <c r="C537" s="29"/>
      <c r="D537" s="29"/>
      <c r="E537" s="29"/>
      <c r="F537" s="29"/>
      <c r="G537" s="32"/>
    </row>
    <row r="538" spans="2:7" x14ac:dyDescent="0.3">
      <c r="B538" s="31"/>
      <c r="C538" s="29"/>
      <c r="D538" s="29"/>
      <c r="E538" s="29"/>
      <c r="F538" s="29"/>
      <c r="G538" s="32"/>
    </row>
    <row r="539" spans="2:7" x14ac:dyDescent="0.3">
      <c r="B539" s="31"/>
      <c r="C539" s="29"/>
      <c r="D539" s="29"/>
      <c r="E539" s="29"/>
      <c r="F539" s="29"/>
      <c r="G539" s="32"/>
    </row>
    <row r="540" spans="2:7" x14ac:dyDescent="0.3">
      <c r="B540" s="31"/>
      <c r="C540" s="29"/>
      <c r="D540" s="29"/>
      <c r="E540" s="29"/>
      <c r="F540" s="29"/>
      <c r="G540" s="32"/>
    </row>
    <row r="541" spans="2:7" x14ac:dyDescent="0.3">
      <c r="B541" s="31"/>
      <c r="C541" s="29"/>
      <c r="D541" s="29"/>
      <c r="E541" s="29"/>
      <c r="F541" s="29"/>
      <c r="G541" s="32"/>
    </row>
    <row r="542" spans="2:7" x14ac:dyDescent="0.3">
      <c r="B542" s="31"/>
      <c r="C542" s="29"/>
      <c r="D542" s="29"/>
      <c r="E542" s="29"/>
      <c r="F542" s="29"/>
      <c r="G542" s="32"/>
    </row>
    <row r="543" spans="2:7" x14ac:dyDescent="0.3">
      <c r="B543" s="31"/>
      <c r="C543" s="29"/>
      <c r="D543" s="29"/>
      <c r="E543" s="29"/>
      <c r="F543" s="29"/>
      <c r="G543" s="32"/>
    </row>
    <row r="544" spans="2:7" x14ac:dyDescent="0.3">
      <c r="B544" s="31"/>
      <c r="C544" s="29"/>
      <c r="D544" s="29"/>
      <c r="E544" s="29"/>
      <c r="F544" s="29"/>
      <c r="G544" s="32"/>
    </row>
    <row r="545" spans="2:7" x14ac:dyDescent="0.3">
      <c r="B545" s="31"/>
      <c r="C545" s="29"/>
      <c r="D545" s="29"/>
      <c r="E545" s="29"/>
      <c r="F545" s="29"/>
      <c r="G545" s="32"/>
    </row>
    <row r="546" spans="2:7" x14ac:dyDescent="0.3">
      <c r="B546" s="31"/>
      <c r="C546" s="29"/>
      <c r="D546" s="29"/>
      <c r="E546" s="29"/>
      <c r="F546" s="29"/>
      <c r="G546" s="32"/>
    </row>
    <row r="547" spans="2:7" x14ac:dyDescent="0.3">
      <c r="B547" s="31"/>
      <c r="C547" s="29"/>
      <c r="D547" s="29"/>
      <c r="E547" s="29"/>
      <c r="F547" s="29"/>
      <c r="G547" s="32"/>
    </row>
    <row r="548" spans="2:7" x14ac:dyDescent="0.3">
      <c r="B548" s="31"/>
      <c r="C548" s="29"/>
      <c r="D548" s="29"/>
      <c r="E548" s="29"/>
      <c r="F548" s="29"/>
      <c r="G548" s="32"/>
    </row>
    <row r="549" spans="2:7" x14ac:dyDescent="0.3">
      <c r="B549" s="31"/>
      <c r="C549" s="29"/>
      <c r="D549" s="29"/>
      <c r="E549" s="29"/>
      <c r="F549" s="29"/>
      <c r="G549" s="32"/>
    </row>
    <row r="550" spans="2:7" x14ac:dyDescent="0.3">
      <c r="B550" s="31"/>
      <c r="C550" s="29"/>
      <c r="D550" s="29"/>
      <c r="E550" s="29"/>
      <c r="F550" s="29"/>
      <c r="G550" s="32"/>
    </row>
    <row r="551" spans="2:7" x14ac:dyDescent="0.3">
      <c r="B551" s="31"/>
      <c r="C551" s="29"/>
      <c r="D551" s="29"/>
      <c r="E551" s="29"/>
      <c r="F551" s="29"/>
      <c r="G551" s="32"/>
    </row>
    <row r="552" spans="2:7" x14ac:dyDescent="0.3">
      <c r="B552" s="31"/>
      <c r="C552" s="29"/>
      <c r="D552" s="29"/>
      <c r="E552" s="29"/>
      <c r="F552" s="29"/>
      <c r="G552" s="32"/>
    </row>
    <row r="553" spans="2:7" x14ac:dyDescent="0.3">
      <c r="B553" s="31"/>
      <c r="C553" s="29"/>
      <c r="D553" s="29"/>
      <c r="E553" s="29"/>
      <c r="F553" s="29"/>
      <c r="G553" s="32"/>
    </row>
    <row r="554" spans="2:7" x14ac:dyDescent="0.3">
      <c r="B554" s="31"/>
      <c r="C554" s="29"/>
      <c r="D554" s="29"/>
      <c r="E554" s="29"/>
      <c r="F554" s="29"/>
      <c r="G554" s="32"/>
    </row>
    <row r="555" spans="2:7" x14ac:dyDescent="0.3">
      <c r="B555" s="31"/>
      <c r="C555" s="29"/>
      <c r="D555" s="29"/>
      <c r="E555" s="29"/>
      <c r="F555" s="29"/>
      <c r="G555" s="32"/>
    </row>
    <row r="556" spans="2:7" x14ac:dyDescent="0.3">
      <c r="B556" s="31"/>
      <c r="C556" s="29"/>
      <c r="D556" s="29"/>
      <c r="E556" s="29"/>
      <c r="F556" s="29"/>
      <c r="G556" s="32"/>
    </row>
    <row r="557" spans="2:7" x14ac:dyDescent="0.3">
      <c r="B557" s="31"/>
      <c r="C557" s="29"/>
      <c r="D557" s="29"/>
      <c r="E557" s="29"/>
      <c r="F557" s="29"/>
      <c r="G557" s="32"/>
    </row>
    <row r="558" spans="2:7" x14ac:dyDescent="0.3">
      <c r="B558" s="31"/>
      <c r="C558" s="29"/>
      <c r="D558" s="29"/>
      <c r="E558" s="29"/>
      <c r="F558" s="29"/>
      <c r="G558" s="32"/>
    </row>
    <row r="559" spans="2:7" x14ac:dyDescent="0.3">
      <c r="B559" s="31"/>
      <c r="C559" s="29"/>
      <c r="D559" s="29"/>
      <c r="E559" s="29"/>
      <c r="F559" s="29"/>
      <c r="G559" s="32"/>
    </row>
    <row r="560" spans="2:7" x14ac:dyDescent="0.3">
      <c r="B560" s="31"/>
      <c r="C560" s="29"/>
      <c r="D560" s="29"/>
      <c r="E560" s="29"/>
      <c r="F560" s="29"/>
      <c r="G560" s="32"/>
    </row>
    <row r="561" spans="2:7" x14ac:dyDescent="0.3">
      <c r="B561" s="31"/>
      <c r="C561" s="29"/>
      <c r="D561" s="29"/>
      <c r="E561" s="29"/>
      <c r="F561" s="29"/>
      <c r="G561" s="32"/>
    </row>
    <row r="562" spans="2:7" x14ac:dyDescent="0.3">
      <c r="B562" s="31"/>
      <c r="C562" s="29"/>
      <c r="D562" s="29"/>
      <c r="E562" s="29"/>
      <c r="F562" s="29"/>
      <c r="G562" s="32"/>
    </row>
    <row r="563" spans="2:7" x14ac:dyDescent="0.3">
      <c r="B563" s="31"/>
      <c r="C563" s="29"/>
      <c r="D563" s="29"/>
      <c r="E563" s="29"/>
      <c r="F563" s="29"/>
      <c r="G563" s="32"/>
    </row>
    <row r="564" spans="2:7" x14ac:dyDescent="0.3">
      <c r="B564" s="31"/>
      <c r="C564" s="29"/>
      <c r="D564" s="29"/>
      <c r="E564" s="29"/>
      <c r="F564" s="29"/>
      <c r="G564" s="32"/>
    </row>
    <row r="565" spans="2:7" x14ac:dyDescent="0.3">
      <c r="B565" s="31"/>
      <c r="C565" s="29"/>
      <c r="D565" s="29"/>
      <c r="E565" s="29"/>
      <c r="F565" s="29"/>
      <c r="G565" s="32"/>
    </row>
    <row r="566" spans="2:7" x14ac:dyDescent="0.3">
      <c r="B566" s="31"/>
      <c r="C566" s="29"/>
      <c r="D566" s="29"/>
      <c r="E566" s="29"/>
      <c r="F566" s="29"/>
      <c r="G566" s="32"/>
    </row>
    <row r="567" spans="2:7" x14ac:dyDescent="0.3">
      <c r="B567" s="31"/>
      <c r="C567" s="29"/>
      <c r="D567" s="29"/>
      <c r="E567" s="29"/>
      <c r="F567" s="29"/>
      <c r="G567" s="32"/>
    </row>
    <row r="568" spans="2:7" x14ac:dyDescent="0.3">
      <c r="B568" s="31"/>
      <c r="C568" s="29"/>
      <c r="D568" s="29"/>
      <c r="E568" s="29"/>
      <c r="F568" s="29"/>
      <c r="G568" s="32"/>
    </row>
    <row r="569" spans="2:7" x14ac:dyDescent="0.3">
      <c r="B569" s="31"/>
      <c r="C569" s="29"/>
      <c r="D569" s="29"/>
      <c r="E569" s="29"/>
      <c r="F569" s="29"/>
      <c r="G569" s="32"/>
    </row>
    <row r="570" spans="2:7" x14ac:dyDescent="0.3">
      <c r="B570" s="31"/>
      <c r="C570" s="29"/>
      <c r="D570" s="29"/>
      <c r="E570" s="29"/>
      <c r="F570" s="29"/>
      <c r="G570" s="32"/>
    </row>
    <row r="571" spans="2:7" x14ac:dyDescent="0.3">
      <c r="B571" s="31"/>
      <c r="C571" s="29"/>
      <c r="D571" s="29"/>
      <c r="E571" s="29"/>
      <c r="F571" s="29"/>
      <c r="G571" s="32"/>
    </row>
    <row r="572" spans="2:7" x14ac:dyDescent="0.3">
      <c r="B572" s="31"/>
      <c r="C572" s="29"/>
      <c r="D572" s="29"/>
      <c r="E572" s="29"/>
      <c r="F572" s="29"/>
      <c r="G572" s="32"/>
    </row>
    <row r="573" spans="2:7" x14ac:dyDescent="0.3">
      <c r="B573" s="31"/>
      <c r="C573" s="29"/>
      <c r="D573" s="29"/>
      <c r="E573" s="29"/>
      <c r="F573" s="29"/>
      <c r="G573" s="32"/>
    </row>
    <row r="574" spans="2:7" x14ac:dyDescent="0.3">
      <c r="B574" s="31"/>
      <c r="C574" s="29"/>
      <c r="D574" s="29"/>
      <c r="E574" s="29"/>
      <c r="F574" s="29"/>
      <c r="G574" s="32"/>
    </row>
    <row r="575" spans="2:7" x14ac:dyDescent="0.3">
      <c r="B575" s="31"/>
      <c r="C575" s="29"/>
      <c r="D575" s="29"/>
      <c r="E575" s="29"/>
      <c r="F575" s="29"/>
      <c r="G575" s="32"/>
    </row>
    <row r="576" spans="2:7" x14ac:dyDescent="0.3">
      <c r="B576" s="31"/>
      <c r="C576" s="29"/>
      <c r="D576" s="29"/>
      <c r="E576" s="29"/>
      <c r="F576" s="29"/>
      <c r="G576" s="32"/>
    </row>
    <row r="577" spans="2:7" x14ac:dyDescent="0.3">
      <c r="B577" s="31"/>
      <c r="C577" s="29"/>
      <c r="D577" s="29"/>
      <c r="E577" s="29"/>
      <c r="F577" s="29"/>
      <c r="G577" s="32"/>
    </row>
    <row r="578" spans="2:7" x14ac:dyDescent="0.3">
      <c r="B578" s="31"/>
      <c r="C578" s="29"/>
      <c r="D578" s="29"/>
      <c r="E578" s="29"/>
      <c r="F578" s="29"/>
      <c r="G578" s="32"/>
    </row>
    <row r="579" spans="2:7" x14ac:dyDescent="0.3">
      <c r="B579" s="31"/>
      <c r="C579" s="29"/>
      <c r="D579" s="29"/>
      <c r="E579" s="29"/>
      <c r="F579" s="29"/>
      <c r="G579" s="32"/>
    </row>
    <row r="580" spans="2:7" x14ac:dyDescent="0.3">
      <c r="B580" s="31"/>
      <c r="C580" s="29"/>
      <c r="D580" s="29"/>
      <c r="E580" s="29"/>
      <c r="F580" s="29"/>
      <c r="G580" s="32"/>
    </row>
    <row r="581" spans="2:7" x14ac:dyDescent="0.3">
      <c r="B581" s="31"/>
      <c r="C581" s="29"/>
      <c r="D581" s="29"/>
      <c r="E581" s="29"/>
      <c r="F581" s="29"/>
      <c r="G581" s="32"/>
    </row>
    <row r="582" spans="2:7" x14ac:dyDescent="0.3">
      <c r="B582" s="31"/>
      <c r="C582" s="29"/>
      <c r="D582" s="29"/>
      <c r="E582" s="29"/>
      <c r="F582" s="29"/>
      <c r="G582" s="32"/>
    </row>
    <row r="583" spans="2:7" x14ac:dyDescent="0.3">
      <c r="B583" s="31"/>
      <c r="C583" s="29"/>
      <c r="D583" s="29"/>
      <c r="E583" s="29"/>
      <c r="F583" s="29"/>
      <c r="G583" s="32"/>
    </row>
    <row r="584" spans="2:7" x14ac:dyDescent="0.3">
      <c r="B584" s="31"/>
      <c r="C584" s="29"/>
      <c r="D584" s="29"/>
      <c r="E584" s="29"/>
      <c r="F584" s="29"/>
      <c r="G584" s="32"/>
    </row>
    <row r="585" spans="2:7" x14ac:dyDescent="0.3">
      <c r="B585" s="31"/>
      <c r="C585" s="29"/>
      <c r="D585" s="29"/>
      <c r="E585" s="29"/>
      <c r="F585" s="29"/>
      <c r="G585" s="32"/>
    </row>
    <row r="586" spans="2:7" x14ac:dyDescent="0.3">
      <c r="B586" s="31"/>
      <c r="C586" s="29"/>
      <c r="D586" s="29"/>
      <c r="E586" s="29"/>
      <c r="F586" s="29"/>
      <c r="G586" s="32"/>
    </row>
    <row r="587" spans="2:7" x14ac:dyDescent="0.3">
      <c r="B587" s="31"/>
      <c r="C587" s="29"/>
      <c r="D587" s="29"/>
      <c r="E587" s="29"/>
      <c r="F587" s="29"/>
      <c r="G587" s="32"/>
    </row>
    <row r="588" spans="2:7" x14ac:dyDescent="0.3">
      <c r="B588" s="31"/>
      <c r="C588" s="29"/>
      <c r="D588" s="29"/>
      <c r="E588" s="29"/>
      <c r="F588" s="29"/>
      <c r="G588" s="32"/>
    </row>
    <row r="589" spans="2:7" x14ac:dyDescent="0.3">
      <c r="B589" s="31"/>
      <c r="C589" s="29"/>
      <c r="D589" s="29"/>
      <c r="E589" s="29"/>
      <c r="F589" s="29"/>
      <c r="G589" s="32"/>
    </row>
    <row r="590" spans="2:7" x14ac:dyDescent="0.3">
      <c r="B590" s="31"/>
      <c r="C590" s="29"/>
      <c r="D590" s="29"/>
      <c r="E590" s="29"/>
      <c r="F590" s="29"/>
      <c r="G590" s="32"/>
    </row>
    <row r="591" spans="2:7" x14ac:dyDescent="0.3">
      <c r="B591" s="31"/>
      <c r="C591" s="29"/>
      <c r="D591" s="29"/>
      <c r="E591" s="29"/>
      <c r="F591" s="29"/>
      <c r="G591" s="32"/>
    </row>
    <row r="592" spans="2:7" x14ac:dyDescent="0.3">
      <c r="B592" s="31"/>
      <c r="C592" s="29"/>
      <c r="D592" s="29"/>
      <c r="E592" s="29"/>
      <c r="F592" s="29"/>
      <c r="G592" s="32"/>
    </row>
    <row r="593" spans="2:7" x14ac:dyDescent="0.3">
      <c r="B593" s="31"/>
      <c r="C593" s="29"/>
      <c r="D593" s="29"/>
      <c r="E593" s="29"/>
      <c r="F593" s="29"/>
      <c r="G593" s="32"/>
    </row>
    <row r="594" spans="2:7" x14ac:dyDescent="0.3">
      <c r="B594" s="31"/>
      <c r="C594" s="29"/>
      <c r="D594" s="29"/>
      <c r="E594" s="29"/>
      <c r="F594" s="29"/>
      <c r="G594" s="32"/>
    </row>
    <row r="595" spans="2:7" x14ac:dyDescent="0.3">
      <c r="B595" s="31"/>
      <c r="C595" s="29"/>
      <c r="D595" s="29"/>
      <c r="E595" s="29"/>
      <c r="F595" s="29"/>
      <c r="G595" s="32"/>
    </row>
    <row r="596" spans="2:7" x14ac:dyDescent="0.3">
      <c r="B596" s="31"/>
      <c r="C596" s="29"/>
      <c r="D596" s="29"/>
      <c r="E596" s="29"/>
      <c r="F596" s="29"/>
      <c r="G596" s="32"/>
    </row>
    <row r="597" spans="2:7" x14ac:dyDescent="0.3">
      <c r="B597" s="31"/>
      <c r="C597" s="29"/>
      <c r="D597" s="29"/>
      <c r="E597" s="29"/>
      <c r="F597" s="29"/>
      <c r="G597" s="32"/>
    </row>
    <row r="598" spans="2:7" x14ac:dyDescent="0.3">
      <c r="B598" s="31"/>
      <c r="C598" s="29"/>
      <c r="D598" s="29"/>
      <c r="E598" s="29"/>
      <c r="F598" s="29"/>
      <c r="G598" s="32"/>
    </row>
    <row r="599" spans="2:7" x14ac:dyDescent="0.3">
      <c r="B599" s="31"/>
      <c r="C599" s="29"/>
      <c r="D599" s="29"/>
      <c r="E599" s="29"/>
      <c r="F599" s="29"/>
      <c r="G599" s="32"/>
    </row>
    <row r="600" spans="2:7" x14ac:dyDescent="0.3">
      <c r="B600" s="31"/>
      <c r="C600" s="29"/>
      <c r="D600" s="29"/>
      <c r="E600" s="29"/>
      <c r="F600" s="29"/>
      <c r="G600" s="32"/>
    </row>
    <row r="601" spans="2:7" x14ac:dyDescent="0.3">
      <c r="B601" s="31"/>
      <c r="C601" s="29"/>
      <c r="D601" s="29"/>
      <c r="E601" s="29"/>
      <c r="F601" s="29"/>
      <c r="G601" s="32"/>
    </row>
    <row r="602" spans="2:7" x14ac:dyDescent="0.3">
      <c r="B602" s="31"/>
      <c r="C602" s="29"/>
      <c r="D602" s="29"/>
      <c r="E602" s="29"/>
      <c r="F602" s="29"/>
      <c r="G602" s="32"/>
    </row>
    <row r="603" spans="2:7" x14ac:dyDescent="0.3">
      <c r="B603" s="31"/>
      <c r="C603" s="29"/>
      <c r="D603" s="29"/>
      <c r="E603" s="29"/>
      <c r="F603" s="29"/>
      <c r="G603" s="32"/>
    </row>
    <row r="604" spans="2:7" x14ac:dyDescent="0.3">
      <c r="B604" s="31"/>
      <c r="C604" s="29"/>
      <c r="D604" s="29"/>
      <c r="E604" s="29"/>
      <c r="F604" s="29"/>
      <c r="G604" s="32"/>
    </row>
    <row r="605" spans="2:7" x14ac:dyDescent="0.3">
      <c r="B605" s="31"/>
      <c r="C605" s="29"/>
      <c r="D605" s="29"/>
      <c r="E605" s="29"/>
      <c r="F605" s="29"/>
      <c r="G605" s="32"/>
    </row>
    <row r="606" spans="2:7" x14ac:dyDescent="0.3">
      <c r="B606" s="31"/>
      <c r="C606" s="29"/>
      <c r="D606" s="29"/>
      <c r="E606" s="29"/>
      <c r="F606" s="29"/>
      <c r="G606" s="32"/>
    </row>
    <row r="607" spans="2:7" x14ac:dyDescent="0.3">
      <c r="B607" s="31"/>
      <c r="C607" s="29"/>
      <c r="D607" s="29"/>
      <c r="E607" s="29"/>
      <c r="F607" s="29"/>
      <c r="G607" s="32"/>
    </row>
    <row r="608" spans="2:7" x14ac:dyDescent="0.3">
      <c r="B608" s="31"/>
      <c r="C608" s="29"/>
      <c r="D608" s="29"/>
      <c r="E608" s="29"/>
      <c r="F608" s="29"/>
      <c r="G608" s="32"/>
    </row>
    <row r="609" spans="2:7" x14ac:dyDescent="0.3">
      <c r="B609" s="31"/>
      <c r="C609" s="29"/>
      <c r="D609" s="29"/>
      <c r="E609" s="29"/>
      <c r="F609" s="29"/>
      <c r="G609" s="32"/>
    </row>
    <row r="610" spans="2:7" x14ac:dyDescent="0.3">
      <c r="B610" s="31"/>
      <c r="C610" s="29"/>
      <c r="D610" s="29"/>
      <c r="E610" s="29"/>
      <c r="F610" s="29"/>
      <c r="G610" s="32"/>
    </row>
    <row r="611" spans="2:7" x14ac:dyDescent="0.3">
      <c r="B611" s="31"/>
      <c r="C611" s="29"/>
      <c r="D611" s="29"/>
      <c r="E611" s="29"/>
      <c r="F611" s="29"/>
      <c r="G611" s="32"/>
    </row>
    <row r="612" spans="2:7" x14ac:dyDescent="0.3">
      <c r="B612" s="31"/>
      <c r="C612" s="29"/>
      <c r="D612" s="29"/>
      <c r="E612" s="29"/>
      <c r="F612" s="29"/>
      <c r="G612" s="32"/>
    </row>
    <row r="613" spans="2:7" x14ac:dyDescent="0.3">
      <c r="B613" s="31"/>
      <c r="C613" s="29"/>
      <c r="D613" s="29"/>
      <c r="E613" s="29"/>
      <c r="F613" s="29"/>
      <c r="G613" s="32"/>
    </row>
    <row r="614" spans="2:7" x14ac:dyDescent="0.3">
      <c r="B614" s="31"/>
      <c r="C614" s="29"/>
      <c r="D614" s="29"/>
      <c r="E614" s="29"/>
      <c r="F614" s="29"/>
      <c r="G614" s="32"/>
    </row>
    <row r="615" spans="2:7" x14ac:dyDescent="0.3">
      <c r="B615" s="31"/>
      <c r="C615" s="29"/>
      <c r="D615" s="29"/>
      <c r="E615" s="29"/>
      <c r="F615" s="29"/>
      <c r="G615" s="32"/>
    </row>
    <row r="616" spans="2:7" x14ac:dyDescent="0.3">
      <c r="B616" s="31"/>
      <c r="C616" s="29"/>
      <c r="D616" s="29"/>
      <c r="E616" s="29"/>
      <c r="F616" s="29"/>
      <c r="G616" s="32"/>
    </row>
    <row r="617" spans="2:7" x14ac:dyDescent="0.3">
      <c r="B617" s="31"/>
      <c r="C617" s="29"/>
      <c r="D617" s="29"/>
      <c r="E617" s="29"/>
      <c r="F617" s="29"/>
      <c r="G617" s="32"/>
    </row>
    <row r="618" spans="2:7" x14ac:dyDescent="0.3">
      <c r="B618" s="31"/>
      <c r="C618" s="29"/>
      <c r="D618" s="29"/>
      <c r="E618" s="29"/>
      <c r="F618" s="29"/>
      <c r="G618" s="32"/>
    </row>
    <row r="619" spans="2:7" x14ac:dyDescent="0.3">
      <c r="B619" s="31"/>
      <c r="C619" s="29"/>
      <c r="D619" s="29"/>
      <c r="E619" s="29"/>
      <c r="F619" s="29"/>
      <c r="G619" s="32"/>
    </row>
    <row r="620" spans="2:7" x14ac:dyDescent="0.3">
      <c r="B620" s="31"/>
      <c r="C620" s="29"/>
      <c r="D620" s="29"/>
      <c r="E620" s="29"/>
      <c r="F620" s="29"/>
      <c r="G620" s="32"/>
    </row>
    <row r="621" spans="2:7" x14ac:dyDescent="0.3">
      <c r="B621" s="31"/>
      <c r="C621" s="29"/>
      <c r="D621" s="29"/>
      <c r="E621" s="29"/>
      <c r="F621" s="29"/>
      <c r="G621" s="32"/>
    </row>
    <row r="622" spans="2:7" x14ac:dyDescent="0.3">
      <c r="B622" s="31"/>
      <c r="C622" s="29"/>
      <c r="D622" s="29"/>
      <c r="E622" s="29"/>
      <c r="F622" s="29"/>
      <c r="G622" s="32"/>
    </row>
    <row r="623" spans="2:7" x14ac:dyDescent="0.3">
      <c r="B623" s="31"/>
      <c r="C623" s="29"/>
      <c r="D623" s="29"/>
      <c r="E623" s="29"/>
      <c r="F623" s="29"/>
      <c r="G623" s="32"/>
    </row>
    <row r="624" spans="2:7" x14ac:dyDescent="0.3">
      <c r="B624" s="31"/>
      <c r="C624" s="29"/>
      <c r="D624" s="29"/>
      <c r="E624" s="29"/>
      <c r="F624" s="29"/>
      <c r="G624" s="32"/>
    </row>
    <row r="625" spans="2:7" x14ac:dyDescent="0.3">
      <c r="B625" s="31"/>
      <c r="C625" s="29"/>
      <c r="D625" s="29"/>
      <c r="E625" s="29"/>
      <c r="F625" s="29"/>
      <c r="G625" s="32"/>
    </row>
    <row r="626" spans="2:7" x14ac:dyDescent="0.3">
      <c r="B626" s="31"/>
      <c r="C626" s="29"/>
      <c r="D626" s="29"/>
      <c r="E626" s="29"/>
      <c r="F626" s="29"/>
      <c r="G626" s="32"/>
    </row>
    <row r="627" spans="2:7" x14ac:dyDescent="0.3">
      <c r="B627" s="31"/>
      <c r="C627" s="29"/>
      <c r="D627" s="29"/>
      <c r="E627" s="29"/>
      <c r="F627" s="29"/>
      <c r="G627" s="32"/>
    </row>
    <row r="628" spans="2:7" x14ac:dyDescent="0.3">
      <c r="B628" s="31"/>
      <c r="C628" s="29"/>
      <c r="D628" s="29"/>
      <c r="E628" s="29"/>
      <c r="F628" s="29"/>
      <c r="G628" s="32"/>
    </row>
    <row r="629" spans="2:7" x14ac:dyDescent="0.3">
      <c r="B629" s="31"/>
      <c r="C629" s="29"/>
      <c r="D629" s="29"/>
      <c r="E629" s="29"/>
      <c r="F629" s="29"/>
      <c r="G629" s="32"/>
    </row>
    <row r="630" spans="2:7" x14ac:dyDescent="0.3">
      <c r="B630" s="31"/>
      <c r="C630" s="29"/>
      <c r="D630" s="29"/>
      <c r="E630" s="29"/>
      <c r="F630" s="29"/>
      <c r="G630" s="32"/>
    </row>
    <row r="631" spans="2:7" x14ac:dyDescent="0.3">
      <c r="B631" s="31"/>
      <c r="C631" s="29"/>
      <c r="D631" s="29"/>
      <c r="E631" s="29"/>
      <c r="F631" s="29"/>
      <c r="G631" s="32"/>
    </row>
    <row r="632" spans="2:7" x14ac:dyDescent="0.3">
      <c r="B632" s="31"/>
      <c r="C632" s="29"/>
      <c r="D632" s="29"/>
      <c r="E632" s="29"/>
      <c r="F632" s="29"/>
      <c r="G632" s="32"/>
    </row>
    <row r="633" spans="2:7" x14ac:dyDescent="0.3">
      <c r="B633" s="31"/>
      <c r="C633" s="29"/>
      <c r="D633" s="29"/>
      <c r="E633" s="29"/>
      <c r="F633" s="29"/>
      <c r="G633" s="32"/>
    </row>
    <row r="634" spans="2:7" x14ac:dyDescent="0.3">
      <c r="B634" s="31"/>
      <c r="C634" s="29"/>
      <c r="D634" s="29"/>
      <c r="E634" s="29"/>
      <c r="F634" s="29"/>
      <c r="G634" s="32"/>
    </row>
    <row r="635" spans="2:7" x14ac:dyDescent="0.3">
      <c r="B635" s="31"/>
      <c r="C635" s="29"/>
      <c r="D635" s="29"/>
      <c r="E635" s="29"/>
      <c r="F635" s="29"/>
      <c r="G635" s="32"/>
    </row>
    <row r="636" spans="2:7" x14ac:dyDescent="0.3">
      <c r="B636" s="31"/>
      <c r="C636" s="29"/>
      <c r="D636" s="29"/>
      <c r="E636" s="29"/>
      <c r="F636" s="29"/>
      <c r="G636" s="32"/>
    </row>
    <row r="637" spans="2:7" x14ac:dyDescent="0.3">
      <c r="B637" s="31"/>
      <c r="C637" s="29"/>
      <c r="D637" s="29"/>
      <c r="E637" s="29"/>
      <c r="F637" s="29"/>
      <c r="G637" s="32"/>
    </row>
    <row r="638" spans="2:7" x14ac:dyDescent="0.3">
      <c r="B638" s="31"/>
      <c r="C638" s="29"/>
      <c r="D638" s="29"/>
      <c r="E638" s="29"/>
      <c r="F638" s="29"/>
      <c r="G638" s="32"/>
    </row>
    <row r="639" spans="2:7" x14ac:dyDescent="0.3">
      <c r="B639" s="31"/>
      <c r="C639" s="29"/>
      <c r="D639" s="29"/>
      <c r="E639" s="29"/>
      <c r="F639" s="29"/>
      <c r="G639" s="32"/>
    </row>
    <row r="640" spans="2:7" x14ac:dyDescent="0.3">
      <c r="B640" s="31"/>
      <c r="C640" s="29"/>
      <c r="D640" s="29"/>
      <c r="E640" s="29"/>
      <c r="F640" s="29"/>
      <c r="G640" s="32"/>
    </row>
    <row r="641" spans="2:7" x14ac:dyDescent="0.3">
      <c r="B641" s="31"/>
      <c r="C641" s="29"/>
      <c r="D641" s="29"/>
      <c r="E641" s="29"/>
      <c r="F641" s="29"/>
      <c r="G641" s="32"/>
    </row>
    <row r="642" spans="2:7" x14ac:dyDescent="0.3">
      <c r="B642" s="31"/>
      <c r="C642" s="29"/>
      <c r="D642" s="29"/>
      <c r="E642" s="29"/>
      <c r="F642" s="29"/>
      <c r="G642" s="32"/>
    </row>
    <row r="643" spans="2:7" x14ac:dyDescent="0.3">
      <c r="B643" s="31"/>
      <c r="C643" s="29"/>
      <c r="D643" s="29"/>
      <c r="E643" s="29"/>
      <c r="F643" s="29"/>
      <c r="G643" s="32"/>
    </row>
    <row r="644" spans="2:7" x14ac:dyDescent="0.3">
      <c r="B644" s="31"/>
      <c r="C644" s="29"/>
      <c r="D644" s="29"/>
      <c r="E644" s="29"/>
      <c r="F644" s="29"/>
      <c r="G644" s="32"/>
    </row>
    <row r="645" spans="2:7" x14ac:dyDescent="0.3">
      <c r="B645" s="31"/>
      <c r="C645" s="29"/>
      <c r="D645" s="29"/>
      <c r="E645" s="29"/>
      <c r="F645" s="29"/>
      <c r="G645" s="32"/>
    </row>
    <row r="646" spans="2:7" x14ac:dyDescent="0.3">
      <c r="B646" s="31"/>
      <c r="C646" s="29"/>
      <c r="D646" s="29"/>
      <c r="E646" s="29"/>
      <c r="F646" s="29"/>
      <c r="G646" s="32"/>
    </row>
    <row r="647" spans="2:7" x14ac:dyDescent="0.3">
      <c r="B647" s="31"/>
      <c r="C647" s="29"/>
      <c r="D647" s="29"/>
      <c r="E647" s="29"/>
      <c r="F647" s="29"/>
      <c r="G647" s="32"/>
    </row>
    <row r="648" spans="2:7" x14ac:dyDescent="0.3">
      <c r="B648" s="31"/>
      <c r="C648" s="29"/>
      <c r="D648" s="29"/>
      <c r="E648" s="29"/>
      <c r="F648" s="29"/>
      <c r="G648" s="32"/>
    </row>
    <row r="649" spans="2:7" x14ac:dyDescent="0.3">
      <c r="B649" s="31"/>
      <c r="C649" s="29"/>
      <c r="D649" s="29"/>
      <c r="E649" s="29"/>
      <c r="F649" s="29"/>
      <c r="G649" s="32"/>
    </row>
    <row r="650" spans="2:7" x14ac:dyDescent="0.3">
      <c r="B650" s="31"/>
      <c r="C650" s="29"/>
      <c r="D650" s="29"/>
      <c r="E650" s="29"/>
      <c r="F650" s="29"/>
      <c r="G650" s="32"/>
    </row>
    <row r="651" spans="2:7" x14ac:dyDescent="0.3">
      <c r="B651" s="31"/>
      <c r="C651" s="29"/>
      <c r="D651" s="29"/>
      <c r="E651" s="29"/>
      <c r="F651" s="29"/>
      <c r="G651" s="32"/>
    </row>
    <row r="652" spans="2:7" x14ac:dyDescent="0.3">
      <c r="B652" s="31"/>
      <c r="C652" s="29"/>
      <c r="D652" s="29"/>
      <c r="E652" s="29"/>
      <c r="F652" s="29"/>
      <c r="G652" s="32"/>
    </row>
    <row r="653" spans="2:7" x14ac:dyDescent="0.3">
      <c r="B653" s="31"/>
      <c r="C653" s="29"/>
      <c r="D653" s="29"/>
      <c r="E653" s="29"/>
      <c r="F653" s="29"/>
      <c r="G653" s="32"/>
    </row>
    <row r="654" spans="2:7" x14ac:dyDescent="0.3">
      <c r="B654" s="31"/>
      <c r="C654" s="29"/>
      <c r="D654" s="29"/>
      <c r="E654" s="29"/>
      <c r="F654" s="29"/>
      <c r="G654" s="32"/>
    </row>
    <row r="655" spans="2:7" x14ac:dyDescent="0.3">
      <c r="B655" s="31"/>
      <c r="C655" s="29"/>
      <c r="D655" s="29"/>
      <c r="E655" s="29"/>
      <c r="F655" s="29"/>
      <c r="G655" s="32"/>
    </row>
    <row r="656" spans="2:7" x14ac:dyDescent="0.3">
      <c r="B656" s="31"/>
      <c r="C656" s="29"/>
      <c r="D656" s="29"/>
      <c r="E656" s="29"/>
      <c r="F656" s="29"/>
      <c r="G656" s="32"/>
    </row>
    <row r="657" spans="2:7" x14ac:dyDescent="0.3">
      <c r="B657" s="31"/>
      <c r="C657" s="29"/>
      <c r="D657" s="29"/>
      <c r="E657" s="29"/>
      <c r="F657" s="29"/>
      <c r="G657" s="32"/>
    </row>
    <row r="658" spans="2:7" x14ac:dyDescent="0.3">
      <c r="B658" s="31"/>
      <c r="C658" s="29"/>
      <c r="D658" s="29"/>
      <c r="E658" s="29"/>
      <c r="F658" s="29"/>
      <c r="G658" s="32"/>
    </row>
    <row r="659" spans="2:7" x14ac:dyDescent="0.3">
      <c r="B659" s="31"/>
      <c r="C659" s="29"/>
      <c r="D659" s="29"/>
      <c r="E659" s="29"/>
      <c r="F659" s="29"/>
      <c r="G659" s="32"/>
    </row>
    <row r="660" spans="2:7" ht="13.15" x14ac:dyDescent="0.3">
      <c r="B660" s="34"/>
    </row>
    <row r="661" spans="2:7" ht="13.15" x14ac:dyDescent="0.3">
      <c r="B661" s="34"/>
    </row>
    <row r="662" spans="2:7" ht="13.15" x14ac:dyDescent="0.3">
      <c r="B662" s="34"/>
    </row>
    <row r="663" spans="2:7" ht="13.15" x14ac:dyDescent="0.3">
      <c r="B663" s="34"/>
    </row>
    <row r="664" spans="2:7" ht="13.15" x14ac:dyDescent="0.3">
      <c r="B664" s="34"/>
    </row>
    <row r="665" spans="2:7" ht="13.15" x14ac:dyDescent="0.3">
      <c r="B665" s="34"/>
    </row>
    <row r="666" spans="2:7" ht="13.15" x14ac:dyDescent="0.3">
      <c r="B666" s="34"/>
    </row>
    <row r="667" spans="2:7" ht="13.15" x14ac:dyDescent="0.3">
      <c r="B667" s="34"/>
    </row>
    <row r="668" spans="2:7" ht="13.15" x14ac:dyDescent="0.3">
      <c r="B668" s="34"/>
    </row>
    <row r="669" spans="2:7" ht="13.15" x14ac:dyDescent="0.3">
      <c r="B669" s="34"/>
    </row>
    <row r="670" spans="2:7" ht="13.15" x14ac:dyDescent="0.3">
      <c r="B670" s="34"/>
    </row>
    <row r="671" spans="2:7" ht="13.15" x14ac:dyDescent="0.3">
      <c r="B671" s="34"/>
    </row>
    <row r="672" spans="2:7" ht="13.15" x14ac:dyDescent="0.3">
      <c r="B672" s="34"/>
    </row>
    <row r="673" spans="2:2" ht="13.15" x14ac:dyDescent="0.3">
      <c r="B673" s="34"/>
    </row>
    <row r="674" spans="2:2" ht="13.15" x14ac:dyDescent="0.3">
      <c r="B674" s="34"/>
    </row>
    <row r="675" spans="2:2" ht="13.15" x14ac:dyDescent="0.3">
      <c r="B675" s="34"/>
    </row>
    <row r="676" spans="2:2" ht="13.15" x14ac:dyDescent="0.3">
      <c r="B676" s="34"/>
    </row>
    <row r="677" spans="2:2" ht="13.15" x14ac:dyDescent="0.3">
      <c r="B677" s="34"/>
    </row>
    <row r="678" spans="2:2" ht="13.15" x14ac:dyDescent="0.3">
      <c r="B678" s="34"/>
    </row>
    <row r="679" spans="2:2" ht="13.15" x14ac:dyDescent="0.3">
      <c r="B679" s="34"/>
    </row>
    <row r="680" spans="2:2" ht="13.15" x14ac:dyDescent="0.3">
      <c r="B680" s="34"/>
    </row>
    <row r="681" spans="2:2" ht="13.15" x14ac:dyDescent="0.3">
      <c r="B681" s="34"/>
    </row>
    <row r="682" spans="2:2" ht="13.15" x14ac:dyDescent="0.3">
      <c r="B682" s="34"/>
    </row>
    <row r="683" spans="2:2" ht="13.15" x14ac:dyDescent="0.3">
      <c r="B683" s="34"/>
    </row>
    <row r="684" spans="2:2" ht="13.15" x14ac:dyDescent="0.3">
      <c r="B684" s="34"/>
    </row>
    <row r="685" spans="2:2" ht="13.15" x14ac:dyDescent="0.3">
      <c r="B685" s="34"/>
    </row>
    <row r="686" spans="2:2" ht="13.15" x14ac:dyDescent="0.3">
      <c r="B686" s="34"/>
    </row>
    <row r="687" spans="2:2" ht="13.15" x14ac:dyDescent="0.3">
      <c r="B687" s="34"/>
    </row>
    <row r="688" spans="2:2" ht="13.15" x14ac:dyDescent="0.3">
      <c r="B688" s="34"/>
    </row>
    <row r="689" spans="2:2" ht="13.15" x14ac:dyDescent="0.3">
      <c r="B689" s="34"/>
    </row>
    <row r="690" spans="2:2" ht="13.15" x14ac:dyDescent="0.3">
      <c r="B690" s="34"/>
    </row>
    <row r="691" spans="2:2" ht="13.15" x14ac:dyDescent="0.3">
      <c r="B691" s="34"/>
    </row>
    <row r="692" spans="2:2" ht="13.15" x14ac:dyDescent="0.3">
      <c r="B692" s="34"/>
    </row>
    <row r="693" spans="2:2" ht="13.15" x14ac:dyDescent="0.3">
      <c r="B693" s="34"/>
    </row>
    <row r="694" spans="2:2" ht="13.15" x14ac:dyDescent="0.3">
      <c r="B694" s="34"/>
    </row>
    <row r="695" spans="2:2" ht="13.15" x14ac:dyDescent="0.3">
      <c r="B695" s="34"/>
    </row>
    <row r="696" spans="2:2" ht="13.15" x14ac:dyDescent="0.3">
      <c r="B696" s="34"/>
    </row>
    <row r="697" spans="2:2" ht="13.15" x14ac:dyDescent="0.3">
      <c r="B697" s="34"/>
    </row>
    <row r="698" spans="2:2" ht="13.15" x14ac:dyDescent="0.3">
      <c r="B698" s="34"/>
    </row>
    <row r="699" spans="2:2" ht="13.15" x14ac:dyDescent="0.3">
      <c r="B699" s="34"/>
    </row>
    <row r="700" spans="2:2" ht="13.15" x14ac:dyDescent="0.3">
      <c r="B700" s="34"/>
    </row>
    <row r="701" spans="2:2" ht="13.15" x14ac:dyDescent="0.3">
      <c r="B701" s="34"/>
    </row>
    <row r="702" spans="2:2" ht="13.15" x14ac:dyDescent="0.3">
      <c r="B702" s="34"/>
    </row>
    <row r="703" spans="2:2" ht="13.15" x14ac:dyDescent="0.3">
      <c r="B703" s="34"/>
    </row>
    <row r="704" spans="2:2" ht="13.15" x14ac:dyDescent="0.3">
      <c r="B704" s="34"/>
    </row>
    <row r="705" spans="2:2" ht="13.15" x14ac:dyDescent="0.3">
      <c r="B705" s="34"/>
    </row>
    <row r="706" spans="2:2" ht="13.15" x14ac:dyDescent="0.3">
      <c r="B706" s="34"/>
    </row>
    <row r="707" spans="2:2" ht="13.15" x14ac:dyDescent="0.3">
      <c r="B707" s="34"/>
    </row>
    <row r="708" spans="2:2" ht="13.15" x14ac:dyDescent="0.3">
      <c r="B708" s="34"/>
    </row>
    <row r="709" spans="2:2" ht="13.15" x14ac:dyDescent="0.3">
      <c r="B709" s="34"/>
    </row>
    <row r="710" spans="2:2" ht="13.15" x14ac:dyDescent="0.3">
      <c r="B710" s="34"/>
    </row>
    <row r="711" spans="2:2" ht="13.15" x14ac:dyDescent="0.3">
      <c r="B711" s="34"/>
    </row>
    <row r="712" spans="2:2" ht="13.15" x14ac:dyDescent="0.3">
      <c r="B712" s="34"/>
    </row>
    <row r="713" spans="2:2" ht="13.15" x14ac:dyDescent="0.3">
      <c r="B713" s="34"/>
    </row>
    <row r="714" spans="2:2" ht="13.15" x14ac:dyDescent="0.3">
      <c r="B714" s="34"/>
    </row>
    <row r="715" spans="2:2" ht="13.15" x14ac:dyDescent="0.3">
      <c r="B715" s="34"/>
    </row>
    <row r="716" spans="2:2" ht="13.15" x14ac:dyDescent="0.3">
      <c r="B716" s="34"/>
    </row>
    <row r="717" spans="2:2" ht="13.15" x14ac:dyDescent="0.3">
      <c r="B717" s="34"/>
    </row>
  </sheetData>
  <autoFilter ref="A9:H659" xr:uid="{BDC82F0A-F0F0-4DFC-B23A-B3E85EC2F1A2}">
    <sortState xmlns:xlrd2="http://schemas.microsoft.com/office/spreadsheetml/2017/richdata2" ref="A10:H659">
      <sortCondition ref="D9:D659"/>
    </sortState>
  </autoFilter>
  <pageMargins left="0.74803149606299213" right="0.74803149606299213" top="0.74803149606299213" bottom="0.74803149606299213" header="0.51181102362204722" footer="0.51181102362204722"/>
  <pageSetup paperSize="9" orientation="landscape" horizontalDpi="4294967292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D394-7302-41A2-8CC2-AC921CB975C4}">
  <sheetPr>
    <tabColor theme="4" tint="0.59999389629810485"/>
    <pageSetUpPr autoPageBreaks="0"/>
  </sheetPr>
  <dimension ref="A1:K717"/>
  <sheetViews>
    <sheetView workbookViewId="0">
      <selection activeCell="C6" sqref="C6"/>
    </sheetView>
  </sheetViews>
  <sheetFormatPr defaultColWidth="11.5859375" defaultRowHeight="12.4" x14ac:dyDescent="0.3"/>
  <cols>
    <col min="1" max="1" width="6.3515625" bestFit="1" customWidth="1"/>
    <col min="2" max="2" width="14.29296875" customWidth="1"/>
    <col min="3" max="3" width="36.46875" bestFit="1" customWidth="1"/>
    <col min="4" max="4" width="15.9375" bestFit="1" customWidth="1"/>
    <col min="5" max="6" width="11.703125" bestFit="1" customWidth="1"/>
    <col min="8" max="8" width="19.46875" customWidth="1"/>
    <col min="9" max="9" width="14.52734375" customWidth="1"/>
  </cols>
  <sheetData>
    <row r="1" spans="1:11" ht="44.25" customHeight="1" x14ac:dyDescent="0.3">
      <c r="C1" s="49" t="s">
        <v>91</v>
      </c>
      <c r="K1" s="28"/>
    </row>
    <row r="2" spans="1:11" ht="14" customHeight="1" x14ac:dyDescent="0.3">
      <c r="B2" s="39" t="s">
        <v>88</v>
      </c>
      <c r="C2" s="39" t="s">
        <v>96</v>
      </c>
      <c r="K2" s="28"/>
    </row>
    <row r="3" spans="1:11" ht="14" customHeight="1" x14ac:dyDescent="0.3">
      <c r="C3" s="39" t="s">
        <v>119</v>
      </c>
      <c r="K3" s="28"/>
    </row>
    <row r="4" spans="1:11" ht="14" customHeight="1" x14ac:dyDescent="0.3">
      <c r="C4" s="39" t="s">
        <v>93</v>
      </c>
      <c r="K4" s="28"/>
    </row>
    <row r="5" spans="1:11" ht="14" customHeight="1" x14ac:dyDescent="0.3">
      <c r="C5" s="39" t="s">
        <v>120</v>
      </c>
      <c r="K5" s="28"/>
    </row>
    <row r="6" spans="1:11" ht="14" customHeight="1" x14ac:dyDescent="0.3">
      <c r="C6" s="39" t="s">
        <v>94</v>
      </c>
      <c r="K6" s="28"/>
    </row>
    <row r="7" spans="1:11" ht="14" customHeight="1" x14ac:dyDescent="0.3">
      <c r="C7" s="39" t="s">
        <v>97</v>
      </c>
      <c r="K7" s="28"/>
    </row>
    <row r="9" spans="1:11" ht="49.9" thickBot="1" x14ac:dyDescent="0.35">
      <c r="B9" s="63" t="s">
        <v>58</v>
      </c>
      <c r="C9" s="37" t="s">
        <v>59</v>
      </c>
      <c r="D9" s="37" t="s">
        <v>60</v>
      </c>
      <c r="E9" s="37" t="s">
        <v>61</v>
      </c>
      <c r="F9" s="37" t="s">
        <v>62</v>
      </c>
      <c r="G9" s="37" t="s">
        <v>70</v>
      </c>
      <c r="H9" s="37" t="s">
        <v>92</v>
      </c>
      <c r="I9" s="37" t="s">
        <v>85</v>
      </c>
      <c r="J9" s="37" t="s">
        <v>87</v>
      </c>
      <c r="K9" s="37" t="s">
        <v>89</v>
      </c>
    </row>
    <row r="10" spans="1:11" ht="12.75" thickTop="1" x14ac:dyDescent="0.3">
      <c r="A10" s="50"/>
      <c r="B10" s="64">
        <v>44348</v>
      </c>
      <c r="C10" t="s">
        <v>51</v>
      </c>
      <c r="D10" s="65" cm="1">
        <f t="array" ref="D10">INDEX(L2_rolling_average,F10,E10)</f>
        <v>1.0065573561509453E-2</v>
      </c>
      <c r="E10">
        <f>MATCH(B10,'Annual rolling av'!$B$8:$CH$8,FALSE)</f>
        <v>55</v>
      </c>
      <c r="F10">
        <f>MATCH(C10,'Annual rolling av'!$B$8:$B$31,FALSE)</f>
        <v>4</v>
      </c>
      <c r="G10" s="32">
        <f t="shared" ref="G10:G41" si="0">IF(ISNUMBER(G9),G9,0)+1/$J$10</f>
        <v>1.4492753623188406E-2</v>
      </c>
      <c r="H10" s="33">
        <f t="shared" ref="H10:H41" si="1">1-target_prob_exceedance</f>
        <v>0.92928932188134528</v>
      </c>
      <c r="I10">
        <f>IF(AND(G10&lt;H10,G11&gt;H10),D10+(D11-D10)*((H10-G10)/(G11-G10)),0)</f>
        <v>0</v>
      </c>
      <c r="J10">
        <f>COUNT(D10:D87)</f>
        <v>69</v>
      </c>
      <c r="K10" s="30">
        <f>ROUNDUP(MAX(I10:I87),0)</f>
        <v>17</v>
      </c>
    </row>
    <row r="11" spans="1:11" x14ac:dyDescent="0.3">
      <c r="A11" s="50"/>
      <c r="B11" s="64">
        <v>44348</v>
      </c>
      <c r="C11" t="s">
        <v>44</v>
      </c>
      <c r="D11" s="65" cm="1">
        <f t="array" ref="D11">INDEX(L2_rolling_average,F11,E11)</f>
        <v>7.3846639318397023E-2</v>
      </c>
      <c r="E11">
        <f>MATCH(B11,'Annual rolling av'!$B$8:$CH$8,FALSE)</f>
        <v>55</v>
      </c>
      <c r="F11">
        <f>MATCH(C11,'Annual rolling av'!$B$8:$B$31,FALSE)</f>
        <v>19</v>
      </c>
      <c r="G11" s="32">
        <f t="shared" si="0"/>
        <v>2.8985507246376812E-2</v>
      </c>
      <c r="H11" s="33">
        <f t="shared" si="1"/>
        <v>0.92928932188134528</v>
      </c>
      <c r="I11">
        <f t="shared" ref="I11:I74" si="2">IF(AND(G11&lt;H11,G12&gt;H11),D11+(D12-D11)*((H11-G11)/(G12-G11)),0)</f>
        <v>0</v>
      </c>
      <c r="J11" s="32"/>
    </row>
    <row r="12" spans="1:11" x14ac:dyDescent="0.3">
      <c r="A12" s="50"/>
      <c r="B12" s="64">
        <v>44348</v>
      </c>
      <c r="C12" t="s">
        <v>48</v>
      </c>
      <c r="D12" s="65" cm="1">
        <f t="array" ref="D12">INDEX(L2_rolling_average,F12,E12)</f>
        <v>0.17734889407063076</v>
      </c>
      <c r="E12">
        <f>MATCH(B12,'Annual rolling av'!$B$8:$CH$8,FALSE)</f>
        <v>55</v>
      </c>
      <c r="F12">
        <f>MATCH(C12,'Annual rolling av'!$B$8:$B$31,FALSE)</f>
        <v>13</v>
      </c>
      <c r="G12" s="32">
        <f t="shared" si="0"/>
        <v>4.3478260869565216E-2</v>
      </c>
      <c r="H12" s="33">
        <f t="shared" si="1"/>
        <v>0.92928932188134528</v>
      </c>
      <c r="I12">
        <f t="shared" si="2"/>
        <v>0</v>
      </c>
      <c r="J12" s="32"/>
    </row>
    <row r="13" spans="1:11" x14ac:dyDescent="0.3">
      <c r="A13" s="50"/>
      <c r="B13" s="64">
        <v>44348</v>
      </c>
      <c r="C13" t="s">
        <v>41</v>
      </c>
      <c r="D13" s="65" cm="1">
        <f t="array" ref="D13">INDEX(L2_rolling_average,F13,E13)</f>
        <v>0.19518364819831771</v>
      </c>
      <c r="E13">
        <f>MATCH(B13,'Annual rolling av'!$B$8:$CH$8,FALSE)</f>
        <v>55</v>
      </c>
      <c r="F13">
        <f>MATCH(C13,'Annual rolling av'!$B$8:$B$31,FALSE)</f>
        <v>23</v>
      </c>
      <c r="G13" s="32">
        <f t="shared" si="0"/>
        <v>5.7971014492753624E-2</v>
      </c>
      <c r="H13" s="33">
        <f t="shared" si="1"/>
        <v>0.92928932188134528</v>
      </c>
      <c r="I13">
        <f t="shared" si="2"/>
        <v>0</v>
      </c>
      <c r="J13" s="32"/>
    </row>
    <row r="14" spans="1:11" x14ac:dyDescent="0.3">
      <c r="A14" s="50"/>
      <c r="B14" s="64">
        <v>44348</v>
      </c>
      <c r="C14" t="s">
        <v>43</v>
      </c>
      <c r="D14" s="65" cm="1">
        <f t="array" ref="D14">INDEX(L2_rolling_average,F14,E14)</f>
        <v>0.24696805568076052</v>
      </c>
      <c r="E14">
        <f>MATCH(B14,'Annual rolling av'!$B$8:$CH$8,FALSE)</f>
        <v>55</v>
      </c>
      <c r="F14">
        <f>MATCH(C14,'Annual rolling av'!$B$8:$B$31,FALSE)</f>
        <v>7</v>
      </c>
      <c r="G14" s="32">
        <f t="shared" si="0"/>
        <v>7.2463768115942032E-2</v>
      </c>
      <c r="H14" s="33">
        <f t="shared" si="1"/>
        <v>0.92928932188134528</v>
      </c>
      <c r="I14">
        <f t="shared" si="2"/>
        <v>0</v>
      </c>
    </row>
    <row r="15" spans="1:11" x14ac:dyDescent="0.3">
      <c r="A15" s="50"/>
      <c r="B15" s="64">
        <v>44348</v>
      </c>
      <c r="C15" t="s">
        <v>42</v>
      </c>
      <c r="D15" s="65" cm="1">
        <f t="array" ref="D15">INDEX(L2_rolling_average,F15,E15)</f>
        <v>0.33321358113744609</v>
      </c>
      <c r="E15">
        <f>MATCH(B15,'Annual rolling av'!$B$8:$CH$8,FALSE)</f>
        <v>55</v>
      </c>
      <c r="F15">
        <f>MATCH(C15,'Annual rolling av'!$B$8:$B$31,FALSE)</f>
        <v>18</v>
      </c>
      <c r="G15" s="32">
        <f t="shared" si="0"/>
        <v>8.6956521739130432E-2</v>
      </c>
      <c r="H15" s="33">
        <f t="shared" si="1"/>
        <v>0.92928932188134528</v>
      </c>
      <c r="I15">
        <f t="shared" si="2"/>
        <v>0</v>
      </c>
    </row>
    <row r="16" spans="1:11" x14ac:dyDescent="0.3">
      <c r="A16" s="50"/>
      <c r="B16" s="64">
        <v>44348</v>
      </c>
      <c r="C16" t="s">
        <v>52</v>
      </c>
      <c r="D16" s="65" cm="1">
        <f t="array" ref="D16">INDEX(L2_rolling_average,F16,E16)</f>
        <v>0.44084865646576882</v>
      </c>
      <c r="E16">
        <f>MATCH(B16,'Annual rolling av'!$B$8:$CH$8,FALSE)</f>
        <v>55</v>
      </c>
      <c r="F16">
        <f>MATCH(C16,'Annual rolling av'!$B$8:$B$31,FALSE)</f>
        <v>8</v>
      </c>
      <c r="G16" s="32">
        <f t="shared" si="0"/>
        <v>0.10144927536231883</v>
      </c>
      <c r="H16" s="33">
        <f t="shared" si="1"/>
        <v>0.92928932188134528</v>
      </c>
      <c r="I16">
        <f t="shared" si="2"/>
        <v>0</v>
      </c>
    </row>
    <row r="17" spans="1:9" x14ac:dyDescent="0.3">
      <c r="A17" s="50"/>
      <c r="B17" s="64">
        <v>44348</v>
      </c>
      <c r="C17" t="s">
        <v>100</v>
      </c>
      <c r="D17" s="65" cm="1">
        <f t="array" ref="D17">INDEX(L2_rolling_average,F17,E17)</f>
        <v>0.61788605427413767</v>
      </c>
      <c r="E17">
        <f>MATCH(B17,'Annual rolling av'!$B$8:$CH$8,FALSE)</f>
        <v>55</v>
      </c>
      <c r="F17">
        <f>MATCH(C17,'Annual rolling av'!$B$8:$B$31,FALSE)</f>
        <v>9</v>
      </c>
      <c r="G17" s="32">
        <f t="shared" si="0"/>
        <v>0.11594202898550723</v>
      </c>
      <c r="H17" s="33">
        <f t="shared" si="1"/>
        <v>0.92928932188134528</v>
      </c>
      <c r="I17">
        <f t="shared" si="2"/>
        <v>0</v>
      </c>
    </row>
    <row r="18" spans="1:9" x14ac:dyDescent="0.3">
      <c r="A18" s="50"/>
      <c r="B18" s="64">
        <v>44348</v>
      </c>
      <c r="C18" t="s">
        <v>49</v>
      </c>
      <c r="D18" s="65" cm="1">
        <f t="array" ref="D18">INDEX(L2_rolling_average,F18,E18)</f>
        <v>0.64365595322513236</v>
      </c>
      <c r="E18">
        <f>MATCH(B18,'Annual rolling av'!$B$8:$CH$8,FALSE)</f>
        <v>55</v>
      </c>
      <c r="F18">
        <f>MATCH(C18,'Annual rolling av'!$B$8:$B$31,FALSE)</f>
        <v>22</v>
      </c>
      <c r="G18" s="32">
        <f t="shared" si="0"/>
        <v>0.13043478260869565</v>
      </c>
      <c r="H18" s="33">
        <f t="shared" si="1"/>
        <v>0.92928932188134528</v>
      </c>
      <c r="I18">
        <f t="shared" si="2"/>
        <v>0</v>
      </c>
    </row>
    <row r="19" spans="1:9" x14ac:dyDescent="0.3">
      <c r="A19" s="50"/>
      <c r="B19" s="64">
        <v>44348</v>
      </c>
      <c r="C19" t="s">
        <v>39</v>
      </c>
      <c r="D19" s="65" cm="1">
        <f t="array" ref="D19">INDEX(L2_rolling_average,F19,E19)</f>
        <v>0.70112517804484742</v>
      </c>
      <c r="E19">
        <f>MATCH(B19,'Annual rolling av'!$B$8:$CH$8,FALSE)</f>
        <v>55</v>
      </c>
      <c r="F19">
        <f>MATCH(C19,'Annual rolling av'!$B$8:$B$31,FALSE)</f>
        <v>3</v>
      </c>
      <c r="G19" s="32">
        <f t="shared" si="0"/>
        <v>0.14492753623188406</v>
      </c>
      <c r="H19" s="33">
        <f t="shared" si="1"/>
        <v>0.92928932188134528</v>
      </c>
      <c r="I19">
        <f t="shared" si="2"/>
        <v>0</v>
      </c>
    </row>
    <row r="20" spans="1:9" x14ac:dyDescent="0.3">
      <c r="A20" s="50"/>
      <c r="B20" s="64">
        <v>44348</v>
      </c>
      <c r="C20" t="s">
        <v>46</v>
      </c>
      <c r="D20" s="65" cm="1">
        <f t="array" ref="D20">INDEX(L2_rolling_average,F20,E20)</f>
        <v>0.77060462845309197</v>
      </c>
      <c r="E20">
        <f>MATCH(B20,'Annual rolling av'!$B$8:$CH$8,FALSE)</f>
        <v>55</v>
      </c>
      <c r="F20">
        <f>MATCH(C20,'Annual rolling av'!$B$8:$B$31,FALSE)</f>
        <v>12</v>
      </c>
      <c r="G20" s="32">
        <f t="shared" si="0"/>
        <v>0.15942028985507248</v>
      </c>
      <c r="H20" s="33">
        <f t="shared" si="1"/>
        <v>0.92928932188134528</v>
      </c>
      <c r="I20">
        <f t="shared" si="2"/>
        <v>0</v>
      </c>
    </row>
    <row r="21" spans="1:9" x14ac:dyDescent="0.3">
      <c r="A21" s="50"/>
      <c r="B21" s="64">
        <v>44348</v>
      </c>
      <c r="C21" t="s">
        <v>57</v>
      </c>
      <c r="D21" s="65" cm="1">
        <f t="array" ref="D21">INDEX(L2_rolling_average,F21,E21)</f>
        <v>0.80344113264148165</v>
      </c>
      <c r="E21">
        <f>MATCH(B21,'Annual rolling av'!$B$8:$CH$8,FALSE)</f>
        <v>55</v>
      </c>
      <c r="F21">
        <f>MATCH(C21,'Annual rolling av'!$B$8:$B$31,FALSE)</f>
        <v>10</v>
      </c>
      <c r="G21" s="32">
        <f t="shared" si="0"/>
        <v>0.17391304347826089</v>
      </c>
      <c r="H21" s="33">
        <f t="shared" si="1"/>
        <v>0.92928932188134528</v>
      </c>
      <c r="I21">
        <f t="shared" si="2"/>
        <v>0</v>
      </c>
    </row>
    <row r="22" spans="1:9" x14ac:dyDescent="0.3">
      <c r="A22" s="50"/>
      <c r="B22" s="64">
        <v>44348</v>
      </c>
      <c r="C22" t="s">
        <v>38</v>
      </c>
      <c r="D22" s="65" cm="1">
        <f t="array" ref="D22">INDEX(L2_rolling_average,F22,E22)</f>
        <v>0.8154715801161454</v>
      </c>
      <c r="E22">
        <f>MATCH(B22,'Annual rolling av'!$B$8:$CH$8,FALSE)</f>
        <v>55</v>
      </c>
      <c r="F22">
        <f>MATCH(C22,'Annual rolling av'!$B$8:$B$31,FALSE)</f>
        <v>24</v>
      </c>
      <c r="G22" s="32">
        <f t="shared" si="0"/>
        <v>0.18840579710144931</v>
      </c>
      <c r="H22" s="33">
        <f t="shared" si="1"/>
        <v>0.92928932188134528</v>
      </c>
      <c r="I22">
        <f t="shared" si="2"/>
        <v>0</v>
      </c>
    </row>
    <row r="23" spans="1:9" x14ac:dyDescent="0.3">
      <c r="A23" s="50"/>
      <c r="B23" s="64">
        <v>44348</v>
      </c>
      <c r="C23" t="s">
        <v>56</v>
      </c>
      <c r="D23" s="65" cm="1">
        <f t="array" ref="D23">INDEX(L2_rolling_average,F23,E23)</f>
        <v>0.8832309267627706</v>
      </c>
      <c r="E23">
        <f>MATCH(B23,'Annual rolling av'!$B$8:$CH$8,FALSE)</f>
        <v>55</v>
      </c>
      <c r="F23">
        <f>MATCH(C23,'Annual rolling av'!$B$8:$B$31,FALSE)</f>
        <v>6</v>
      </c>
      <c r="G23" s="32">
        <f t="shared" si="0"/>
        <v>0.20289855072463772</v>
      </c>
      <c r="H23" s="33">
        <f t="shared" si="1"/>
        <v>0.92928932188134528</v>
      </c>
      <c r="I23">
        <f t="shared" si="2"/>
        <v>0</v>
      </c>
    </row>
    <row r="24" spans="1:9" x14ac:dyDescent="0.3">
      <c r="A24" s="50"/>
      <c r="B24" s="64">
        <v>44348</v>
      </c>
      <c r="C24" t="s">
        <v>54</v>
      </c>
      <c r="D24" s="65" cm="1">
        <f t="array" ref="D24">INDEX(L2_rolling_average,F24,E24)</f>
        <v>1.1089549526659683</v>
      </c>
      <c r="E24">
        <f>MATCH(B24,'Annual rolling av'!$B$8:$CH$8,FALSE)</f>
        <v>55</v>
      </c>
      <c r="F24">
        <f>MATCH(C24,'Annual rolling av'!$B$8:$B$31,FALSE)</f>
        <v>2</v>
      </c>
      <c r="G24" s="32">
        <f t="shared" si="0"/>
        <v>0.21739130434782614</v>
      </c>
      <c r="H24" s="33">
        <f t="shared" si="1"/>
        <v>0.92928932188134528</v>
      </c>
      <c r="I24">
        <f t="shared" si="2"/>
        <v>0</v>
      </c>
    </row>
    <row r="25" spans="1:9" x14ac:dyDescent="0.3">
      <c r="A25" s="50"/>
      <c r="B25" s="64">
        <v>44348</v>
      </c>
      <c r="C25" t="s">
        <v>101</v>
      </c>
      <c r="D25" s="65" cm="1">
        <f t="array" ref="D25">INDEX(L2_rolling_average,F25,E25)</f>
        <v>1.1616283269893501</v>
      </c>
      <c r="E25">
        <f>MATCH(B25,'Annual rolling av'!$B$8:$CH$8,FALSE)</f>
        <v>55</v>
      </c>
      <c r="F25">
        <f>MATCH(C25,'Annual rolling av'!$B$8:$B$31,FALSE)</f>
        <v>16</v>
      </c>
      <c r="G25" s="32">
        <f t="shared" si="0"/>
        <v>0.23188405797101455</v>
      </c>
      <c r="H25" s="33">
        <f t="shared" si="1"/>
        <v>0.92928932188134528</v>
      </c>
      <c r="I25">
        <f t="shared" si="2"/>
        <v>0</v>
      </c>
    </row>
    <row r="26" spans="1:9" x14ac:dyDescent="0.3">
      <c r="A26" s="50"/>
      <c r="B26" s="64">
        <v>44348</v>
      </c>
      <c r="C26" t="s">
        <v>47</v>
      </c>
      <c r="D26" s="65" cm="1">
        <f t="array" ref="D26">INDEX(L2_rolling_average,F26,E26)</f>
        <v>1.7331687881443549</v>
      </c>
      <c r="E26">
        <f>MATCH(B26,'Annual rolling av'!$B$8:$CH$8,FALSE)</f>
        <v>55</v>
      </c>
      <c r="F26">
        <f>MATCH(C26,'Annual rolling av'!$B$8:$B$31,FALSE)</f>
        <v>11</v>
      </c>
      <c r="G26" s="32">
        <f t="shared" si="0"/>
        <v>0.24637681159420297</v>
      </c>
      <c r="H26" s="33">
        <f t="shared" si="1"/>
        <v>0.92928932188134528</v>
      </c>
      <c r="I26">
        <f t="shared" si="2"/>
        <v>0</v>
      </c>
    </row>
    <row r="27" spans="1:9" x14ac:dyDescent="0.3">
      <c r="A27" s="50"/>
      <c r="B27" s="64">
        <v>44348</v>
      </c>
      <c r="C27" t="s">
        <v>40</v>
      </c>
      <c r="D27" s="65" cm="1">
        <f t="array" ref="D27">INDEX(L2_rolling_average,F27,E27)</f>
        <v>1.7594223093654713</v>
      </c>
      <c r="E27">
        <f>MATCH(B27,'Annual rolling av'!$B$8:$CH$8,FALSE)</f>
        <v>55</v>
      </c>
      <c r="F27">
        <f>MATCH(C27,'Annual rolling av'!$B$8:$B$31,FALSE)</f>
        <v>20</v>
      </c>
      <c r="G27" s="32">
        <f t="shared" si="0"/>
        <v>0.26086956521739135</v>
      </c>
      <c r="H27" s="33">
        <f t="shared" si="1"/>
        <v>0.92928932188134528</v>
      </c>
      <c r="I27">
        <f t="shared" si="2"/>
        <v>0</v>
      </c>
    </row>
    <row r="28" spans="1:9" x14ac:dyDescent="0.3">
      <c r="A28" s="50"/>
      <c r="B28" s="64">
        <v>44348</v>
      </c>
      <c r="C28" t="s">
        <v>55</v>
      </c>
      <c r="D28" s="65" cm="1">
        <f t="array" ref="D28">INDEX(L2_rolling_average,F28,E28)</f>
        <v>1.7789308202191172</v>
      </c>
      <c r="E28">
        <f>MATCH(B28,'Annual rolling av'!$B$8:$CH$8,FALSE)</f>
        <v>55</v>
      </c>
      <c r="F28">
        <f>MATCH(C28,'Annual rolling av'!$B$8:$B$31,FALSE)</f>
        <v>17</v>
      </c>
      <c r="G28" s="32">
        <f t="shared" si="0"/>
        <v>0.27536231884057977</v>
      </c>
      <c r="H28" s="33">
        <f t="shared" si="1"/>
        <v>0.92928932188134528</v>
      </c>
      <c r="I28">
        <f t="shared" si="2"/>
        <v>0</v>
      </c>
    </row>
    <row r="29" spans="1:9" x14ac:dyDescent="0.3">
      <c r="A29" s="50"/>
      <c r="B29" s="64">
        <v>44348</v>
      </c>
      <c r="C29" t="s">
        <v>102</v>
      </c>
      <c r="D29" s="65" cm="1">
        <f t="array" ref="D29">INDEX(L2_rolling_average,F29,E29)</f>
        <v>2.1109345776144544</v>
      </c>
      <c r="E29">
        <f>MATCH(B29,'Annual rolling av'!$B$8:$CH$8,FALSE)</f>
        <v>55</v>
      </c>
      <c r="F29">
        <f>MATCH(C29,'Annual rolling av'!$B$8:$B$31,FALSE)</f>
        <v>21</v>
      </c>
      <c r="G29" s="32">
        <f t="shared" si="0"/>
        <v>0.28985507246376818</v>
      </c>
      <c r="H29" s="33">
        <f t="shared" si="1"/>
        <v>0.92928932188134528</v>
      </c>
      <c r="I29">
        <f t="shared" si="2"/>
        <v>0</v>
      </c>
    </row>
    <row r="30" spans="1:9" x14ac:dyDescent="0.3">
      <c r="A30" s="50"/>
      <c r="B30" s="64">
        <v>44348</v>
      </c>
      <c r="C30" t="s">
        <v>53</v>
      </c>
      <c r="D30" s="65" cm="1">
        <f t="array" ref="D30">INDEX(L2_rolling_average,F30,E30)</f>
        <v>2.1202883065483622</v>
      </c>
      <c r="E30">
        <f>MATCH(B30,'Annual rolling av'!$B$8:$CH$8,FALSE)</f>
        <v>55</v>
      </c>
      <c r="F30">
        <f>MATCH(C30,'Annual rolling av'!$B$8:$B$31,FALSE)</f>
        <v>5</v>
      </c>
      <c r="G30" s="32">
        <f t="shared" si="0"/>
        <v>0.3043478260869566</v>
      </c>
      <c r="H30" s="33">
        <f t="shared" si="1"/>
        <v>0.92928932188134528</v>
      </c>
      <c r="I30">
        <f t="shared" si="2"/>
        <v>0</v>
      </c>
    </row>
    <row r="31" spans="1:9" x14ac:dyDescent="0.3">
      <c r="A31" s="50"/>
      <c r="B31" s="64">
        <v>44713</v>
      </c>
      <c r="C31" t="s">
        <v>40</v>
      </c>
      <c r="D31" s="65" cm="1">
        <f t="array" ref="D31">INDEX(L2_rolling_average,F31,E31)</f>
        <v>2.6052893904374841</v>
      </c>
      <c r="E31">
        <f>MATCH(B31,'Annual rolling av'!$B$8:$CH$8,FALSE)</f>
        <v>67</v>
      </c>
      <c r="F31">
        <f>MATCH(C31,'Annual rolling av'!$B$8:$B$31,FALSE)</f>
        <v>20</v>
      </c>
      <c r="G31" s="32">
        <f t="shared" si="0"/>
        <v>0.31884057971014501</v>
      </c>
      <c r="H31" s="33">
        <f t="shared" si="1"/>
        <v>0.92928932188134528</v>
      </c>
      <c r="I31">
        <f t="shared" si="2"/>
        <v>0</v>
      </c>
    </row>
    <row r="32" spans="1:9" x14ac:dyDescent="0.3">
      <c r="A32" s="50"/>
      <c r="B32" s="64">
        <v>44348</v>
      </c>
      <c r="C32" t="s">
        <v>50</v>
      </c>
      <c r="D32" s="65" cm="1">
        <f t="array" ref="D32">INDEX(L2_rolling_average,F32,E32)</f>
        <v>2.8552383941037971</v>
      </c>
      <c r="E32">
        <f>MATCH(B32,'Annual rolling av'!$B$8:$CH$8,FALSE)</f>
        <v>55</v>
      </c>
      <c r="F32">
        <f>MATCH(C32,'Annual rolling av'!$B$8:$B$31,FALSE)</f>
        <v>15</v>
      </c>
      <c r="G32" s="32">
        <f t="shared" si="0"/>
        <v>0.33333333333333343</v>
      </c>
      <c r="H32" s="33">
        <f t="shared" si="1"/>
        <v>0.92928932188134528</v>
      </c>
      <c r="I32">
        <f t="shared" si="2"/>
        <v>0</v>
      </c>
    </row>
    <row r="33" spans="1:9" x14ac:dyDescent="0.3">
      <c r="A33" s="50"/>
      <c r="B33" s="64">
        <v>44713</v>
      </c>
      <c r="C33" t="s">
        <v>48</v>
      </c>
      <c r="D33" s="65" cm="1">
        <f t="array" ref="D33">INDEX(L2_rolling_average,F33,E33)</f>
        <v>3.1356631384866698</v>
      </c>
      <c r="E33">
        <f>MATCH(B33,'Annual rolling av'!$B$8:$CH$8,FALSE)</f>
        <v>67</v>
      </c>
      <c r="F33">
        <f>MATCH(C33,'Annual rolling av'!$B$8:$B$31,FALSE)</f>
        <v>13</v>
      </c>
      <c r="G33" s="32">
        <f t="shared" si="0"/>
        <v>0.34782608695652184</v>
      </c>
      <c r="H33" s="33">
        <f t="shared" si="1"/>
        <v>0.92928932188134528</v>
      </c>
      <c r="I33">
        <f t="shared" si="2"/>
        <v>0</v>
      </c>
    </row>
    <row r="34" spans="1:9" x14ac:dyDescent="0.3">
      <c r="A34" s="50"/>
      <c r="B34" s="64">
        <v>44713</v>
      </c>
      <c r="C34" t="s">
        <v>55</v>
      </c>
      <c r="D34" s="65" cm="1">
        <f t="array" ref="D34">INDEX(L2_rolling_average,F34,E34)</f>
        <v>4.5413876577776255</v>
      </c>
      <c r="E34">
        <f>MATCH(B34,'Annual rolling av'!$B$8:$CH$8,FALSE)</f>
        <v>67</v>
      </c>
      <c r="F34">
        <f>MATCH(C34,'Annual rolling av'!$B$8:$B$31,FALSE)</f>
        <v>17</v>
      </c>
      <c r="G34" s="32">
        <f t="shared" si="0"/>
        <v>0.36231884057971026</v>
      </c>
      <c r="H34" s="33">
        <f t="shared" si="1"/>
        <v>0.92928932188134528</v>
      </c>
      <c r="I34">
        <f t="shared" si="2"/>
        <v>0</v>
      </c>
    </row>
    <row r="35" spans="1:9" x14ac:dyDescent="0.3">
      <c r="A35" s="50"/>
      <c r="B35" s="64">
        <v>44713</v>
      </c>
      <c r="C35" t="s">
        <v>53</v>
      </c>
      <c r="D35" s="65" cm="1">
        <f t="array" ref="D35">INDEX(L2_rolling_average,F35,E35)</f>
        <v>4.7329692270754116</v>
      </c>
      <c r="E35">
        <f>MATCH(B35,'Annual rolling av'!$B$8:$CH$8,FALSE)</f>
        <v>67</v>
      </c>
      <c r="F35">
        <f>MATCH(C35,'Annual rolling av'!$B$8:$B$31,FALSE)</f>
        <v>5</v>
      </c>
      <c r="G35" s="32">
        <f t="shared" si="0"/>
        <v>0.37681159420289867</v>
      </c>
      <c r="H35" s="33">
        <f t="shared" si="1"/>
        <v>0.92928932188134528</v>
      </c>
      <c r="I35">
        <f t="shared" si="2"/>
        <v>0</v>
      </c>
    </row>
    <row r="36" spans="1:9" x14ac:dyDescent="0.3">
      <c r="A36" s="50"/>
      <c r="B36" s="64">
        <v>45078</v>
      </c>
      <c r="C36" t="s">
        <v>48</v>
      </c>
      <c r="D36" s="65" cm="1">
        <f t="array" ref="D36">INDEX(L2_rolling_average,F36,E36)</f>
        <v>4.8268935469494805</v>
      </c>
      <c r="E36">
        <f>MATCH(B36,'Annual rolling av'!$B$8:$CH$8,FALSE)</f>
        <v>79</v>
      </c>
      <c r="F36">
        <f>MATCH(C36,'Annual rolling av'!$B$8:$B$31,FALSE)</f>
        <v>13</v>
      </c>
      <c r="G36" s="32">
        <f t="shared" si="0"/>
        <v>0.39130434782608708</v>
      </c>
      <c r="H36" s="33">
        <f t="shared" si="1"/>
        <v>0.92928932188134528</v>
      </c>
      <c r="I36">
        <f t="shared" si="2"/>
        <v>0</v>
      </c>
    </row>
    <row r="37" spans="1:9" x14ac:dyDescent="0.3">
      <c r="A37" s="50"/>
      <c r="B37" s="64">
        <v>45078</v>
      </c>
      <c r="C37" t="s">
        <v>53</v>
      </c>
      <c r="D37" s="65" cm="1">
        <f t="array" ref="D37">INDEX(L2_rolling_average,F37,E37)</f>
        <v>4.9189595412874727</v>
      </c>
      <c r="E37">
        <f>MATCH(B37,'Annual rolling av'!$B$8:$CH$8,FALSE)</f>
        <v>79</v>
      </c>
      <c r="F37">
        <f>MATCH(C37,'Annual rolling av'!$B$8:$B$31,FALSE)</f>
        <v>5</v>
      </c>
      <c r="G37" s="32">
        <f t="shared" si="0"/>
        <v>0.4057971014492755</v>
      </c>
      <c r="H37" s="33">
        <f t="shared" si="1"/>
        <v>0.92928932188134528</v>
      </c>
      <c r="I37">
        <f t="shared" si="2"/>
        <v>0</v>
      </c>
    </row>
    <row r="38" spans="1:9" x14ac:dyDescent="0.3">
      <c r="A38" s="50"/>
      <c r="B38" s="64">
        <v>44713</v>
      </c>
      <c r="C38" t="s">
        <v>47</v>
      </c>
      <c r="D38" s="65" cm="1">
        <f t="array" ref="D38">INDEX(L2_rolling_average,F38,E38)</f>
        <v>5.3864385094765614</v>
      </c>
      <c r="E38">
        <f>MATCH(B38,'Annual rolling av'!$B$8:$CH$8,FALSE)</f>
        <v>67</v>
      </c>
      <c r="F38">
        <f>MATCH(C38,'Annual rolling av'!$B$8:$B$31,FALSE)</f>
        <v>11</v>
      </c>
      <c r="G38" s="32">
        <f t="shared" si="0"/>
        <v>0.42028985507246391</v>
      </c>
      <c r="H38" s="33">
        <f t="shared" si="1"/>
        <v>0.92928932188134528</v>
      </c>
      <c r="I38">
        <f t="shared" si="2"/>
        <v>0</v>
      </c>
    </row>
    <row r="39" spans="1:9" x14ac:dyDescent="0.3">
      <c r="A39" s="50"/>
      <c r="B39" s="64">
        <v>44713</v>
      </c>
      <c r="C39" t="s">
        <v>49</v>
      </c>
      <c r="D39" s="65" cm="1">
        <f t="array" ref="D39">INDEX(L2_rolling_average,F39,E39)</f>
        <v>5.3883284344341877</v>
      </c>
      <c r="E39">
        <f>MATCH(B39,'Annual rolling av'!$B$8:$CH$8,FALSE)</f>
        <v>67</v>
      </c>
      <c r="F39">
        <f>MATCH(C39,'Annual rolling av'!$B$8:$B$31,FALSE)</f>
        <v>22</v>
      </c>
      <c r="G39" s="32">
        <f t="shared" si="0"/>
        <v>0.43478260869565233</v>
      </c>
      <c r="H39" s="33">
        <f t="shared" si="1"/>
        <v>0.92928932188134528</v>
      </c>
      <c r="I39">
        <f t="shared" si="2"/>
        <v>0</v>
      </c>
    </row>
    <row r="40" spans="1:9" x14ac:dyDescent="0.3">
      <c r="A40" s="50"/>
      <c r="B40" s="64">
        <v>45078</v>
      </c>
      <c r="C40" t="s">
        <v>40</v>
      </c>
      <c r="D40" s="65" cm="1">
        <f t="array" ref="D40">INDEX(L2_rolling_average,F40,E40)</f>
        <v>5.4133443019233676</v>
      </c>
      <c r="E40">
        <f>MATCH(B40,'Annual rolling av'!$B$8:$CH$8,FALSE)</f>
        <v>79</v>
      </c>
      <c r="F40">
        <f>MATCH(C40,'Annual rolling av'!$B$8:$B$31,FALSE)</f>
        <v>20</v>
      </c>
      <c r="G40" s="32">
        <f t="shared" si="0"/>
        <v>0.44927536231884074</v>
      </c>
      <c r="H40" s="33">
        <f t="shared" si="1"/>
        <v>0.92928932188134528</v>
      </c>
      <c r="I40">
        <f t="shared" si="2"/>
        <v>0</v>
      </c>
    </row>
    <row r="41" spans="1:9" x14ac:dyDescent="0.3">
      <c r="A41" s="50"/>
      <c r="B41" s="64">
        <v>44713</v>
      </c>
      <c r="C41" t="s">
        <v>41</v>
      </c>
      <c r="D41" s="65" cm="1">
        <f t="array" ref="D41">INDEX(L2_rolling_average,F41,E41)</f>
        <v>5.4451164014710685</v>
      </c>
      <c r="E41">
        <f>MATCH(B41,'Annual rolling av'!$B$8:$CH$8,FALSE)</f>
        <v>67</v>
      </c>
      <c r="F41">
        <f>MATCH(C41,'Annual rolling av'!$B$8:$B$31,FALSE)</f>
        <v>23</v>
      </c>
      <c r="G41" s="32">
        <f t="shared" si="0"/>
        <v>0.46376811594202916</v>
      </c>
      <c r="H41" s="33">
        <f t="shared" si="1"/>
        <v>0.92928932188134528</v>
      </c>
      <c r="I41">
        <f t="shared" si="2"/>
        <v>0</v>
      </c>
    </row>
    <row r="42" spans="1:9" x14ac:dyDescent="0.3">
      <c r="A42" s="50"/>
      <c r="B42" s="64">
        <v>44713</v>
      </c>
      <c r="C42" t="s">
        <v>39</v>
      </c>
      <c r="D42" s="65" cm="1">
        <f t="array" ref="D42">INDEX(L2_rolling_average,F42,E42)</f>
        <v>5.558121251225665</v>
      </c>
      <c r="E42">
        <f>MATCH(B42,'Annual rolling av'!$B$8:$CH$8,FALSE)</f>
        <v>67</v>
      </c>
      <c r="F42">
        <f>MATCH(C42,'Annual rolling av'!$B$8:$B$31,FALSE)</f>
        <v>3</v>
      </c>
      <c r="G42" s="32">
        <f t="shared" ref="G42:G78" si="3">IF(ISNUMBER(G41),G41,0)+1/$J$10</f>
        <v>0.47826086956521757</v>
      </c>
      <c r="H42" s="33">
        <f t="shared" ref="H42:H78" si="4">1-target_prob_exceedance</f>
        <v>0.92928932188134528</v>
      </c>
      <c r="I42">
        <f t="shared" si="2"/>
        <v>0</v>
      </c>
    </row>
    <row r="43" spans="1:9" x14ac:dyDescent="0.3">
      <c r="A43" s="50"/>
      <c r="B43" s="64">
        <v>44713</v>
      </c>
      <c r="C43" t="s">
        <v>54</v>
      </c>
      <c r="D43" s="65" cm="1">
        <f t="array" ref="D43">INDEX(L2_rolling_average,F43,E43)</f>
        <v>5.9952176525626442</v>
      </c>
      <c r="E43">
        <f>MATCH(B43,'Annual rolling av'!$B$8:$CH$8,FALSE)</f>
        <v>67</v>
      </c>
      <c r="F43">
        <f>MATCH(C43,'Annual rolling av'!$B$8:$B$31,FALSE)</f>
        <v>2</v>
      </c>
      <c r="G43" s="32">
        <f t="shared" si="3"/>
        <v>0.49275362318840599</v>
      </c>
      <c r="H43" s="33">
        <f t="shared" si="4"/>
        <v>0.92928932188134528</v>
      </c>
      <c r="I43">
        <f t="shared" si="2"/>
        <v>0</v>
      </c>
    </row>
    <row r="44" spans="1:9" x14ac:dyDescent="0.3">
      <c r="A44" s="50"/>
      <c r="B44" s="64">
        <v>45078</v>
      </c>
      <c r="C44" t="s">
        <v>55</v>
      </c>
      <c r="D44" s="65" cm="1">
        <f t="array" ref="D44">INDEX(L2_rolling_average,F44,E44)</f>
        <v>7.0989908865075027</v>
      </c>
      <c r="E44">
        <f>MATCH(B44,'Annual rolling av'!$B$8:$CH$8,FALSE)</f>
        <v>79</v>
      </c>
      <c r="F44">
        <f>MATCH(C44,'Annual rolling av'!$B$8:$B$31,FALSE)</f>
        <v>17</v>
      </c>
      <c r="G44" s="32">
        <f t="shared" si="3"/>
        <v>0.50724637681159435</v>
      </c>
      <c r="H44" s="33">
        <f t="shared" si="4"/>
        <v>0.92928932188134528</v>
      </c>
      <c r="I44">
        <f t="shared" si="2"/>
        <v>0</v>
      </c>
    </row>
    <row r="45" spans="1:9" x14ac:dyDescent="0.3">
      <c r="A45" s="50"/>
      <c r="B45" s="64">
        <v>45078</v>
      </c>
      <c r="C45" t="s">
        <v>47</v>
      </c>
      <c r="D45" s="65" cm="1">
        <f t="array" ref="D45">INDEX(L2_rolling_average,F45,E45)</f>
        <v>7.3381922709304632</v>
      </c>
      <c r="E45">
        <f>MATCH(B45,'Annual rolling av'!$B$8:$CH$8,FALSE)</f>
        <v>79</v>
      </c>
      <c r="F45">
        <f>MATCH(C45,'Annual rolling av'!$B$8:$B$31,FALSE)</f>
        <v>11</v>
      </c>
      <c r="G45" s="32">
        <f t="shared" si="3"/>
        <v>0.52173913043478271</v>
      </c>
      <c r="H45" s="33">
        <f t="shared" si="4"/>
        <v>0.92928932188134528</v>
      </c>
      <c r="I45">
        <f t="shared" si="2"/>
        <v>0</v>
      </c>
    </row>
    <row r="46" spans="1:9" x14ac:dyDescent="0.3">
      <c r="A46" s="50"/>
      <c r="B46" s="64">
        <v>44713</v>
      </c>
      <c r="C46" t="s">
        <v>56</v>
      </c>
      <c r="D46" s="65" cm="1">
        <f t="array" ref="D46">INDEX(L2_rolling_average,F46,E46)</f>
        <v>7.4717305774694065</v>
      </c>
      <c r="E46">
        <f>MATCH(B46,'Annual rolling av'!$B$8:$CH$8,FALSE)</f>
        <v>67</v>
      </c>
      <c r="F46">
        <f>MATCH(C46,'Annual rolling av'!$B$8:$B$31,FALSE)</f>
        <v>6</v>
      </c>
      <c r="G46" s="32">
        <f t="shared" si="3"/>
        <v>0.53623188405797106</v>
      </c>
      <c r="H46" s="33">
        <f t="shared" si="4"/>
        <v>0.92928932188134528</v>
      </c>
      <c r="I46">
        <f t="shared" si="2"/>
        <v>0</v>
      </c>
    </row>
    <row r="47" spans="1:9" x14ac:dyDescent="0.3">
      <c r="A47" s="50"/>
      <c r="B47" s="64">
        <v>44713</v>
      </c>
      <c r="C47" t="s">
        <v>100</v>
      </c>
      <c r="D47" s="65" cm="1">
        <f t="array" ref="D47">INDEX(L2_rolling_average,F47,E47)</f>
        <v>7.4771040963237851</v>
      </c>
      <c r="E47">
        <f>MATCH(B47,'Annual rolling av'!$B$8:$CH$8,FALSE)</f>
        <v>67</v>
      </c>
      <c r="F47">
        <f>MATCH(C47,'Annual rolling av'!$B$8:$B$31,FALSE)</f>
        <v>9</v>
      </c>
      <c r="G47" s="32">
        <f t="shared" si="3"/>
        <v>0.55072463768115942</v>
      </c>
      <c r="H47" s="33">
        <f t="shared" si="4"/>
        <v>0.92928932188134528</v>
      </c>
      <c r="I47">
        <f t="shared" si="2"/>
        <v>0</v>
      </c>
    </row>
    <row r="48" spans="1:9" x14ac:dyDescent="0.3">
      <c r="A48" s="50"/>
      <c r="B48" s="64">
        <v>44713</v>
      </c>
      <c r="C48" t="s">
        <v>101</v>
      </c>
      <c r="D48" s="65" cm="1">
        <f t="array" ref="D48">INDEX(L2_rolling_average,F48,E48)</f>
        <v>7.8441111260650214</v>
      </c>
      <c r="E48">
        <f>MATCH(B48,'Annual rolling av'!$B$8:$CH$8,FALSE)</f>
        <v>67</v>
      </c>
      <c r="F48">
        <f>MATCH(C48,'Annual rolling av'!$B$8:$B$31,FALSE)</f>
        <v>16</v>
      </c>
      <c r="G48" s="32">
        <f t="shared" si="3"/>
        <v>0.56521739130434778</v>
      </c>
      <c r="H48" s="33">
        <f t="shared" si="4"/>
        <v>0.92928932188134528</v>
      </c>
      <c r="I48">
        <f t="shared" si="2"/>
        <v>0</v>
      </c>
    </row>
    <row r="49" spans="1:9" x14ac:dyDescent="0.3">
      <c r="A49" s="50"/>
      <c r="B49" s="64">
        <v>44713</v>
      </c>
      <c r="C49" t="s">
        <v>50</v>
      </c>
      <c r="D49" s="65" cm="1">
        <f t="array" ref="D49">INDEX(L2_rolling_average,F49,E49)</f>
        <v>7.8460641543254823</v>
      </c>
      <c r="E49">
        <f>MATCH(B49,'Annual rolling av'!$B$8:$CH$8,FALSE)</f>
        <v>67</v>
      </c>
      <c r="F49">
        <f>MATCH(C49,'Annual rolling av'!$B$8:$B$31,FALSE)</f>
        <v>15</v>
      </c>
      <c r="G49" s="32">
        <f t="shared" si="3"/>
        <v>0.57971014492753614</v>
      </c>
      <c r="H49" s="33">
        <f t="shared" si="4"/>
        <v>0.92928932188134528</v>
      </c>
      <c r="I49">
        <f t="shared" si="2"/>
        <v>0</v>
      </c>
    </row>
    <row r="50" spans="1:9" x14ac:dyDescent="0.3">
      <c r="A50" s="50"/>
      <c r="B50" s="64">
        <v>44713</v>
      </c>
      <c r="C50" t="s">
        <v>46</v>
      </c>
      <c r="D50" s="65" cm="1">
        <f t="array" ref="D50">INDEX(L2_rolling_average,F50,E50)</f>
        <v>7.9444724383363052</v>
      </c>
      <c r="E50">
        <f>MATCH(B50,'Annual rolling av'!$B$8:$CH$8,FALSE)</f>
        <v>67</v>
      </c>
      <c r="F50">
        <f>MATCH(C50,'Annual rolling av'!$B$8:$B$31,FALSE)</f>
        <v>12</v>
      </c>
      <c r="G50" s="32">
        <f t="shared" si="3"/>
        <v>0.5942028985507245</v>
      </c>
      <c r="H50" s="33">
        <f t="shared" si="4"/>
        <v>0.92928932188134528</v>
      </c>
      <c r="I50">
        <f t="shared" si="2"/>
        <v>0</v>
      </c>
    </row>
    <row r="51" spans="1:9" x14ac:dyDescent="0.3">
      <c r="A51" s="50"/>
      <c r="B51" s="64">
        <v>44713</v>
      </c>
      <c r="C51" t="s">
        <v>51</v>
      </c>
      <c r="D51" s="65" cm="1">
        <f t="array" ref="D51">INDEX(L2_rolling_average,F51,E51)</f>
        <v>8.0061162876572372</v>
      </c>
      <c r="E51">
        <f>MATCH(B51,'Annual rolling av'!$B$8:$CH$8,FALSE)</f>
        <v>67</v>
      </c>
      <c r="F51">
        <f>MATCH(C51,'Annual rolling av'!$B$8:$B$31,FALSE)</f>
        <v>4</v>
      </c>
      <c r="G51" s="32">
        <f t="shared" si="3"/>
        <v>0.60869565217391286</v>
      </c>
      <c r="H51" s="33">
        <f t="shared" si="4"/>
        <v>0.92928932188134528</v>
      </c>
      <c r="I51">
        <f t="shared" si="2"/>
        <v>0</v>
      </c>
    </row>
    <row r="52" spans="1:9" x14ac:dyDescent="0.3">
      <c r="A52" s="50"/>
      <c r="B52" s="64">
        <v>44713</v>
      </c>
      <c r="C52" t="s">
        <v>44</v>
      </c>
      <c r="D52" s="65" cm="1">
        <f t="array" ref="D52">INDEX(L2_rolling_average,F52,E52)</f>
        <v>8.4212770631964489</v>
      </c>
      <c r="E52">
        <f>MATCH(B52,'Annual rolling av'!$B$8:$CH$8,FALSE)</f>
        <v>67</v>
      </c>
      <c r="F52">
        <f>MATCH(C52,'Annual rolling av'!$B$8:$B$31,FALSE)</f>
        <v>19</v>
      </c>
      <c r="G52" s="32">
        <f t="shared" si="3"/>
        <v>0.62318840579710122</v>
      </c>
      <c r="H52" s="33">
        <f t="shared" si="4"/>
        <v>0.92928932188134528</v>
      </c>
      <c r="I52">
        <f t="shared" si="2"/>
        <v>0</v>
      </c>
    </row>
    <row r="53" spans="1:9" x14ac:dyDescent="0.3">
      <c r="A53" s="50"/>
      <c r="B53" s="64">
        <v>44713</v>
      </c>
      <c r="C53" t="s">
        <v>42</v>
      </c>
      <c r="D53" s="65" cm="1">
        <f t="array" ref="D53">INDEX(L2_rolling_average,F53,E53)</f>
        <v>8.9202444028046983</v>
      </c>
      <c r="E53">
        <f>MATCH(B53,'Annual rolling av'!$B$8:$CH$8,FALSE)</f>
        <v>67</v>
      </c>
      <c r="F53">
        <f>MATCH(C53,'Annual rolling av'!$B$8:$B$31,FALSE)</f>
        <v>18</v>
      </c>
      <c r="G53" s="32">
        <f t="shared" si="3"/>
        <v>0.63768115942028958</v>
      </c>
      <c r="H53" s="33">
        <f t="shared" si="4"/>
        <v>0.92928932188134528</v>
      </c>
      <c r="I53">
        <f t="shared" si="2"/>
        <v>0</v>
      </c>
    </row>
    <row r="54" spans="1:9" x14ac:dyDescent="0.3">
      <c r="A54" s="50"/>
      <c r="B54" s="64">
        <v>44713</v>
      </c>
      <c r="C54" t="s">
        <v>45</v>
      </c>
      <c r="D54" s="65" cm="1">
        <f t="array" ref="D54">INDEX(L2_rolling_average,F54,E54)</f>
        <v>9.1697852312617467</v>
      </c>
      <c r="E54">
        <f>MATCH(B54,'Annual rolling av'!$B$8:$CH$8,FALSE)</f>
        <v>67</v>
      </c>
      <c r="F54">
        <f>MATCH(C54,'Annual rolling av'!$B$8:$B$31,FALSE)</f>
        <v>14</v>
      </c>
      <c r="G54" s="32">
        <f t="shared" si="3"/>
        <v>0.65217391304347794</v>
      </c>
      <c r="H54" s="33">
        <f t="shared" si="4"/>
        <v>0.92928932188134528</v>
      </c>
      <c r="I54">
        <f t="shared" si="2"/>
        <v>0</v>
      </c>
    </row>
    <row r="55" spans="1:9" x14ac:dyDescent="0.3">
      <c r="A55" s="50"/>
      <c r="B55" s="64">
        <v>45078</v>
      </c>
      <c r="C55" t="s">
        <v>50</v>
      </c>
      <c r="D55" s="65" cm="1">
        <f t="array" ref="D55">INDEX(L2_rolling_average,F55,E55)</f>
        <v>9.3506248153240143</v>
      </c>
      <c r="E55">
        <f>MATCH(B55,'Annual rolling av'!$B$8:$CH$8,FALSE)</f>
        <v>79</v>
      </c>
      <c r="F55">
        <f>MATCH(C55,'Annual rolling av'!$B$8:$B$31,FALSE)</f>
        <v>15</v>
      </c>
      <c r="G55" s="32">
        <f t="shared" si="3"/>
        <v>0.6666666666666663</v>
      </c>
      <c r="H55" s="33">
        <f t="shared" si="4"/>
        <v>0.92928932188134528</v>
      </c>
      <c r="I55">
        <f t="shared" si="2"/>
        <v>0</v>
      </c>
    </row>
    <row r="56" spans="1:9" x14ac:dyDescent="0.3">
      <c r="A56" s="50"/>
      <c r="B56" s="64">
        <v>44713</v>
      </c>
      <c r="C56" t="s">
        <v>43</v>
      </c>
      <c r="D56" s="65" cm="1">
        <f t="array" ref="D56">INDEX(L2_rolling_average,F56,E56)</f>
        <v>9.5896163812904547</v>
      </c>
      <c r="E56">
        <f>MATCH(B56,'Annual rolling av'!$B$8:$CH$8,FALSE)</f>
        <v>67</v>
      </c>
      <c r="F56">
        <f>MATCH(C56,'Annual rolling av'!$B$8:$B$31,FALSE)</f>
        <v>7</v>
      </c>
      <c r="G56" s="32">
        <f t="shared" si="3"/>
        <v>0.68115942028985466</v>
      </c>
      <c r="H56" s="33">
        <f t="shared" si="4"/>
        <v>0.92928932188134528</v>
      </c>
      <c r="I56">
        <f t="shared" si="2"/>
        <v>0</v>
      </c>
    </row>
    <row r="57" spans="1:9" x14ac:dyDescent="0.3">
      <c r="A57" s="50"/>
      <c r="B57" s="64">
        <v>44713</v>
      </c>
      <c r="C57" t="s">
        <v>57</v>
      </c>
      <c r="D57" s="65" cm="1">
        <f t="array" ref="D57">INDEX(L2_rolling_average,F57,E57)</f>
        <v>9.7015880723986765</v>
      </c>
      <c r="E57">
        <f>MATCH(B57,'Annual rolling av'!$B$8:$CH$8,FALSE)</f>
        <v>67</v>
      </c>
      <c r="F57">
        <f>MATCH(C57,'Annual rolling av'!$B$8:$B$31,FALSE)</f>
        <v>10</v>
      </c>
      <c r="G57" s="32">
        <f t="shared" si="3"/>
        <v>0.69565217391304301</v>
      </c>
      <c r="H57" s="33">
        <f t="shared" si="4"/>
        <v>0.92928932188134528</v>
      </c>
      <c r="I57">
        <f t="shared" si="2"/>
        <v>0</v>
      </c>
    </row>
    <row r="58" spans="1:9" x14ac:dyDescent="0.3">
      <c r="A58" s="50"/>
      <c r="B58" s="64">
        <v>44713</v>
      </c>
      <c r="C58" t="s">
        <v>102</v>
      </c>
      <c r="D58" s="65" cm="1">
        <f t="array" ref="D58">INDEX(L2_rolling_average,F58,E58)</f>
        <v>10.701659164372321</v>
      </c>
      <c r="E58">
        <f>MATCH(B58,'Annual rolling av'!$B$8:$CH$8,FALSE)</f>
        <v>67</v>
      </c>
      <c r="F58">
        <f>MATCH(C58,'Annual rolling av'!$B$8:$B$31,FALSE)</f>
        <v>21</v>
      </c>
      <c r="G58" s="32">
        <f t="shared" si="3"/>
        <v>0.71014492753623137</v>
      </c>
      <c r="H58" s="33">
        <f t="shared" si="4"/>
        <v>0.92928932188134528</v>
      </c>
      <c r="I58">
        <f t="shared" si="2"/>
        <v>0</v>
      </c>
    </row>
    <row r="59" spans="1:9" x14ac:dyDescent="0.3">
      <c r="A59" s="50"/>
      <c r="B59" s="64">
        <v>45078</v>
      </c>
      <c r="C59" t="s">
        <v>102</v>
      </c>
      <c r="D59" s="65" cm="1">
        <f t="array" ref="D59">INDEX(L2_rolling_average,F59,E59)</f>
        <v>10.756525733652076</v>
      </c>
      <c r="E59">
        <f>MATCH(B59,'Annual rolling av'!$B$8:$CH$8,FALSE)</f>
        <v>79</v>
      </c>
      <c r="F59">
        <f>MATCH(C59,'Annual rolling av'!$B$8:$B$31,FALSE)</f>
        <v>21</v>
      </c>
      <c r="G59" s="32">
        <f t="shared" si="3"/>
        <v>0.72463768115941973</v>
      </c>
      <c r="H59" s="33">
        <f t="shared" si="4"/>
        <v>0.92928932188134528</v>
      </c>
      <c r="I59">
        <f t="shared" si="2"/>
        <v>0</v>
      </c>
    </row>
    <row r="60" spans="1:9" x14ac:dyDescent="0.3">
      <c r="A60" s="50"/>
      <c r="B60" s="64">
        <v>44713</v>
      </c>
      <c r="C60" t="s">
        <v>38</v>
      </c>
      <c r="D60" s="65" cm="1">
        <f t="array" ref="D60">INDEX(L2_rolling_average,F60,E60)</f>
        <v>10.994265097772516</v>
      </c>
      <c r="E60">
        <f>MATCH(B60,'Annual rolling av'!$B$8:$CH$8,FALSE)</f>
        <v>67</v>
      </c>
      <c r="F60">
        <f>MATCH(C60,'Annual rolling av'!$B$8:$B$31,FALSE)</f>
        <v>24</v>
      </c>
      <c r="G60" s="32">
        <f t="shared" si="3"/>
        <v>0.73913043478260809</v>
      </c>
      <c r="H60" s="33">
        <f t="shared" si="4"/>
        <v>0.92928932188134528</v>
      </c>
      <c r="I60">
        <f t="shared" si="2"/>
        <v>0</v>
      </c>
    </row>
    <row r="61" spans="1:9" x14ac:dyDescent="0.3">
      <c r="A61" s="50"/>
      <c r="B61" s="64">
        <v>45078</v>
      </c>
      <c r="C61" t="s">
        <v>39</v>
      </c>
      <c r="D61" s="65" cm="1">
        <f t="array" ref="D61">INDEX(L2_rolling_average,F61,E61)</f>
        <v>11.266804482265197</v>
      </c>
      <c r="E61">
        <f>MATCH(B61,'Annual rolling av'!$B$8:$CH$8,FALSE)</f>
        <v>79</v>
      </c>
      <c r="F61">
        <f>MATCH(C61,'Annual rolling av'!$B$8:$B$31,FALSE)</f>
        <v>3</v>
      </c>
      <c r="G61" s="32">
        <f t="shared" si="3"/>
        <v>0.75362318840579645</v>
      </c>
      <c r="H61" s="33">
        <f t="shared" si="4"/>
        <v>0.92928932188134528</v>
      </c>
      <c r="I61">
        <f t="shared" si="2"/>
        <v>0</v>
      </c>
    </row>
    <row r="62" spans="1:9" x14ac:dyDescent="0.3">
      <c r="A62" s="50"/>
      <c r="B62" s="64">
        <v>45078</v>
      </c>
      <c r="C62" t="s">
        <v>49</v>
      </c>
      <c r="D62" s="65" cm="1">
        <f t="array" ref="D62">INDEX(L2_rolling_average,F62,E62)</f>
        <v>11.417003609401089</v>
      </c>
      <c r="E62">
        <f>MATCH(B62,'Annual rolling av'!$B$8:$CH$8,FALSE)</f>
        <v>79</v>
      </c>
      <c r="F62">
        <f>MATCH(C62,'Annual rolling av'!$B$8:$B$31,FALSE)</f>
        <v>22</v>
      </c>
      <c r="G62" s="32">
        <f t="shared" si="3"/>
        <v>0.76811594202898481</v>
      </c>
      <c r="H62" s="33">
        <f t="shared" si="4"/>
        <v>0.92928932188134528</v>
      </c>
      <c r="I62">
        <f t="shared" si="2"/>
        <v>0</v>
      </c>
    </row>
    <row r="63" spans="1:9" x14ac:dyDescent="0.3">
      <c r="A63" s="50"/>
      <c r="B63" s="64">
        <v>45078</v>
      </c>
      <c r="C63" t="s">
        <v>51</v>
      </c>
      <c r="D63" s="65" cm="1">
        <f t="array" ref="D63">INDEX(L2_rolling_average,F63,E63)</f>
        <v>12.065480021985911</v>
      </c>
      <c r="E63">
        <f>MATCH(B63,'Annual rolling av'!$B$8:$CH$8,FALSE)</f>
        <v>79</v>
      </c>
      <c r="F63">
        <f>MATCH(C63,'Annual rolling av'!$B$8:$B$31,FALSE)</f>
        <v>4</v>
      </c>
      <c r="G63" s="32">
        <f t="shared" si="3"/>
        <v>0.78260869565217317</v>
      </c>
      <c r="H63" s="33">
        <f t="shared" si="4"/>
        <v>0.92928932188134528</v>
      </c>
      <c r="I63">
        <f t="shared" si="2"/>
        <v>0</v>
      </c>
    </row>
    <row r="64" spans="1:9" x14ac:dyDescent="0.3">
      <c r="A64" s="50"/>
      <c r="B64" s="64">
        <v>45078</v>
      </c>
      <c r="C64" t="s">
        <v>54</v>
      </c>
      <c r="D64" s="65" cm="1">
        <f t="array" ref="D64">INDEX(L2_rolling_average,F64,E64)</f>
        <v>13.58481692999568</v>
      </c>
      <c r="E64">
        <f>MATCH(B64,'Annual rolling av'!$B$8:$CH$8,FALSE)</f>
        <v>79</v>
      </c>
      <c r="F64">
        <f>MATCH(C64,'Annual rolling av'!$B$8:$B$31,FALSE)</f>
        <v>2</v>
      </c>
      <c r="G64" s="32">
        <f t="shared" si="3"/>
        <v>0.79710144927536153</v>
      </c>
      <c r="H64" s="33">
        <f t="shared" si="4"/>
        <v>0.92928932188134528</v>
      </c>
      <c r="I64">
        <f t="shared" si="2"/>
        <v>0</v>
      </c>
    </row>
    <row r="65" spans="1:11" x14ac:dyDescent="0.3">
      <c r="A65" s="50"/>
      <c r="B65" s="64">
        <v>45078</v>
      </c>
      <c r="C65" t="s">
        <v>100</v>
      </c>
      <c r="D65" s="65" cm="1">
        <f t="array" ref="D65">INDEX(L2_rolling_average,F65,E65)</f>
        <v>13.743905427306498</v>
      </c>
      <c r="E65">
        <f>MATCH(B65,'Annual rolling av'!$B$8:$CH$8,FALSE)</f>
        <v>79</v>
      </c>
      <c r="F65">
        <f>MATCH(C65,'Annual rolling av'!$B$8:$B$31,FALSE)</f>
        <v>9</v>
      </c>
      <c r="G65" s="32">
        <f t="shared" si="3"/>
        <v>0.81159420289854989</v>
      </c>
      <c r="H65" s="33">
        <f t="shared" si="4"/>
        <v>0.92928932188134528</v>
      </c>
      <c r="I65">
        <f t="shared" si="2"/>
        <v>0</v>
      </c>
    </row>
    <row r="66" spans="1:11" x14ac:dyDescent="0.3">
      <c r="A66" s="50"/>
      <c r="B66" s="64">
        <v>45078</v>
      </c>
      <c r="C66" t="s">
        <v>38</v>
      </c>
      <c r="D66" s="65" cm="1">
        <f t="array" ref="D66">INDEX(L2_rolling_average,F66,E66)</f>
        <v>13.824661508958506</v>
      </c>
      <c r="E66">
        <f>MATCH(B66,'Annual rolling av'!$B$8:$CH$8,FALSE)</f>
        <v>79</v>
      </c>
      <c r="F66">
        <f>MATCH(C66,'Annual rolling av'!$B$8:$B$31,FALSE)</f>
        <v>24</v>
      </c>
      <c r="G66" s="32">
        <f t="shared" si="3"/>
        <v>0.82608695652173825</v>
      </c>
      <c r="H66" s="33">
        <f t="shared" si="4"/>
        <v>0.92928932188134528</v>
      </c>
      <c r="I66">
        <f t="shared" si="2"/>
        <v>0</v>
      </c>
    </row>
    <row r="67" spans="1:11" x14ac:dyDescent="0.3">
      <c r="A67" s="50"/>
      <c r="B67" s="64">
        <v>45078</v>
      </c>
      <c r="C67" t="s">
        <v>41</v>
      </c>
      <c r="D67" s="65" cm="1">
        <f t="array" ref="D67">INDEX(L2_rolling_average,F67,E67)</f>
        <v>14.184265345996192</v>
      </c>
      <c r="E67">
        <f>MATCH(B67,'Annual rolling av'!$B$8:$CH$8,FALSE)</f>
        <v>79</v>
      </c>
      <c r="F67">
        <f>MATCH(C67,'Annual rolling av'!$B$8:$B$31,FALSE)</f>
        <v>23</v>
      </c>
      <c r="G67" s="32">
        <f t="shared" si="3"/>
        <v>0.84057971014492661</v>
      </c>
      <c r="H67" s="33">
        <f t="shared" si="4"/>
        <v>0.92928932188134528</v>
      </c>
      <c r="I67">
        <f t="shared" si="2"/>
        <v>0</v>
      </c>
    </row>
    <row r="68" spans="1:11" x14ac:dyDescent="0.3">
      <c r="A68" s="50"/>
      <c r="B68" s="64">
        <v>45078</v>
      </c>
      <c r="C68" t="s">
        <v>57</v>
      </c>
      <c r="D68" s="65" cm="1">
        <f t="array" ref="D68">INDEX(L2_rolling_average,F68,E68)</f>
        <v>14.467520064437023</v>
      </c>
      <c r="E68">
        <f>MATCH(B68,'Annual rolling av'!$B$8:$CH$8,FALSE)</f>
        <v>79</v>
      </c>
      <c r="F68">
        <f>MATCH(C68,'Annual rolling av'!$B$8:$B$31,FALSE)</f>
        <v>10</v>
      </c>
      <c r="G68" s="32">
        <f t="shared" si="3"/>
        <v>0.85507246376811497</v>
      </c>
      <c r="H68" s="33">
        <f t="shared" si="4"/>
        <v>0.92928932188134528</v>
      </c>
      <c r="I68">
        <f t="shared" si="2"/>
        <v>0</v>
      </c>
    </row>
    <row r="69" spans="1:11" x14ac:dyDescent="0.3">
      <c r="A69" s="50"/>
      <c r="B69" s="64">
        <v>45078</v>
      </c>
      <c r="C69" t="s">
        <v>44</v>
      </c>
      <c r="D69" s="65" cm="1">
        <f t="array" ref="D69">INDEX(L2_rolling_average,F69,E69)</f>
        <v>14.81610739810678</v>
      </c>
      <c r="E69">
        <f>MATCH(B69,'Annual rolling av'!$B$8:$CH$8,FALSE)</f>
        <v>79</v>
      </c>
      <c r="F69">
        <f>MATCH(C69,'Annual rolling av'!$B$8:$B$31,FALSE)</f>
        <v>19</v>
      </c>
      <c r="G69" s="32">
        <f t="shared" si="3"/>
        <v>0.86956521739130332</v>
      </c>
      <c r="H69" s="33">
        <f t="shared" si="4"/>
        <v>0.92928932188134528</v>
      </c>
      <c r="I69">
        <f t="shared" si="2"/>
        <v>0</v>
      </c>
    </row>
    <row r="70" spans="1:11" x14ac:dyDescent="0.3">
      <c r="A70" s="50"/>
      <c r="B70" s="64">
        <v>45078</v>
      </c>
      <c r="C70" t="s">
        <v>56</v>
      </c>
      <c r="D70" s="65" cm="1">
        <f t="array" ref="D70">INDEX(L2_rolling_average,F70,E70)</f>
        <v>15.357614432262146</v>
      </c>
      <c r="E70">
        <f>MATCH(B70,'Annual rolling av'!$B$8:$CH$8,FALSE)</f>
        <v>79</v>
      </c>
      <c r="F70">
        <f>MATCH(C70,'Annual rolling av'!$B$8:$B$31,FALSE)</f>
        <v>6</v>
      </c>
      <c r="G70" s="32">
        <f t="shared" si="3"/>
        <v>0.88405797101449168</v>
      </c>
      <c r="H70" s="33">
        <f t="shared" si="4"/>
        <v>0.92928932188134528</v>
      </c>
      <c r="I70">
        <f t="shared" si="2"/>
        <v>0</v>
      </c>
    </row>
    <row r="71" spans="1:11" x14ac:dyDescent="0.3">
      <c r="A71" s="50"/>
      <c r="B71" s="64">
        <v>45078</v>
      </c>
      <c r="C71" t="s">
        <v>43</v>
      </c>
      <c r="D71" s="65" cm="1">
        <f t="array" ref="D71">INDEX(L2_rolling_average,F71,E71)</f>
        <v>15.561140512531848</v>
      </c>
      <c r="E71">
        <f>MATCH(B71,'Annual rolling av'!$B$8:$CH$8,FALSE)</f>
        <v>79</v>
      </c>
      <c r="F71">
        <f>MATCH(C71,'Annual rolling av'!$B$8:$B$31,FALSE)</f>
        <v>7</v>
      </c>
      <c r="G71" s="32">
        <f t="shared" si="3"/>
        <v>0.89855072463768004</v>
      </c>
      <c r="H71" s="33">
        <f t="shared" si="4"/>
        <v>0.92928932188134528</v>
      </c>
      <c r="I71">
        <f t="shared" si="2"/>
        <v>0</v>
      </c>
    </row>
    <row r="72" spans="1:11" x14ac:dyDescent="0.3">
      <c r="A72" s="50"/>
      <c r="B72" s="64">
        <v>45078</v>
      </c>
      <c r="C72" t="s">
        <v>45</v>
      </c>
      <c r="D72" s="65" cm="1">
        <f t="array" ref="D72">INDEX(L2_rolling_average,F72,E72)</f>
        <v>16.449992189290871</v>
      </c>
      <c r="E72">
        <f>MATCH(B72,'Annual rolling av'!$B$8:$CH$8,FALSE)</f>
        <v>79</v>
      </c>
      <c r="F72">
        <f>MATCH(C72,'Annual rolling av'!$B$8:$B$31,FALSE)</f>
        <v>14</v>
      </c>
      <c r="G72" s="32">
        <f t="shared" si="3"/>
        <v>0.9130434782608684</v>
      </c>
      <c r="H72" s="33">
        <f t="shared" si="4"/>
        <v>0.92928932188134528</v>
      </c>
      <c r="I72">
        <f t="shared" si="2"/>
        <v>0</v>
      </c>
    </row>
    <row r="73" spans="1:11" x14ac:dyDescent="0.3">
      <c r="A73" s="50"/>
      <c r="B73" s="64">
        <v>45078</v>
      </c>
      <c r="C73" t="s">
        <v>42</v>
      </c>
      <c r="D73" s="65" cm="1">
        <f t="array" ref="D73">INDEX(L2_rolling_average,F73,E73)</f>
        <v>16.929428395006674</v>
      </c>
      <c r="E73">
        <f>MATCH(B73,'Annual rolling av'!$B$8:$CH$8,FALSE)</f>
        <v>79</v>
      </c>
      <c r="F73">
        <f>MATCH(C73,'Annual rolling av'!$B$8:$B$31,FALSE)</f>
        <v>18</v>
      </c>
      <c r="G73" s="32">
        <f t="shared" si="3"/>
        <v>0.92753623188405676</v>
      </c>
      <c r="H73" s="33">
        <f t="shared" si="4"/>
        <v>0.92928932188134528</v>
      </c>
      <c r="I73">
        <f t="shared" si="2"/>
        <v>16.969963823915432</v>
      </c>
    </row>
    <row r="74" spans="1:11" x14ac:dyDescent="0.3">
      <c r="A74" s="50"/>
      <c r="B74" s="64">
        <v>45078</v>
      </c>
      <c r="C74" t="s">
        <v>46</v>
      </c>
      <c r="D74" s="65" cm="1">
        <f t="array" ref="D74">INDEX(L2_rolling_average,F74,E74)</f>
        <v>17.264533828893985</v>
      </c>
      <c r="E74">
        <f>MATCH(B74,'Annual rolling av'!$B$8:$CH$8,FALSE)</f>
        <v>79</v>
      </c>
      <c r="F74">
        <f>MATCH(C74,'Annual rolling av'!$B$8:$B$31,FALSE)</f>
        <v>12</v>
      </c>
      <c r="G74" s="32">
        <f t="shared" si="3"/>
        <v>0.94202898550724512</v>
      </c>
      <c r="H74" s="33">
        <f t="shared" si="4"/>
        <v>0.92928932188134528</v>
      </c>
      <c r="I74">
        <f t="shared" si="2"/>
        <v>0</v>
      </c>
    </row>
    <row r="75" spans="1:11" x14ac:dyDescent="0.3">
      <c r="A75" s="50"/>
      <c r="B75" s="64">
        <v>45078</v>
      </c>
      <c r="C75" t="s">
        <v>101</v>
      </c>
      <c r="D75" s="65" cm="1">
        <f t="array" ref="D75">INDEX(L2_rolling_average,F75,E75)</f>
        <v>21.431489569887681</v>
      </c>
      <c r="E75">
        <f>MATCH(B75,'Annual rolling av'!$B$8:$CH$8,FALSE)</f>
        <v>79</v>
      </c>
      <c r="F75">
        <f>MATCH(C75,'Annual rolling av'!$B$8:$B$31,FALSE)</f>
        <v>16</v>
      </c>
      <c r="G75" s="32">
        <f t="shared" si="3"/>
        <v>0.95652173913043348</v>
      </c>
      <c r="H75" s="33">
        <f t="shared" si="4"/>
        <v>0.92928932188134528</v>
      </c>
      <c r="I75">
        <f t="shared" ref="I75:I78" si="5">IF(AND(G75&lt;H75,G76&gt;H75),D75+(D76-D75)*((H75-G75)/(G76-G75)),0)</f>
        <v>0</v>
      </c>
    </row>
    <row r="76" spans="1:11" x14ac:dyDescent="0.3">
      <c r="A76" s="50"/>
      <c r="B76" s="64">
        <v>45078</v>
      </c>
      <c r="C76" t="s">
        <v>52</v>
      </c>
      <c r="D76" s="65" cm="1">
        <f t="array" ref="D76">INDEX(L2_rolling_average,F76,E76)</f>
        <v>26.837497196680189</v>
      </c>
      <c r="E76">
        <f>MATCH(B76,'Annual rolling av'!$B$8:$CH$8,FALSE)</f>
        <v>79</v>
      </c>
      <c r="F76">
        <f>MATCH(C76,'Annual rolling av'!$B$8:$B$31,FALSE)</f>
        <v>8</v>
      </c>
      <c r="G76" s="32">
        <f t="shared" si="3"/>
        <v>0.97101449275362184</v>
      </c>
      <c r="H76" s="33">
        <f t="shared" si="4"/>
        <v>0.92928932188134528</v>
      </c>
      <c r="I76">
        <f t="shared" si="5"/>
        <v>0</v>
      </c>
    </row>
    <row r="77" spans="1:11" x14ac:dyDescent="0.3">
      <c r="A77" s="50"/>
      <c r="B77" s="64">
        <v>45078</v>
      </c>
      <c r="C77" t="s">
        <v>52</v>
      </c>
      <c r="D77" s="65" cm="1">
        <f t="array" ref="D77">INDEX(L2_rolling_average,F77,E77)</f>
        <v>26.837497196680189</v>
      </c>
      <c r="E77">
        <f>MATCH(B77,'Annual rolling av'!$B$8:$CH$8,FALSE)</f>
        <v>79</v>
      </c>
      <c r="F77">
        <f>MATCH(C77,'Annual rolling av'!$B$8:$B$31,FALSE)</f>
        <v>8</v>
      </c>
      <c r="G77" s="32">
        <f t="shared" si="3"/>
        <v>0.9855072463768102</v>
      </c>
      <c r="H77" s="33">
        <f t="shared" si="4"/>
        <v>0.92928932188134528</v>
      </c>
      <c r="I77">
        <f t="shared" si="5"/>
        <v>0</v>
      </c>
    </row>
    <row r="78" spans="1:11" ht="12.75" thickBot="1" x14ac:dyDescent="0.35">
      <c r="A78" s="50"/>
      <c r="B78" s="66">
        <v>44348</v>
      </c>
      <c r="C78" s="67" t="s">
        <v>45</v>
      </c>
      <c r="D78" s="68" cm="1">
        <f t="array" ref="D78">INDEX(L2_rolling_average,F78,E78)</f>
        <v>47.981980645262887</v>
      </c>
      <c r="E78" s="67">
        <f>MATCH(B78,'Annual rolling av'!$B$8:$CH$8,FALSE)</f>
        <v>55</v>
      </c>
      <c r="F78" s="67">
        <f>MATCH(C78,'Annual rolling av'!$B$8:$B$31,FALSE)</f>
        <v>14</v>
      </c>
      <c r="G78" s="69">
        <f t="shared" si="3"/>
        <v>0.99999999999999856</v>
      </c>
      <c r="H78" s="70">
        <f t="shared" si="4"/>
        <v>0.92928932188134528</v>
      </c>
      <c r="I78" s="67">
        <f t="shared" si="5"/>
        <v>0</v>
      </c>
      <c r="J78" s="67"/>
      <c r="K78" s="67"/>
    </row>
    <row r="79" spans="1:11" ht="12.75" thickTop="1" x14ac:dyDescent="0.3">
      <c r="B79" s="50"/>
      <c r="D79" s="52"/>
      <c r="G79" s="32"/>
      <c r="H79" s="33"/>
    </row>
    <row r="80" spans="1:11" x14ac:dyDescent="0.3">
      <c r="B80" s="50"/>
      <c r="D80" s="52"/>
      <c r="G80" s="32"/>
      <c r="H80" s="33"/>
    </row>
    <row r="81" spans="2:8" x14ac:dyDescent="0.3">
      <c r="B81" s="50"/>
      <c r="D81" s="52"/>
      <c r="G81" s="32"/>
      <c r="H81" s="33"/>
    </row>
    <row r="82" spans="2:8" x14ac:dyDescent="0.3">
      <c r="B82" s="50"/>
      <c r="D82" s="52"/>
      <c r="G82" s="32"/>
      <c r="H82" s="33"/>
    </row>
    <row r="83" spans="2:8" x14ac:dyDescent="0.3">
      <c r="B83" s="50"/>
      <c r="D83" s="52"/>
      <c r="G83" s="32"/>
      <c r="H83" s="33"/>
    </row>
    <row r="84" spans="2:8" x14ac:dyDescent="0.3">
      <c r="B84" s="50"/>
      <c r="D84" s="52"/>
      <c r="G84" s="32"/>
      <c r="H84" s="33"/>
    </row>
    <row r="85" spans="2:8" x14ac:dyDescent="0.3">
      <c r="B85" s="50"/>
      <c r="D85" s="52"/>
      <c r="G85" s="32"/>
      <c r="H85" s="33"/>
    </row>
    <row r="86" spans="2:8" x14ac:dyDescent="0.3">
      <c r="B86" s="50"/>
      <c r="D86" s="52"/>
      <c r="G86" s="32"/>
      <c r="H86" s="33"/>
    </row>
    <row r="87" spans="2:8" x14ac:dyDescent="0.3">
      <c r="B87" s="50"/>
      <c r="D87" s="52"/>
      <c r="G87" s="32"/>
      <c r="H87" s="33"/>
    </row>
    <row r="88" spans="2:8" x14ac:dyDescent="0.3">
      <c r="B88" s="50"/>
      <c r="D88" s="52"/>
      <c r="G88" s="32"/>
      <c r="H88" s="33"/>
    </row>
    <row r="89" spans="2:8" x14ac:dyDescent="0.3">
      <c r="B89" s="50"/>
      <c r="D89" s="52"/>
      <c r="G89" s="32"/>
      <c r="H89" s="33"/>
    </row>
    <row r="90" spans="2:8" x14ac:dyDescent="0.3">
      <c r="B90" s="50"/>
      <c r="D90" s="52"/>
      <c r="G90" s="32"/>
      <c r="H90" s="33"/>
    </row>
    <row r="91" spans="2:8" x14ac:dyDescent="0.3">
      <c r="B91" s="50"/>
      <c r="D91" s="52"/>
      <c r="G91" s="32"/>
      <c r="H91" s="33"/>
    </row>
    <row r="92" spans="2:8" x14ac:dyDescent="0.3">
      <c r="B92" s="50"/>
      <c r="D92" s="52"/>
      <c r="G92" s="32"/>
      <c r="H92" s="33"/>
    </row>
    <row r="93" spans="2:8" x14ac:dyDescent="0.3">
      <c r="B93" s="31"/>
      <c r="C93" s="29"/>
      <c r="D93" s="29"/>
      <c r="E93" s="29"/>
      <c r="F93" s="29"/>
      <c r="G93" s="32"/>
    </row>
    <row r="94" spans="2:8" x14ac:dyDescent="0.3">
      <c r="B94" s="31"/>
      <c r="C94" s="29"/>
      <c r="D94" s="29"/>
      <c r="E94" s="29"/>
      <c r="F94" s="29"/>
      <c r="G94" s="32"/>
    </row>
    <row r="95" spans="2:8" x14ac:dyDescent="0.3">
      <c r="B95" s="31"/>
      <c r="C95" s="29"/>
      <c r="D95" s="29"/>
      <c r="E95" s="29"/>
      <c r="F95" s="29"/>
      <c r="G95" s="32"/>
    </row>
    <row r="96" spans="2:8" x14ac:dyDescent="0.3">
      <c r="B96" s="31"/>
      <c r="C96" s="29"/>
      <c r="D96" s="29"/>
      <c r="E96" s="29"/>
      <c r="F96" s="29"/>
      <c r="G96" s="32"/>
    </row>
    <row r="97" spans="2:7" x14ac:dyDescent="0.3">
      <c r="B97" s="31"/>
      <c r="C97" s="29"/>
      <c r="D97" s="29"/>
      <c r="E97" s="29"/>
      <c r="F97" s="29"/>
      <c r="G97" s="32"/>
    </row>
    <row r="98" spans="2:7" x14ac:dyDescent="0.3">
      <c r="B98" s="31"/>
      <c r="C98" s="29"/>
      <c r="D98" s="29"/>
      <c r="E98" s="29"/>
      <c r="F98" s="29"/>
      <c r="G98" s="32"/>
    </row>
    <row r="99" spans="2:7" x14ac:dyDescent="0.3">
      <c r="B99" s="31"/>
      <c r="C99" s="29"/>
      <c r="D99" s="29"/>
      <c r="E99" s="29"/>
      <c r="F99" s="29"/>
      <c r="G99" s="32"/>
    </row>
    <row r="100" spans="2:7" x14ac:dyDescent="0.3">
      <c r="B100" s="31"/>
      <c r="C100" s="29"/>
      <c r="D100" s="29"/>
      <c r="E100" s="29"/>
      <c r="F100" s="29"/>
      <c r="G100" s="32"/>
    </row>
    <row r="101" spans="2:7" x14ac:dyDescent="0.3">
      <c r="B101" s="31"/>
      <c r="C101" s="29"/>
      <c r="D101" s="29"/>
      <c r="E101" s="29"/>
      <c r="F101" s="29"/>
      <c r="G101" s="32"/>
    </row>
    <row r="102" spans="2:7" x14ac:dyDescent="0.3">
      <c r="B102" s="31"/>
      <c r="C102" s="29"/>
      <c r="D102" s="29"/>
      <c r="E102" s="29"/>
      <c r="F102" s="29"/>
      <c r="G102" s="32"/>
    </row>
    <row r="103" spans="2:7" x14ac:dyDescent="0.3">
      <c r="B103" s="31"/>
      <c r="C103" s="29"/>
      <c r="D103" s="29"/>
      <c r="E103" s="29"/>
      <c r="F103" s="29"/>
      <c r="G103" s="32"/>
    </row>
    <row r="104" spans="2:7" x14ac:dyDescent="0.3">
      <c r="B104" s="31"/>
      <c r="C104" s="29"/>
      <c r="D104" s="29"/>
      <c r="E104" s="29"/>
      <c r="F104" s="29"/>
      <c r="G104" s="32"/>
    </row>
    <row r="105" spans="2:7" x14ac:dyDescent="0.3">
      <c r="B105" s="31"/>
      <c r="C105" s="29"/>
      <c r="D105" s="29"/>
      <c r="E105" s="29"/>
      <c r="F105" s="29"/>
      <c r="G105" s="32"/>
    </row>
    <row r="106" spans="2:7" x14ac:dyDescent="0.3">
      <c r="B106" s="31"/>
      <c r="C106" s="29"/>
      <c r="D106" s="29"/>
      <c r="E106" s="29"/>
      <c r="F106" s="29"/>
      <c r="G106" s="32"/>
    </row>
    <row r="107" spans="2:7" x14ac:dyDescent="0.3">
      <c r="B107" s="31"/>
      <c r="C107" s="29"/>
      <c r="D107" s="29"/>
      <c r="E107" s="29"/>
      <c r="F107" s="29"/>
      <c r="G107" s="32"/>
    </row>
    <row r="108" spans="2:7" x14ac:dyDescent="0.3">
      <c r="B108" s="31"/>
      <c r="C108" s="29"/>
      <c r="D108" s="29"/>
      <c r="E108" s="29"/>
      <c r="F108" s="29"/>
      <c r="G108" s="32"/>
    </row>
    <row r="109" spans="2:7" x14ac:dyDescent="0.3">
      <c r="B109" s="31"/>
      <c r="C109" s="29"/>
      <c r="D109" s="29"/>
      <c r="E109" s="29"/>
      <c r="F109" s="29"/>
      <c r="G109" s="32"/>
    </row>
    <row r="110" spans="2:7" x14ac:dyDescent="0.3">
      <c r="B110" s="31"/>
      <c r="C110" s="29"/>
      <c r="D110" s="29"/>
      <c r="E110" s="29"/>
      <c r="F110" s="29"/>
      <c r="G110" s="32"/>
    </row>
    <row r="111" spans="2:7" x14ac:dyDescent="0.3">
      <c r="B111" s="31"/>
      <c r="C111" s="29"/>
      <c r="D111" s="29"/>
      <c r="E111" s="29"/>
      <c r="F111" s="29"/>
      <c r="G111" s="32"/>
    </row>
    <row r="112" spans="2:7" x14ac:dyDescent="0.3">
      <c r="B112" s="31"/>
      <c r="C112" s="29"/>
      <c r="D112" s="29"/>
      <c r="E112" s="29"/>
      <c r="F112" s="29"/>
      <c r="G112" s="32"/>
    </row>
    <row r="113" spans="2:7" x14ac:dyDescent="0.3">
      <c r="B113" s="31"/>
      <c r="C113" s="29"/>
      <c r="D113" s="29"/>
      <c r="E113" s="29"/>
      <c r="F113" s="29"/>
      <c r="G113" s="32"/>
    </row>
    <row r="114" spans="2:7" x14ac:dyDescent="0.3">
      <c r="B114" s="31"/>
      <c r="C114" s="29"/>
      <c r="D114" s="29"/>
      <c r="E114" s="29"/>
      <c r="F114" s="29"/>
      <c r="G114" s="32"/>
    </row>
    <row r="115" spans="2:7" x14ac:dyDescent="0.3">
      <c r="B115" s="31"/>
      <c r="C115" s="29"/>
      <c r="D115" s="29"/>
      <c r="E115" s="29"/>
      <c r="F115" s="29"/>
      <c r="G115" s="32"/>
    </row>
    <row r="116" spans="2:7" x14ac:dyDescent="0.3">
      <c r="B116" s="31"/>
      <c r="C116" s="29"/>
      <c r="D116" s="29"/>
      <c r="E116" s="29"/>
      <c r="F116" s="29"/>
      <c r="G116" s="32"/>
    </row>
    <row r="117" spans="2:7" x14ac:dyDescent="0.3">
      <c r="B117" s="31"/>
      <c r="C117" s="29"/>
      <c r="D117" s="29"/>
      <c r="E117" s="29"/>
      <c r="F117" s="29"/>
      <c r="G117" s="32"/>
    </row>
    <row r="118" spans="2:7" x14ac:dyDescent="0.3">
      <c r="B118" s="31"/>
      <c r="C118" s="29"/>
      <c r="D118" s="29"/>
      <c r="E118" s="29"/>
      <c r="F118" s="29"/>
      <c r="G118" s="32"/>
    </row>
    <row r="119" spans="2:7" x14ac:dyDescent="0.3">
      <c r="B119" s="31"/>
      <c r="C119" s="29"/>
      <c r="D119" s="29"/>
      <c r="E119" s="29"/>
      <c r="F119" s="29"/>
      <c r="G119" s="32"/>
    </row>
    <row r="120" spans="2:7" x14ac:dyDescent="0.3">
      <c r="B120" s="31"/>
      <c r="C120" s="29"/>
      <c r="D120" s="29"/>
      <c r="E120" s="29"/>
      <c r="F120" s="29"/>
      <c r="G120" s="32"/>
    </row>
    <row r="121" spans="2:7" x14ac:dyDescent="0.3">
      <c r="B121" s="31"/>
      <c r="C121" s="29"/>
      <c r="D121" s="29"/>
      <c r="E121" s="29"/>
      <c r="F121" s="29"/>
      <c r="G121" s="32"/>
    </row>
    <row r="122" spans="2:7" x14ac:dyDescent="0.3">
      <c r="B122" s="31"/>
      <c r="C122" s="29"/>
      <c r="D122" s="29"/>
      <c r="E122" s="29"/>
      <c r="F122" s="29"/>
      <c r="G122" s="32"/>
    </row>
    <row r="123" spans="2:7" x14ac:dyDescent="0.3">
      <c r="B123" s="31"/>
      <c r="C123" s="29"/>
      <c r="D123" s="29"/>
      <c r="E123" s="29"/>
      <c r="F123" s="29"/>
      <c r="G123" s="32"/>
    </row>
    <row r="124" spans="2:7" x14ac:dyDescent="0.3">
      <c r="B124" s="31"/>
      <c r="C124" s="29"/>
      <c r="D124" s="29"/>
      <c r="E124" s="29"/>
      <c r="F124" s="29"/>
      <c r="G124" s="32"/>
    </row>
    <row r="125" spans="2:7" x14ac:dyDescent="0.3">
      <c r="B125" s="31"/>
      <c r="C125" s="29"/>
      <c r="D125" s="29"/>
      <c r="E125" s="29"/>
      <c r="F125" s="29"/>
      <c r="G125" s="32"/>
    </row>
    <row r="126" spans="2:7" x14ac:dyDescent="0.3">
      <c r="B126" s="31"/>
      <c r="C126" s="29"/>
      <c r="D126" s="29"/>
      <c r="E126" s="29"/>
      <c r="F126" s="29"/>
      <c r="G126" s="32"/>
    </row>
    <row r="127" spans="2:7" x14ac:dyDescent="0.3">
      <c r="B127" s="31"/>
      <c r="C127" s="29"/>
      <c r="D127" s="29"/>
      <c r="E127" s="29"/>
      <c r="F127" s="29"/>
      <c r="G127" s="32"/>
    </row>
    <row r="128" spans="2:7" x14ac:dyDescent="0.3">
      <c r="B128" s="31"/>
      <c r="C128" s="29"/>
      <c r="D128" s="29"/>
      <c r="E128" s="29"/>
      <c r="F128" s="29"/>
      <c r="G128" s="32"/>
    </row>
    <row r="129" spans="2:7" x14ac:dyDescent="0.3">
      <c r="B129" s="31"/>
      <c r="C129" s="29"/>
      <c r="D129" s="29"/>
      <c r="E129" s="29"/>
      <c r="F129" s="29"/>
      <c r="G129" s="32"/>
    </row>
    <row r="130" spans="2:7" x14ac:dyDescent="0.3">
      <c r="B130" s="31"/>
      <c r="C130" s="29"/>
      <c r="D130" s="29"/>
      <c r="E130" s="29"/>
      <c r="F130" s="29"/>
      <c r="G130" s="32"/>
    </row>
    <row r="131" spans="2:7" x14ac:dyDescent="0.3">
      <c r="B131" s="31"/>
      <c r="C131" s="29"/>
      <c r="D131" s="29"/>
      <c r="E131" s="29"/>
      <c r="F131" s="29"/>
      <c r="G131" s="32"/>
    </row>
    <row r="132" spans="2:7" x14ac:dyDescent="0.3">
      <c r="B132" s="31"/>
      <c r="C132" s="29"/>
      <c r="D132" s="29"/>
      <c r="E132" s="29"/>
      <c r="F132" s="29"/>
      <c r="G132" s="32"/>
    </row>
    <row r="133" spans="2:7" x14ac:dyDescent="0.3">
      <c r="B133" s="31"/>
      <c r="C133" s="29"/>
      <c r="D133" s="29"/>
      <c r="E133" s="29"/>
      <c r="F133" s="29"/>
      <c r="G133" s="32"/>
    </row>
    <row r="134" spans="2:7" x14ac:dyDescent="0.3">
      <c r="B134" s="31"/>
      <c r="C134" s="29"/>
      <c r="D134" s="29"/>
      <c r="E134" s="29"/>
      <c r="F134" s="29"/>
      <c r="G134" s="32"/>
    </row>
    <row r="135" spans="2:7" x14ac:dyDescent="0.3">
      <c r="B135" s="31"/>
      <c r="C135" s="29"/>
      <c r="D135" s="29"/>
      <c r="E135" s="29"/>
      <c r="F135" s="29"/>
      <c r="G135" s="32"/>
    </row>
    <row r="136" spans="2:7" x14ac:dyDescent="0.3">
      <c r="B136" s="31"/>
      <c r="C136" s="29"/>
      <c r="D136" s="29"/>
      <c r="E136" s="29"/>
      <c r="F136" s="29"/>
      <c r="G136" s="32"/>
    </row>
    <row r="137" spans="2:7" x14ac:dyDescent="0.3">
      <c r="B137" s="31"/>
      <c r="C137" s="29"/>
      <c r="D137" s="29"/>
      <c r="E137" s="29"/>
      <c r="F137" s="29"/>
      <c r="G137" s="32"/>
    </row>
    <row r="138" spans="2:7" x14ac:dyDescent="0.3">
      <c r="B138" s="31"/>
      <c r="C138" s="29"/>
      <c r="D138" s="29"/>
      <c r="E138" s="29"/>
      <c r="F138" s="29"/>
      <c r="G138" s="32"/>
    </row>
    <row r="139" spans="2:7" x14ac:dyDescent="0.3">
      <c r="B139" s="31"/>
      <c r="C139" s="29"/>
      <c r="D139" s="29"/>
      <c r="E139" s="29"/>
      <c r="F139" s="29"/>
      <c r="G139" s="32"/>
    </row>
    <row r="140" spans="2:7" x14ac:dyDescent="0.3">
      <c r="B140" s="31"/>
      <c r="C140" s="29"/>
      <c r="D140" s="29"/>
      <c r="E140" s="29"/>
      <c r="F140" s="29"/>
      <c r="G140" s="32"/>
    </row>
    <row r="141" spans="2:7" x14ac:dyDescent="0.3">
      <c r="B141" s="31"/>
      <c r="C141" s="29"/>
      <c r="D141" s="29"/>
      <c r="E141" s="29"/>
      <c r="F141" s="29"/>
      <c r="G141" s="32"/>
    </row>
    <row r="142" spans="2:7" x14ac:dyDescent="0.3">
      <c r="B142" s="31"/>
      <c r="C142" s="29"/>
      <c r="D142" s="29"/>
      <c r="E142" s="29"/>
      <c r="F142" s="29"/>
      <c r="G142" s="32"/>
    </row>
    <row r="143" spans="2:7" x14ac:dyDescent="0.3">
      <c r="B143" s="31"/>
      <c r="C143" s="29"/>
      <c r="D143" s="29"/>
      <c r="E143" s="29"/>
      <c r="F143" s="29"/>
      <c r="G143" s="32"/>
    </row>
    <row r="144" spans="2:7" x14ac:dyDescent="0.3">
      <c r="B144" s="31"/>
      <c r="C144" s="29"/>
      <c r="D144" s="29"/>
      <c r="E144" s="29"/>
      <c r="F144" s="29"/>
      <c r="G144" s="32"/>
    </row>
    <row r="145" spans="2:7" x14ac:dyDescent="0.3">
      <c r="B145" s="31"/>
      <c r="C145" s="29"/>
      <c r="D145" s="29"/>
      <c r="E145" s="29"/>
      <c r="F145" s="29"/>
      <c r="G145" s="32"/>
    </row>
    <row r="146" spans="2:7" x14ac:dyDescent="0.3">
      <c r="B146" s="31"/>
      <c r="C146" s="29"/>
      <c r="D146" s="29"/>
      <c r="E146" s="29"/>
      <c r="F146" s="29"/>
      <c r="G146" s="32"/>
    </row>
    <row r="147" spans="2:7" x14ac:dyDescent="0.3">
      <c r="B147" s="31"/>
      <c r="C147" s="29"/>
      <c r="D147" s="29"/>
      <c r="E147" s="29"/>
      <c r="F147" s="29"/>
      <c r="G147" s="32"/>
    </row>
    <row r="148" spans="2:7" x14ac:dyDescent="0.3">
      <c r="B148" s="31"/>
      <c r="C148" s="29"/>
      <c r="D148" s="29"/>
      <c r="E148" s="29"/>
      <c r="F148" s="29"/>
      <c r="G148" s="32"/>
    </row>
    <row r="149" spans="2:7" x14ac:dyDescent="0.3">
      <c r="B149" s="31"/>
      <c r="C149" s="29"/>
      <c r="D149" s="29"/>
      <c r="E149" s="29"/>
      <c r="F149" s="29"/>
      <c r="G149" s="32"/>
    </row>
    <row r="150" spans="2:7" x14ac:dyDescent="0.3">
      <c r="B150" s="31"/>
      <c r="C150" s="29"/>
      <c r="D150" s="29"/>
      <c r="E150" s="29"/>
      <c r="F150" s="29"/>
      <c r="G150" s="32"/>
    </row>
    <row r="151" spans="2:7" x14ac:dyDescent="0.3">
      <c r="B151" s="31"/>
      <c r="C151" s="29"/>
      <c r="D151" s="29"/>
      <c r="E151" s="29"/>
      <c r="F151" s="29"/>
      <c r="G151" s="32"/>
    </row>
    <row r="152" spans="2:7" x14ac:dyDescent="0.3">
      <c r="B152" s="31"/>
      <c r="C152" s="29"/>
      <c r="D152" s="29"/>
      <c r="E152" s="29"/>
      <c r="F152" s="29"/>
      <c r="G152" s="32"/>
    </row>
    <row r="153" spans="2:7" x14ac:dyDescent="0.3">
      <c r="B153" s="31"/>
      <c r="C153" s="29"/>
      <c r="D153" s="29"/>
      <c r="E153" s="29"/>
      <c r="F153" s="29"/>
      <c r="G153" s="32"/>
    </row>
    <row r="154" spans="2:7" x14ac:dyDescent="0.3">
      <c r="B154" s="31"/>
      <c r="C154" s="29"/>
      <c r="D154" s="29"/>
      <c r="E154" s="29"/>
      <c r="F154" s="29"/>
      <c r="G154" s="32"/>
    </row>
    <row r="155" spans="2:7" x14ac:dyDescent="0.3">
      <c r="B155" s="31"/>
      <c r="C155" s="29"/>
      <c r="D155" s="29"/>
      <c r="E155" s="29"/>
      <c r="F155" s="29"/>
      <c r="G155" s="32"/>
    </row>
    <row r="156" spans="2:7" x14ac:dyDescent="0.3">
      <c r="B156" s="31"/>
      <c r="C156" s="29"/>
      <c r="D156" s="29"/>
      <c r="E156" s="29"/>
      <c r="F156" s="29"/>
      <c r="G156" s="32"/>
    </row>
    <row r="157" spans="2:7" x14ac:dyDescent="0.3">
      <c r="B157" s="31"/>
      <c r="C157" s="29"/>
      <c r="D157" s="29"/>
      <c r="E157" s="29"/>
      <c r="F157" s="29"/>
      <c r="G157" s="32"/>
    </row>
    <row r="158" spans="2:7" x14ac:dyDescent="0.3">
      <c r="B158" s="31"/>
      <c r="C158" s="29"/>
      <c r="D158" s="29"/>
      <c r="E158" s="29"/>
      <c r="F158" s="29"/>
      <c r="G158" s="32"/>
    </row>
    <row r="159" spans="2:7" x14ac:dyDescent="0.3">
      <c r="B159" s="31"/>
      <c r="C159" s="29"/>
      <c r="D159" s="29"/>
      <c r="E159" s="29"/>
      <c r="F159" s="29"/>
      <c r="G159" s="32"/>
    </row>
    <row r="160" spans="2:7" x14ac:dyDescent="0.3">
      <c r="B160" s="31"/>
      <c r="C160" s="29"/>
      <c r="D160" s="29"/>
      <c r="E160" s="29"/>
      <c r="F160" s="29"/>
      <c r="G160" s="32"/>
    </row>
    <row r="161" spans="2:7" x14ac:dyDescent="0.3">
      <c r="B161" s="31"/>
      <c r="C161" s="29"/>
      <c r="D161" s="29"/>
      <c r="E161" s="29"/>
      <c r="F161" s="29"/>
      <c r="G161" s="32"/>
    </row>
    <row r="162" spans="2:7" x14ac:dyDescent="0.3">
      <c r="B162" s="31"/>
      <c r="C162" s="29"/>
      <c r="D162" s="29"/>
      <c r="E162" s="29"/>
      <c r="F162" s="29"/>
      <c r="G162" s="32"/>
    </row>
    <row r="163" spans="2:7" x14ac:dyDescent="0.3">
      <c r="B163" s="31"/>
      <c r="C163" s="29"/>
      <c r="D163" s="29"/>
      <c r="E163" s="29"/>
      <c r="F163" s="29"/>
      <c r="G163" s="32"/>
    </row>
    <row r="164" spans="2:7" x14ac:dyDescent="0.3">
      <c r="B164" s="31"/>
      <c r="C164" s="29"/>
      <c r="D164" s="29"/>
      <c r="E164" s="29"/>
      <c r="F164" s="29"/>
      <c r="G164" s="32"/>
    </row>
    <row r="165" spans="2:7" x14ac:dyDescent="0.3">
      <c r="B165" s="31"/>
      <c r="C165" s="29"/>
      <c r="D165" s="29"/>
      <c r="E165" s="29"/>
      <c r="F165" s="29"/>
      <c r="G165" s="32"/>
    </row>
    <row r="166" spans="2:7" x14ac:dyDescent="0.3">
      <c r="B166" s="31"/>
      <c r="C166" s="29"/>
      <c r="D166" s="29"/>
      <c r="E166" s="29"/>
      <c r="F166" s="29"/>
      <c r="G166" s="32"/>
    </row>
    <row r="167" spans="2:7" x14ac:dyDescent="0.3">
      <c r="B167" s="31"/>
      <c r="C167" s="29"/>
      <c r="D167" s="29"/>
      <c r="E167" s="29"/>
      <c r="F167" s="29"/>
      <c r="G167" s="32"/>
    </row>
    <row r="168" spans="2:7" x14ac:dyDescent="0.3">
      <c r="B168" s="31"/>
      <c r="C168" s="29"/>
      <c r="D168" s="29"/>
      <c r="E168" s="29"/>
      <c r="F168" s="29"/>
      <c r="G168" s="32"/>
    </row>
    <row r="169" spans="2:7" x14ac:dyDescent="0.3">
      <c r="B169" s="31"/>
      <c r="C169" s="29"/>
      <c r="D169" s="29"/>
      <c r="E169" s="29"/>
      <c r="F169" s="29"/>
      <c r="G169" s="32"/>
    </row>
    <row r="170" spans="2:7" x14ac:dyDescent="0.3">
      <c r="B170" s="31"/>
      <c r="C170" s="29"/>
      <c r="D170" s="29"/>
      <c r="E170" s="29"/>
      <c r="F170" s="29"/>
      <c r="G170" s="32"/>
    </row>
    <row r="171" spans="2:7" x14ac:dyDescent="0.3">
      <c r="B171" s="31"/>
      <c r="C171" s="29"/>
      <c r="D171" s="29"/>
      <c r="E171" s="29"/>
      <c r="F171" s="29"/>
      <c r="G171" s="32"/>
    </row>
    <row r="172" spans="2:7" x14ac:dyDescent="0.3">
      <c r="B172" s="31"/>
      <c r="C172" s="29"/>
      <c r="D172" s="29"/>
      <c r="E172" s="29"/>
      <c r="F172" s="29"/>
      <c r="G172" s="32"/>
    </row>
    <row r="173" spans="2:7" x14ac:dyDescent="0.3">
      <c r="B173" s="31"/>
      <c r="C173" s="29"/>
      <c r="D173" s="29"/>
      <c r="E173" s="29"/>
      <c r="F173" s="29"/>
      <c r="G173" s="32"/>
    </row>
    <row r="174" spans="2:7" x14ac:dyDescent="0.3">
      <c r="B174" s="31"/>
      <c r="C174" s="29"/>
      <c r="D174" s="29"/>
      <c r="E174" s="29"/>
      <c r="F174" s="29"/>
      <c r="G174" s="32"/>
    </row>
    <row r="175" spans="2:7" x14ac:dyDescent="0.3">
      <c r="B175" s="31"/>
      <c r="C175" s="29"/>
      <c r="D175" s="29"/>
      <c r="E175" s="29"/>
      <c r="F175" s="29"/>
      <c r="G175" s="32"/>
    </row>
    <row r="176" spans="2:7" x14ac:dyDescent="0.3">
      <c r="B176" s="31"/>
      <c r="C176" s="29"/>
      <c r="D176" s="29"/>
      <c r="E176" s="29"/>
      <c r="F176" s="29"/>
      <c r="G176" s="32"/>
    </row>
    <row r="177" spans="2:7" x14ac:dyDescent="0.3">
      <c r="B177" s="31"/>
      <c r="C177" s="29"/>
      <c r="D177" s="29"/>
      <c r="E177" s="29"/>
      <c r="F177" s="29"/>
      <c r="G177" s="32"/>
    </row>
    <row r="178" spans="2:7" x14ac:dyDescent="0.3">
      <c r="B178" s="31"/>
      <c r="C178" s="29"/>
      <c r="D178" s="29"/>
      <c r="E178" s="29"/>
      <c r="F178" s="29"/>
      <c r="G178" s="32"/>
    </row>
    <row r="179" spans="2:7" x14ac:dyDescent="0.3">
      <c r="B179" s="31"/>
      <c r="C179" s="29"/>
      <c r="D179" s="29"/>
      <c r="E179" s="29"/>
      <c r="F179" s="29"/>
      <c r="G179" s="32"/>
    </row>
    <row r="180" spans="2:7" x14ac:dyDescent="0.3">
      <c r="B180" s="31"/>
      <c r="C180" s="29"/>
      <c r="D180" s="29"/>
      <c r="E180" s="29"/>
      <c r="F180" s="29"/>
      <c r="G180" s="32"/>
    </row>
    <row r="181" spans="2:7" x14ac:dyDescent="0.3">
      <c r="B181" s="31"/>
      <c r="C181" s="29"/>
      <c r="D181" s="29"/>
      <c r="E181" s="29"/>
      <c r="F181" s="29"/>
      <c r="G181" s="32"/>
    </row>
    <row r="182" spans="2:7" x14ac:dyDescent="0.3">
      <c r="B182" s="31"/>
      <c r="C182" s="29"/>
      <c r="D182" s="29"/>
      <c r="E182" s="29"/>
      <c r="F182" s="29"/>
      <c r="G182" s="32"/>
    </row>
    <row r="183" spans="2:7" x14ac:dyDescent="0.3">
      <c r="B183" s="31"/>
      <c r="C183" s="29"/>
      <c r="D183" s="29"/>
      <c r="E183" s="29"/>
      <c r="F183" s="29"/>
      <c r="G183" s="32"/>
    </row>
    <row r="184" spans="2:7" x14ac:dyDescent="0.3">
      <c r="B184" s="31"/>
      <c r="C184" s="29"/>
      <c r="D184" s="29"/>
      <c r="E184" s="29"/>
      <c r="F184" s="29"/>
      <c r="G184" s="32"/>
    </row>
    <row r="185" spans="2:7" x14ac:dyDescent="0.3">
      <c r="B185" s="31"/>
      <c r="C185" s="29"/>
      <c r="D185" s="29"/>
      <c r="E185" s="29"/>
      <c r="F185" s="29"/>
      <c r="G185" s="32"/>
    </row>
    <row r="186" spans="2:7" x14ac:dyDescent="0.3">
      <c r="B186" s="31"/>
      <c r="C186" s="29"/>
      <c r="D186" s="29"/>
      <c r="E186" s="29"/>
      <c r="F186" s="29"/>
      <c r="G186" s="32"/>
    </row>
    <row r="187" spans="2:7" x14ac:dyDescent="0.3">
      <c r="B187" s="31"/>
      <c r="C187" s="29"/>
      <c r="D187" s="29"/>
      <c r="E187" s="29"/>
      <c r="F187" s="29"/>
      <c r="G187" s="32"/>
    </row>
    <row r="188" spans="2:7" x14ac:dyDescent="0.3">
      <c r="B188" s="31"/>
      <c r="C188" s="29"/>
      <c r="D188" s="29"/>
      <c r="E188" s="29"/>
      <c r="F188" s="29"/>
      <c r="G188" s="32"/>
    </row>
    <row r="189" spans="2:7" x14ac:dyDescent="0.3">
      <c r="B189" s="31"/>
      <c r="C189" s="29"/>
      <c r="D189" s="29"/>
      <c r="E189" s="29"/>
      <c r="F189" s="29"/>
      <c r="G189" s="32"/>
    </row>
    <row r="190" spans="2:7" x14ac:dyDescent="0.3">
      <c r="B190" s="31"/>
      <c r="C190" s="29"/>
      <c r="D190" s="29"/>
      <c r="E190" s="29"/>
      <c r="F190" s="29"/>
      <c r="G190" s="32"/>
    </row>
    <row r="191" spans="2:7" x14ac:dyDescent="0.3">
      <c r="B191" s="31"/>
      <c r="C191" s="29"/>
      <c r="D191" s="29"/>
      <c r="E191" s="29"/>
      <c r="F191" s="29"/>
      <c r="G191" s="32"/>
    </row>
    <row r="192" spans="2:7" x14ac:dyDescent="0.3">
      <c r="B192" s="31"/>
      <c r="C192" s="29"/>
      <c r="D192" s="29"/>
      <c r="E192" s="29"/>
      <c r="F192" s="29"/>
      <c r="G192" s="32"/>
    </row>
    <row r="193" spans="2:7" x14ac:dyDescent="0.3">
      <c r="B193" s="31"/>
      <c r="C193" s="29"/>
      <c r="D193" s="29"/>
      <c r="E193" s="29"/>
      <c r="F193" s="29"/>
      <c r="G193" s="32"/>
    </row>
    <row r="194" spans="2:7" x14ac:dyDescent="0.3">
      <c r="B194" s="31"/>
      <c r="C194" s="29"/>
      <c r="D194" s="29"/>
      <c r="E194" s="29"/>
      <c r="F194" s="29"/>
      <c r="G194" s="32"/>
    </row>
    <row r="195" spans="2:7" x14ac:dyDescent="0.3">
      <c r="B195" s="31"/>
      <c r="C195" s="29"/>
      <c r="D195" s="29"/>
      <c r="E195" s="29"/>
      <c r="F195" s="29"/>
      <c r="G195" s="32"/>
    </row>
    <row r="196" spans="2:7" x14ac:dyDescent="0.3">
      <c r="B196" s="31"/>
      <c r="C196" s="29"/>
      <c r="D196" s="29"/>
      <c r="E196" s="29"/>
      <c r="F196" s="29"/>
      <c r="G196" s="32"/>
    </row>
    <row r="197" spans="2:7" x14ac:dyDescent="0.3">
      <c r="B197" s="31"/>
      <c r="C197" s="29"/>
      <c r="D197" s="29"/>
      <c r="E197" s="29"/>
      <c r="F197" s="29"/>
      <c r="G197" s="32"/>
    </row>
    <row r="198" spans="2:7" x14ac:dyDescent="0.3">
      <c r="B198" s="31"/>
      <c r="C198" s="29"/>
      <c r="D198" s="29"/>
      <c r="E198" s="29"/>
      <c r="F198" s="29"/>
      <c r="G198" s="32"/>
    </row>
    <row r="199" spans="2:7" x14ac:dyDescent="0.3">
      <c r="B199" s="31"/>
      <c r="C199" s="29"/>
      <c r="D199" s="29"/>
      <c r="E199" s="29"/>
      <c r="F199" s="29"/>
      <c r="G199" s="32"/>
    </row>
    <row r="200" spans="2:7" x14ac:dyDescent="0.3">
      <c r="B200" s="31"/>
      <c r="C200" s="29"/>
      <c r="D200" s="29"/>
      <c r="E200" s="29"/>
      <c r="F200" s="29"/>
      <c r="G200" s="32"/>
    </row>
    <row r="201" spans="2:7" x14ac:dyDescent="0.3">
      <c r="B201" s="31"/>
      <c r="C201" s="29"/>
      <c r="D201" s="29"/>
      <c r="E201" s="29"/>
      <c r="F201" s="29"/>
      <c r="G201" s="32"/>
    </row>
    <row r="202" spans="2:7" x14ac:dyDescent="0.3">
      <c r="B202" s="31"/>
      <c r="C202" s="29"/>
      <c r="D202" s="29"/>
      <c r="E202" s="29"/>
      <c r="F202" s="29"/>
      <c r="G202" s="32"/>
    </row>
    <row r="203" spans="2:7" x14ac:dyDescent="0.3">
      <c r="B203" s="31"/>
      <c r="C203" s="29"/>
      <c r="D203" s="29"/>
      <c r="E203" s="29"/>
      <c r="F203" s="29"/>
      <c r="G203" s="32"/>
    </row>
    <row r="204" spans="2:7" x14ac:dyDescent="0.3">
      <c r="B204" s="31"/>
      <c r="C204" s="29"/>
      <c r="D204" s="29"/>
      <c r="E204" s="29"/>
      <c r="F204" s="29"/>
      <c r="G204" s="32"/>
    </row>
    <row r="205" spans="2:7" x14ac:dyDescent="0.3">
      <c r="B205" s="31"/>
      <c r="C205" s="29"/>
      <c r="D205" s="29"/>
      <c r="E205" s="29"/>
      <c r="F205" s="29"/>
      <c r="G205" s="32"/>
    </row>
    <row r="206" spans="2:7" x14ac:dyDescent="0.3">
      <c r="B206" s="31"/>
      <c r="C206" s="29"/>
      <c r="D206" s="29"/>
      <c r="E206" s="29"/>
      <c r="F206" s="29"/>
      <c r="G206" s="32"/>
    </row>
    <row r="207" spans="2:7" x14ac:dyDescent="0.3">
      <c r="B207" s="31"/>
      <c r="C207" s="29"/>
      <c r="D207" s="29"/>
      <c r="E207" s="29"/>
      <c r="F207" s="29"/>
      <c r="G207" s="32"/>
    </row>
    <row r="208" spans="2:7" x14ac:dyDescent="0.3">
      <c r="B208" s="31"/>
      <c r="C208" s="29"/>
      <c r="D208" s="29"/>
      <c r="E208" s="29"/>
      <c r="F208" s="29"/>
      <c r="G208" s="32"/>
    </row>
    <row r="209" spans="2:7" x14ac:dyDescent="0.3">
      <c r="B209" s="31"/>
      <c r="C209" s="29"/>
      <c r="D209" s="29"/>
      <c r="E209" s="29"/>
      <c r="F209" s="29"/>
      <c r="G209" s="32"/>
    </row>
    <row r="210" spans="2:7" x14ac:dyDescent="0.3">
      <c r="B210" s="31"/>
      <c r="C210" s="29"/>
      <c r="D210" s="29"/>
      <c r="E210" s="29"/>
      <c r="F210" s="29"/>
      <c r="G210" s="32"/>
    </row>
    <row r="211" spans="2:7" x14ac:dyDescent="0.3">
      <c r="B211" s="31"/>
      <c r="C211" s="29"/>
      <c r="D211" s="29"/>
      <c r="E211" s="29"/>
      <c r="F211" s="29"/>
      <c r="G211" s="32"/>
    </row>
    <row r="212" spans="2:7" x14ac:dyDescent="0.3">
      <c r="B212" s="31"/>
      <c r="C212" s="29"/>
      <c r="D212" s="29"/>
      <c r="E212" s="29"/>
      <c r="F212" s="29"/>
      <c r="G212" s="32"/>
    </row>
    <row r="213" spans="2:7" x14ac:dyDescent="0.3">
      <c r="B213" s="31"/>
      <c r="C213" s="29"/>
      <c r="D213" s="29"/>
      <c r="E213" s="29"/>
      <c r="F213" s="29"/>
      <c r="G213" s="32"/>
    </row>
    <row r="214" spans="2:7" x14ac:dyDescent="0.3">
      <c r="B214" s="31"/>
      <c r="C214" s="29"/>
      <c r="D214" s="29"/>
      <c r="E214" s="29"/>
      <c r="F214" s="29"/>
      <c r="G214" s="32"/>
    </row>
    <row r="215" spans="2:7" x14ac:dyDescent="0.3">
      <c r="B215" s="31"/>
      <c r="C215" s="29"/>
      <c r="D215" s="29"/>
      <c r="E215" s="29"/>
      <c r="F215" s="29"/>
      <c r="G215" s="32"/>
    </row>
    <row r="216" spans="2:7" x14ac:dyDescent="0.3">
      <c r="B216" s="31"/>
      <c r="C216" s="29"/>
      <c r="D216" s="29"/>
      <c r="E216" s="29"/>
      <c r="F216" s="29"/>
      <c r="G216" s="32"/>
    </row>
    <row r="217" spans="2:7" x14ac:dyDescent="0.3">
      <c r="B217" s="31"/>
      <c r="C217" s="29"/>
      <c r="D217" s="29"/>
      <c r="E217" s="29"/>
      <c r="F217" s="29"/>
      <c r="G217" s="32"/>
    </row>
    <row r="218" spans="2:7" x14ac:dyDescent="0.3">
      <c r="B218" s="31"/>
      <c r="C218" s="29"/>
      <c r="D218" s="29"/>
      <c r="E218" s="29"/>
      <c r="F218" s="29"/>
      <c r="G218" s="32"/>
    </row>
    <row r="219" spans="2:7" x14ac:dyDescent="0.3">
      <c r="B219" s="31"/>
      <c r="C219" s="29"/>
      <c r="D219" s="29"/>
      <c r="E219" s="29"/>
      <c r="F219" s="29"/>
      <c r="G219" s="32"/>
    </row>
    <row r="220" spans="2:7" x14ac:dyDescent="0.3">
      <c r="B220" s="31"/>
      <c r="C220" s="29"/>
      <c r="D220" s="29"/>
      <c r="E220" s="29"/>
      <c r="F220" s="29"/>
      <c r="G220" s="32"/>
    </row>
    <row r="221" spans="2:7" x14ac:dyDescent="0.3">
      <c r="B221" s="31"/>
      <c r="C221" s="29"/>
      <c r="D221" s="29"/>
      <c r="E221" s="29"/>
      <c r="F221" s="29"/>
      <c r="G221" s="32"/>
    </row>
    <row r="222" spans="2:7" x14ac:dyDescent="0.3">
      <c r="B222" s="31"/>
      <c r="C222" s="29"/>
      <c r="D222" s="29"/>
      <c r="E222" s="29"/>
      <c r="F222" s="29"/>
      <c r="G222" s="32"/>
    </row>
    <row r="223" spans="2:7" x14ac:dyDescent="0.3">
      <c r="B223" s="31"/>
      <c r="C223" s="29"/>
      <c r="D223" s="29"/>
      <c r="E223" s="29"/>
      <c r="F223" s="29"/>
      <c r="G223" s="32"/>
    </row>
    <row r="224" spans="2:7" x14ac:dyDescent="0.3">
      <c r="B224" s="31"/>
      <c r="C224" s="29"/>
      <c r="D224" s="29"/>
      <c r="E224" s="29"/>
      <c r="F224" s="29"/>
      <c r="G224" s="32"/>
    </row>
    <row r="225" spans="2:7" x14ac:dyDescent="0.3">
      <c r="B225" s="31"/>
      <c r="C225" s="29"/>
      <c r="D225" s="29"/>
      <c r="E225" s="29"/>
      <c r="F225" s="29"/>
      <c r="G225" s="32"/>
    </row>
    <row r="226" spans="2:7" x14ac:dyDescent="0.3">
      <c r="B226" s="31"/>
      <c r="C226" s="29"/>
      <c r="D226" s="29"/>
      <c r="E226" s="29"/>
      <c r="F226" s="29"/>
      <c r="G226" s="32"/>
    </row>
    <row r="227" spans="2:7" x14ac:dyDescent="0.3">
      <c r="B227" s="31"/>
      <c r="C227" s="29"/>
      <c r="D227" s="29"/>
      <c r="E227" s="29"/>
      <c r="F227" s="29"/>
      <c r="G227" s="32"/>
    </row>
    <row r="228" spans="2:7" x14ac:dyDescent="0.3">
      <c r="B228" s="31"/>
      <c r="C228" s="29"/>
      <c r="D228" s="29"/>
      <c r="E228" s="29"/>
      <c r="F228" s="29"/>
      <c r="G228" s="32"/>
    </row>
    <row r="229" spans="2:7" x14ac:dyDescent="0.3">
      <c r="B229" s="31"/>
      <c r="C229" s="29"/>
      <c r="D229" s="29"/>
      <c r="E229" s="29"/>
      <c r="F229" s="29"/>
      <c r="G229" s="32"/>
    </row>
    <row r="230" spans="2:7" x14ac:dyDescent="0.3">
      <c r="B230" s="31"/>
      <c r="C230" s="29"/>
      <c r="D230" s="29"/>
      <c r="E230" s="29"/>
      <c r="F230" s="29"/>
      <c r="G230" s="32"/>
    </row>
    <row r="231" spans="2:7" x14ac:dyDescent="0.3">
      <c r="B231" s="31"/>
      <c r="C231" s="29"/>
      <c r="D231" s="29"/>
      <c r="E231" s="29"/>
      <c r="F231" s="29"/>
      <c r="G231" s="32"/>
    </row>
    <row r="232" spans="2:7" x14ac:dyDescent="0.3">
      <c r="B232" s="31"/>
      <c r="C232" s="29"/>
      <c r="D232" s="29"/>
      <c r="E232" s="29"/>
      <c r="F232" s="29"/>
      <c r="G232" s="32"/>
    </row>
    <row r="233" spans="2:7" x14ac:dyDescent="0.3">
      <c r="B233" s="31"/>
      <c r="C233" s="29"/>
      <c r="D233" s="29"/>
      <c r="E233" s="29"/>
      <c r="F233" s="29"/>
      <c r="G233" s="32"/>
    </row>
    <row r="234" spans="2:7" x14ac:dyDescent="0.3">
      <c r="B234" s="31"/>
      <c r="C234" s="29"/>
      <c r="D234" s="29"/>
      <c r="E234" s="29"/>
      <c r="F234" s="29"/>
      <c r="G234" s="32"/>
    </row>
    <row r="235" spans="2:7" x14ac:dyDescent="0.3">
      <c r="B235" s="31"/>
      <c r="C235" s="29"/>
      <c r="D235" s="29"/>
      <c r="E235" s="29"/>
      <c r="F235" s="29"/>
      <c r="G235" s="32"/>
    </row>
    <row r="236" spans="2:7" x14ac:dyDescent="0.3">
      <c r="B236" s="31"/>
      <c r="C236" s="29"/>
      <c r="D236" s="29"/>
      <c r="E236" s="29"/>
      <c r="F236" s="29"/>
      <c r="G236" s="32"/>
    </row>
    <row r="237" spans="2:7" x14ac:dyDescent="0.3">
      <c r="B237" s="31"/>
      <c r="C237" s="29"/>
      <c r="D237" s="29"/>
      <c r="E237" s="29"/>
      <c r="F237" s="29"/>
      <c r="G237" s="32"/>
    </row>
    <row r="238" spans="2:7" x14ac:dyDescent="0.3">
      <c r="B238" s="31"/>
      <c r="C238" s="29"/>
      <c r="D238" s="29"/>
      <c r="E238" s="29"/>
      <c r="F238" s="29"/>
      <c r="G238" s="32"/>
    </row>
    <row r="239" spans="2:7" x14ac:dyDescent="0.3">
      <c r="B239" s="31"/>
      <c r="C239" s="29"/>
      <c r="D239" s="29"/>
      <c r="E239" s="29"/>
      <c r="F239" s="29"/>
      <c r="G239" s="32"/>
    </row>
    <row r="240" spans="2:7" x14ac:dyDescent="0.3">
      <c r="B240" s="31"/>
      <c r="C240" s="29"/>
      <c r="D240" s="29"/>
      <c r="E240" s="29"/>
      <c r="F240" s="29"/>
      <c r="G240" s="32"/>
    </row>
    <row r="241" spans="2:7" x14ac:dyDescent="0.3">
      <c r="B241" s="31"/>
      <c r="C241" s="29"/>
      <c r="D241" s="29"/>
      <c r="E241" s="29"/>
      <c r="F241" s="29"/>
      <c r="G241" s="32"/>
    </row>
    <row r="242" spans="2:7" x14ac:dyDescent="0.3">
      <c r="B242" s="31"/>
      <c r="C242" s="29"/>
      <c r="D242" s="29"/>
      <c r="E242" s="29"/>
      <c r="F242" s="29"/>
      <c r="G242" s="32"/>
    </row>
    <row r="243" spans="2:7" x14ac:dyDescent="0.3">
      <c r="B243" s="31"/>
      <c r="C243" s="29"/>
      <c r="D243" s="29"/>
      <c r="E243" s="29"/>
      <c r="F243" s="29"/>
      <c r="G243" s="32"/>
    </row>
    <row r="244" spans="2:7" x14ac:dyDescent="0.3">
      <c r="B244" s="31"/>
      <c r="C244" s="29"/>
      <c r="D244" s="29"/>
      <c r="E244" s="29"/>
      <c r="F244" s="29"/>
      <c r="G244" s="32"/>
    </row>
    <row r="245" spans="2:7" x14ac:dyDescent="0.3">
      <c r="B245" s="31"/>
      <c r="C245" s="29"/>
      <c r="D245" s="29"/>
      <c r="E245" s="29"/>
      <c r="F245" s="29"/>
      <c r="G245" s="32"/>
    </row>
    <row r="246" spans="2:7" x14ac:dyDescent="0.3">
      <c r="B246" s="31"/>
      <c r="C246" s="29"/>
      <c r="D246" s="29"/>
      <c r="E246" s="29"/>
      <c r="F246" s="29"/>
      <c r="G246" s="32"/>
    </row>
    <row r="247" spans="2:7" x14ac:dyDescent="0.3">
      <c r="B247" s="31"/>
      <c r="C247" s="29"/>
      <c r="D247" s="29"/>
      <c r="E247" s="29"/>
      <c r="F247" s="29"/>
      <c r="G247" s="32"/>
    </row>
    <row r="248" spans="2:7" x14ac:dyDescent="0.3">
      <c r="B248" s="31"/>
      <c r="C248" s="29"/>
      <c r="D248" s="29"/>
      <c r="E248" s="29"/>
      <c r="F248" s="29"/>
      <c r="G248" s="32"/>
    </row>
    <row r="249" spans="2:7" x14ac:dyDescent="0.3">
      <c r="B249" s="31"/>
      <c r="C249" s="29"/>
      <c r="D249" s="29"/>
      <c r="E249" s="29"/>
      <c r="F249" s="29"/>
      <c r="G249" s="32"/>
    </row>
    <row r="250" spans="2:7" x14ac:dyDescent="0.3">
      <c r="B250" s="31"/>
      <c r="C250" s="29"/>
      <c r="D250" s="29"/>
      <c r="E250" s="29"/>
      <c r="F250" s="29"/>
      <c r="G250" s="32"/>
    </row>
    <row r="251" spans="2:7" x14ac:dyDescent="0.3">
      <c r="B251" s="31"/>
      <c r="C251" s="29"/>
      <c r="D251" s="29"/>
      <c r="E251" s="29"/>
      <c r="F251" s="29"/>
      <c r="G251" s="32"/>
    </row>
    <row r="252" spans="2:7" x14ac:dyDescent="0.3">
      <c r="B252" s="31"/>
      <c r="C252" s="29"/>
      <c r="D252" s="29"/>
      <c r="E252" s="29"/>
      <c r="F252" s="29"/>
      <c r="G252" s="32"/>
    </row>
    <row r="253" spans="2:7" x14ac:dyDescent="0.3">
      <c r="B253" s="31"/>
      <c r="C253" s="29"/>
      <c r="D253" s="29"/>
      <c r="E253" s="29"/>
      <c r="F253" s="29"/>
      <c r="G253" s="32"/>
    </row>
    <row r="254" spans="2:7" x14ac:dyDescent="0.3">
      <c r="B254" s="31"/>
      <c r="C254" s="29"/>
      <c r="D254" s="29"/>
      <c r="E254" s="29"/>
      <c r="F254" s="29"/>
      <c r="G254" s="32"/>
    </row>
    <row r="255" spans="2:7" x14ac:dyDescent="0.3">
      <c r="B255" s="31"/>
      <c r="C255" s="29"/>
      <c r="D255" s="29"/>
      <c r="E255" s="29"/>
      <c r="F255" s="29"/>
      <c r="G255" s="32"/>
    </row>
    <row r="256" spans="2:7" x14ac:dyDescent="0.3">
      <c r="B256" s="31"/>
      <c r="C256" s="29"/>
      <c r="D256" s="29"/>
      <c r="E256" s="29"/>
      <c r="F256" s="29"/>
      <c r="G256" s="32"/>
    </row>
    <row r="257" spans="2:7" x14ac:dyDescent="0.3">
      <c r="B257" s="31"/>
      <c r="C257" s="29"/>
      <c r="D257" s="29"/>
      <c r="E257" s="29"/>
      <c r="F257" s="29"/>
      <c r="G257" s="32"/>
    </row>
    <row r="258" spans="2:7" x14ac:dyDescent="0.3">
      <c r="B258" s="31"/>
      <c r="C258" s="29"/>
      <c r="D258" s="29"/>
      <c r="E258" s="29"/>
      <c r="F258" s="29"/>
      <c r="G258" s="32"/>
    </row>
    <row r="259" spans="2:7" x14ac:dyDescent="0.3">
      <c r="B259" s="31"/>
      <c r="C259" s="29"/>
      <c r="D259" s="29"/>
      <c r="E259" s="29"/>
      <c r="F259" s="29"/>
      <c r="G259" s="32"/>
    </row>
    <row r="260" spans="2:7" x14ac:dyDescent="0.3">
      <c r="B260" s="31"/>
      <c r="C260" s="29"/>
      <c r="D260" s="29"/>
      <c r="E260" s="29"/>
      <c r="F260" s="29"/>
      <c r="G260" s="32"/>
    </row>
    <row r="261" spans="2:7" x14ac:dyDescent="0.3">
      <c r="B261" s="31"/>
      <c r="C261" s="29"/>
      <c r="D261" s="29"/>
      <c r="E261" s="29"/>
      <c r="F261" s="29"/>
      <c r="G261" s="32"/>
    </row>
    <row r="262" spans="2:7" x14ac:dyDescent="0.3">
      <c r="B262" s="31"/>
      <c r="C262" s="29"/>
      <c r="D262" s="29"/>
      <c r="E262" s="29"/>
      <c r="F262" s="29"/>
      <c r="G262" s="32"/>
    </row>
    <row r="263" spans="2:7" x14ac:dyDescent="0.3">
      <c r="B263" s="31"/>
      <c r="C263" s="29"/>
      <c r="D263" s="29"/>
      <c r="E263" s="29"/>
      <c r="F263" s="29"/>
      <c r="G263" s="32"/>
    </row>
    <row r="264" spans="2:7" x14ac:dyDescent="0.3">
      <c r="B264" s="31"/>
      <c r="C264" s="29"/>
      <c r="D264" s="29"/>
      <c r="E264" s="29"/>
      <c r="F264" s="29"/>
      <c r="G264" s="32"/>
    </row>
    <row r="265" spans="2:7" x14ac:dyDescent="0.3">
      <c r="B265" s="31"/>
      <c r="C265" s="29"/>
      <c r="D265" s="29"/>
      <c r="E265" s="29"/>
      <c r="F265" s="29"/>
      <c r="G265" s="32"/>
    </row>
    <row r="266" spans="2:7" x14ac:dyDescent="0.3">
      <c r="B266" s="31"/>
      <c r="C266" s="29"/>
      <c r="D266" s="29"/>
      <c r="E266" s="29"/>
      <c r="F266" s="29"/>
      <c r="G266" s="32"/>
    </row>
    <row r="267" spans="2:7" x14ac:dyDescent="0.3">
      <c r="B267" s="31"/>
      <c r="C267" s="29"/>
      <c r="D267" s="29"/>
      <c r="E267" s="29"/>
      <c r="F267" s="29"/>
      <c r="G267" s="32"/>
    </row>
    <row r="268" spans="2:7" x14ac:dyDescent="0.3">
      <c r="B268" s="31"/>
      <c r="C268" s="29"/>
      <c r="D268" s="29"/>
      <c r="E268" s="29"/>
      <c r="F268" s="29"/>
      <c r="G268" s="32"/>
    </row>
    <row r="269" spans="2:7" x14ac:dyDescent="0.3">
      <c r="B269" s="31"/>
      <c r="C269" s="29"/>
      <c r="D269" s="29"/>
      <c r="E269" s="29"/>
      <c r="F269" s="29"/>
      <c r="G269" s="32"/>
    </row>
    <row r="270" spans="2:7" x14ac:dyDescent="0.3">
      <c r="B270" s="31"/>
      <c r="C270" s="29"/>
      <c r="D270" s="29"/>
      <c r="E270" s="29"/>
      <c r="F270" s="29"/>
      <c r="G270" s="32"/>
    </row>
    <row r="271" spans="2:7" x14ac:dyDescent="0.3">
      <c r="B271" s="31"/>
      <c r="C271" s="29"/>
      <c r="D271" s="29"/>
      <c r="E271" s="29"/>
      <c r="F271" s="29"/>
      <c r="G271" s="32"/>
    </row>
    <row r="272" spans="2:7" x14ac:dyDescent="0.3">
      <c r="B272" s="31"/>
      <c r="C272" s="29"/>
      <c r="D272" s="29"/>
      <c r="E272" s="29"/>
      <c r="F272" s="29"/>
      <c r="G272" s="32"/>
    </row>
    <row r="273" spans="2:7" x14ac:dyDescent="0.3">
      <c r="B273" s="31"/>
      <c r="C273" s="29"/>
      <c r="D273" s="29"/>
      <c r="E273" s="29"/>
      <c r="F273" s="29"/>
      <c r="G273" s="32"/>
    </row>
    <row r="274" spans="2:7" x14ac:dyDescent="0.3">
      <c r="B274" s="31"/>
      <c r="C274" s="29"/>
      <c r="D274" s="29"/>
      <c r="E274" s="29"/>
      <c r="F274" s="29"/>
      <c r="G274" s="32"/>
    </row>
    <row r="275" spans="2:7" x14ac:dyDescent="0.3">
      <c r="B275" s="31"/>
      <c r="C275" s="29"/>
      <c r="D275" s="29"/>
      <c r="E275" s="29"/>
      <c r="F275" s="29"/>
      <c r="G275" s="32"/>
    </row>
    <row r="276" spans="2:7" x14ac:dyDescent="0.3">
      <c r="B276" s="31"/>
      <c r="C276" s="29"/>
      <c r="D276" s="29"/>
      <c r="E276" s="29"/>
      <c r="F276" s="29"/>
      <c r="G276" s="32"/>
    </row>
    <row r="277" spans="2:7" x14ac:dyDescent="0.3">
      <c r="B277" s="31"/>
      <c r="C277" s="29"/>
      <c r="D277" s="29"/>
      <c r="E277" s="29"/>
      <c r="F277" s="29"/>
      <c r="G277" s="32"/>
    </row>
    <row r="278" spans="2:7" x14ac:dyDescent="0.3">
      <c r="B278" s="31"/>
      <c r="C278" s="29"/>
      <c r="D278" s="29"/>
      <c r="E278" s="29"/>
      <c r="F278" s="29"/>
      <c r="G278" s="32"/>
    </row>
    <row r="279" spans="2:7" x14ac:dyDescent="0.3">
      <c r="B279" s="31"/>
      <c r="C279" s="29"/>
      <c r="D279" s="29"/>
      <c r="E279" s="29"/>
      <c r="F279" s="29"/>
      <c r="G279" s="32"/>
    </row>
    <row r="280" spans="2:7" x14ac:dyDescent="0.3">
      <c r="B280" s="31"/>
      <c r="C280" s="29"/>
      <c r="D280" s="29"/>
      <c r="E280" s="29"/>
      <c r="F280" s="29"/>
      <c r="G280" s="32"/>
    </row>
    <row r="281" spans="2:7" x14ac:dyDescent="0.3">
      <c r="B281" s="31"/>
      <c r="C281" s="29"/>
      <c r="D281" s="29"/>
      <c r="E281" s="29"/>
      <c r="F281" s="29"/>
      <c r="G281" s="32"/>
    </row>
    <row r="282" spans="2:7" x14ac:dyDescent="0.3">
      <c r="B282" s="31"/>
      <c r="C282" s="29"/>
      <c r="D282" s="29"/>
      <c r="E282" s="29"/>
      <c r="F282" s="29"/>
      <c r="G282" s="32"/>
    </row>
    <row r="283" spans="2:7" x14ac:dyDescent="0.3">
      <c r="B283" s="31"/>
      <c r="C283" s="29"/>
      <c r="D283" s="29"/>
      <c r="E283" s="29"/>
      <c r="F283" s="29"/>
      <c r="G283" s="32"/>
    </row>
    <row r="284" spans="2:7" x14ac:dyDescent="0.3">
      <c r="B284" s="31"/>
      <c r="C284" s="29"/>
      <c r="D284" s="29"/>
      <c r="E284" s="29"/>
      <c r="F284" s="29"/>
      <c r="G284" s="32"/>
    </row>
    <row r="285" spans="2:7" x14ac:dyDescent="0.3">
      <c r="B285" s="31"/>
      <c r="C285" s="29"/>
      <c r="D285" s="29"/>
      <c r="E285" s="29"/>
      <c r="F285" s="29"/>
      <c r="G285" s="32"/>
    </row>
    <row r="286" spans="2:7" x14ac:dyDescent="0.3">
      <c r="B286" s="31"/>
      <c r="C286" s="29"/>
      <c r="D286" s="29"/>
      <c r="E286" s="29"/>
      <c r="F286" s="29"/>
      <c r="G286" s="32"/>
    </row>
    <row r="287" spans="2:7" x14ac:dyDescent="0.3">
      <c r="B287" s="31"/>
      <c r="C287" s="29"/>
      <c r="D287" s="29"/>
      <c r="E287" s="29"/>
      <c r="F287" s="29"/>
      <c r="G287" s="32"/>
    </row>
    <row r="288" spans="2:7" x14ac:dyDescent="0.3">
      <c r="B288" s="31"/>
      <c r="C288" s="29"/>
      <c r="D288" s="29"/>
      <c r="E288" s="29"/>
      <c r="F288" s="29"/>
      <c r="G288" s="32"/>
    </row>
    <row r="289" spans="2:7" x14ac:dyDescent="0.3">
      <c r="B289" s="31"/>
      <c r="C289" s="29"/>
      <c r="D289" s="29"/>
      <c r="E289" s="29"/>
      <c r="F289" s="29"/>
      <c r="G289" s="32"/>
    </row>
    <row r="290" spans="2:7" x14ac:dyDescent="0.3">
      <c r="B290" s="31"/>
      <c r="C290" s="29"/>
      <c r="D290" s="29"/>
      <c r="E290" s="29"/>
      <c r="F290" s="29"/>
      <c r="G290" s="32"/>
    </row>
    <row r="291" spans="2:7" x14ac:dyDescent="0.3">
      <c r="B291" s="31"/>
      <c r="C291" s="29"/>
      <c r="D291" s="29"/>
      <c r="E291" s="29"/>
      <c r="F291" s="29"/>
      <c r="G291" s="32"/>
    </row>
    <row r="292" spans="2:7" x14ac:dyDescent="0.3">
      <c r="B292" s="31"/>
      <c r="C292" s="29"/>
      <c r="D292" s="29"/>
      <c r="E292" s="29"/>
      <c r="F292" s="29"/>
      <c r="G292" s="32"/>
    </row>
    <row r="293" spans="2:7" x14ac:dyDescent="0.3">
      <c r="B293" s="31"/>
      <c r="C293" s="29"/>
      <c r="D293" s="29"/>
      <c r="E293" s="29"/>
      <c r="F293" s="29"/>
      <c r="G293" s="32"/>
    </row>
    <row r="294" spans="2:7" x14ac:dyDescent="0.3">
      <c r="B294" s="31"/>
      <c r="C294" s="29"/>
      <c r="D294" s="29"/>
      <c r="E294" s="29"/>
      <c r="F294" s="29"/>
      <c r="G294" s="32"/>
    </row>
    <row r="295" spans="2:7" x14ac:dyDescent="0.3">
      <c r="B295" s="31"/>
      <c r="C295" s="29"/>
      <c r="D295" s="29"/>
      <c r="E295" s="29"/>
      <c r="F295" s="29"/>
      <c r="G295" s="32"/>
    </row>
    <row r="296" spans="2:7" x14ac:dyDescent="0.3">
      <c r="B296" s="31"/>
      <c r="C296" s="29"/>
      <c r="D296" s="29"/>
      <c r="E296" s="29"/>
      <c r="F296" s="29"/>
      <c r="G296" s="32"/>
    </row>
    <row r="297" spans="2:7" x14ac:dyDescent="0.3">
      <c r="B297" s="31"/>
      <c r="C297" s="29"/>
      <c r="D297" s="29"/>
      <c r="E297" s="29"/>
      <c r="F297" s="29"/>
      <c r="G297" s="32"/>
    </row>
    <row r="298" spans="2:7" x14ac:dyDescent="0.3">
      <c r="B298" s="31"/>
      <c r="C298" s="29"/>
      <c r="D298" s="29"/>
      <c r="E298" s="29"/>
      <c r="F298" s="29"/>
      <c r="G298" s="32"/>
    </row>
    <row r="299" spans="2:7" x14ac:dyDescent="0.3">
      <c r="B299" s="31"/>
      <c r="C299" s="29"/>
      <c r="D299" s="29"/>
      <c r="E299" s="29"/>
      <c r="F299" s="29"/>
      <c r="G299" s="32"/>
    </row>
    <row r="300" spans="2:7" x14ac:dyDescent="0.3">
      <c r="B300" s="31"/>
      <c r="C300" s="29"/>
      <c r="D300" s="29"/>
      <c r="E300" s="29"/>
      <c r="F300" s="29"/>
      <c r="G300" s="32"/>
    </row>
    <row r="301" spans="2:7" x14ac:dyDescent="0.3">
      <c r="B301" s="31"/>
      <c r="C301" s="29"/>
      <c r="D301" s="29"/>
      <c r="E301" s="29"/>
      <c r="F301" s="29"/>
      <c r="G301" s="32"/>
    </row>
    <row r="302" spans="2:7" x14ac:dyDescent="0.3">
      <c r="B302" s="31"/>
      <c r="C302" s="29"/>
      <c r="D302" s="29"/>
      <c r="E302" s="29"/>
      <c r="F302" s="29"/>
      <c r="G302" s="32"/>
    </row>
    <row r="303" spans="2:7" x14ac:dyDescent="0.3">
      <c r="B303" s="31"/>
      <c r="C303" s="29"/>
      <c r="D303" s="29"/>
      <c r="E303" s="29"/>
      <c r="F303" s="29"/>
      <c r="G303" s="32"/>
    </row>
    <row r="304" spans="2:7" x14ac:dyDescent="0.3">
      <c r="B304" s="31"/>
      <c r="C304" s="29"/>
      <c r="D304" s="29"/>
      <c r="E304" s="29"/>
      <c r="F304" s="29"/>
      <c r="G304" s="32"/>
    </row>
    <row r="305" spans="2:7" x14ac:dyDescent="0.3">
      <c r="B305" s="31"/>
      <c r="C305" s="29"/>
      <c r="D305" s="29"/>
      <c r="E305" s="29"/>
      <c r="F305" s="29"/>
      <c r="G305" s="32"/>
    </row>
    <row r="306" spans="2:7" x14ac:dyDescent="0.3">
      <c r="B306" s="31"/>
      <c r="C306" s="29"/>
      <c r="D306" s="29"/>
      <c r="E306" s="29"/>
      <c r="F306" s="29"/>
      <c r="G306" s="32"/>
    </row>
    <row r="307" spans="2:7" x14ac:dyDescent="0.3">
      <c r="B307" s="31"/>
      <c r="C307" s="29"/>
      <c r="D307" s="29"/>
      <c r="E307" s="29"/>
      <c r="F307" s="29"/>
      <c r="G307" s="32"/>
    </row>
    <row r="308" spans="2:7" x14ac:dyDescent="0.3">
      <c r="B308" s="31"/>
      <c r="C308" s="29"/>
      <c r="D308" s="29"/>
      <c r="E308" s="29"/>
      <c r="F308" s="29"/>
      <c r="G308" s="32"/>
    </row>
    <row r="309" spans="2:7" x14ac:dyDescent="0.3">
      <c r="B309" s="31"/>
      <c r="C309" s="29"/>
      <c r="D309" s="29"/>
      <c r="E309" s="29"/>
      <c r="F309" s="29"/>
      <c r="G309" s="32"/>
    </row>
    <row r="310" spans="2:7" x14ac:dyDescent="0.3">
      <c r="B310" s="31"/>
      <c r="C310" s="29"/>
      <c r="D310" s="29"/>
      <c r="E310" s="29"/>
      <c r="F310" s="29"/>
      <c r="G310" s="32"/>
    </row>
    <row r="311" spans="2:7" x14ac:dyDescent="0.3">
      <c r="B311" s="31"/>
      <c r="C311" s="29"/>
      <c r="D311" s="29"/>
      <c r="E311" s="29"/>
      <c r="F311" s="29"/>
      <c r="G311" s="32"/>
    </row>
    <row r="312" spans="2:7" x14ac:dyDescent="0.3">
      <c r="B312" s="31"/>
      <c r="C312" s="29"/>
      <c r="D312" s="29"/>
      <c r="E312" s="29"/>
      <c r="F312" s="29"/>
      <c r="G312" s="32"/>
    </row>
    <row r="313" spans="2:7" x14ac:dyDescent="0.3">
      <c r="B313" s="31"/>
      <c r="C313" s="29"/>
      <c r="D313" s="29"/>
      <c r="E313" s="29"/>
      <c r="F313" s="29"/>
      <c r="G313" s="32"/>
    </row>
    <row r="314" spans="2:7" x14ac:dyDescent="0.3">
      <c r="B314" s="31"/>
      <c r="C314" s="29"/>
      <c r="D314" s="29"/>
      <c r="E314" s="29"/>
      <c r="F314" s="29"/>
      <c r="G314" s="32"/>
    </row>
    <row r="315" spans="2:7" x14ac:dyDescent="0.3">
      <c r="B315" s="31"/>
      <c r="C315" s="29"/>
      <c r="D315" s="29"/>
      <c r="E315" s="29"/>
      <c r="F315" s="29"/>
      <c r="G315" s="32"/>
    </row>
    <row r="316" spans="2:7" x14ac:dyDescent="0.3">
      <c r="B316" s="31"/>
      <c r="C316" s="29"/>
      <c r="D316" s="29"/>
      <c r="E316" s="29"/>
      <c r="F316" s="29"/>
      <c r="G316" s="32"/>
    </row>
    <row r="317" spans="2:7" x14ac:dyDescent="0.3">
      <c r="B317" s="31"/>
      <c r="C317" s="29"/>
      <c r="D317" s="29"/>
      <c r="E317" s="29"/>
      <c r="F317" s="29"/>
      <c r="G317" s="32"/>
    </row>
    <row r="318" spans="2:7" x14ac:dyDescent="0.3">
      <c r="B318" s="31"/>
      <c r="C318" s="29"/>
      <c r="D318" s="29"/>
      <c r="E318" s="29"/>
      <c r="F318" s="29"/>
      <c r="G318" s="32"/>
    </row>
    <row r="319" spans="2:7" x14ac:dyDescent="0.3">
      <c r="B319" s="31"/>
      <c r="C319" s="29"/>
      <c r="D319" s="29"/>
      <c r="E319" s="29"/>
      <c r="F319" s="29"/>
      <c r="G319" s="32"/>
    </row>
    <row r="320" spans="2:7" x14ac:dyDescent="0.3">
      <c r="B320" s="31"/>
      <c r="C320" s="29"/>
      <c r="D320" s="29"/>
      <c r="E320" s="29"/>
      <c r="F320" s="29"/>
      <c r="G320" s="32"/>
    </row>
    <row r="321" spans="2:7" x14ac:dyDescent="0.3">
      <c r="B321" s="31"/>
      <c r="C321" s="29"/>
      <c r="D321" s="29"/>
      <c r="E321" s="29"/>
      <c r="F321" s="29"/>
      <c r="G321" s="32"/>
    </row>
    <row r="322" spans="2:7" x14ac:dyDescent="0.3">
      <c r="B322" s="31"/>
      <c r="C322" s="29"/>
      <c r="D322" s="29"/>
      <c r="E322" s="29"/>
      <c r="F322" s="29"/>
      <c r="G322" s="32"/>
    </row>
    <row r="323" spans="2:7" x14ac:dyDescent="0.3">
      <c r="B323" s="31"/>
      <c r="C323" s="29"/>
      <c r="D323" s="29"/>
      <c r="E323" s="29"/>
      <c r="F323" s="29"/>
      <c r="G323" s="32"/>
    </row>
    <row r="324" spans="2:7" x14ac:dyDescent="0.3">
      <c r="B324" s="31"/>
      <c r="C324" s="29"/>
      <c r="D324" s="29"/>
      <c r="E324" s="29"/>
      <c r="F324" s="29"/>
      <c r="G324" s="32"/>
    </row>
    <row r="325" spans="2:7" x14ac:dyDescent="0.3">
      <c r="B325" s="31"/>
      <c r="C325" s="29"/>
      <c r="D325" s="29"/>
      <c r="E325" s="29"/>
      <c r="F325" s="29"/>
      <c r="G325" s="32"/>
    </row>
    <row r="326" spans="2:7" x14ac:dyDescent="0.3">
      <c r="B326" s="31"/>
      <c r="C326" s="29"/>
      <c r="D326" s="29"/>
      <c r="E326" s="29"/>
      <c r="F326" s="29"/>
      <c r="G326" s="32"/>
    </row>
    <row r="327" spans="2:7" x14ac:dyDescent="0.3">
      <c r="B327" s="31"/>
      <c r="C327" s="29"/>
      <c r="D327" s="29"/>
      <c r="E327" s="29"/>
      <c r="F327" s="29"/>
      <c r="G327" s="32"/>
    </row>
    <row r="328" spans="2:7" x14ac:dyDescent="0.3">
      <c r="B328" s="31"/>
      <c r="C328" s="29"/>
      <c r="D328" s="29"/>
      <c r="E328" s="29"/>
      <c r="F328" s="29"/>
      <c r="G328" s="32"/>
    </row>
    <row r="329" spans="2:7" x14ac:dyDescent="0.3">
      <c r="B329" s="31"/>
      <c r="C329" s="29"/>
      <c r="D329" s="29"/>
      <c r="E329" s="29"/>
      <c r="F329" s="29"/>
      <c r="G329" s="32"/>
    </row>
    <row r="330" spans="2:7" x14ac:dyDescent="0.3">
      <c r="B330" s="31"/>
      <c r="C330" s="29"/>
      <c r="D330" s="29"/>
      <c r="E330" s="29"/>
      <c r="F330" s="29"/>
      <c r="G330" s="32"/>
    </row>
    <row r="331" spans="2:7" x14ac:dyDescent="0.3">
      <c r="B331" s="31"/>
      <c r="C331" s="29"/>
      <c r="D331" s="29"/>
      <c r="E331" s="29"/>
      <c r="F331" s="29"/>
      <c r="G331" s="32"/>
    </row>
    <row r="332" spans="2:7" x14ac:dyDescent="0.3">
      <c r="B332" s="31"/>
      <c r="C332" s="29"/>
      <c r="D332" s="29"/>
      <c r="E332" s="29"/>
      <c r="F332" s="29"/>
      <c r="G332" s="32"/>
    </row>
    <row r="333" spans="2:7" x14ac:dyDescent="0.3">
      <c r="B333" s="31"/>
      <c r="C333" s="29"/>
      <c r="D333" s="29"/>
      <c r="E333" s="29"/>
      <c r="F333" s="29"/>
      <c r="G333" s="32"/>
    </row>
    <row r="334" spans="2:7" x14ac:dyDescent="0.3">
      <c r="B334" s="31"/>
      <c r="C334" s="29"/>
      <c r="D334" s="29"/>
      <c r="E334" s="29"/>
      <c r="F334" s="29"/>
      <c r="G334" s="32"/>
    </row>
    <row r="335" spans="2:7" x14ac:dyDescent="0.3">
      <c r="B335" s="31"/>
      <c r="C335" s="29"/>
      <c r="D335" s="29"/>
      <c r="E335" s="29"/>
      <c r="F335" s="29"/>
      <c r="G335" s="32"/>
    </row>
    <row r="336" spans="2:7" x14ac:dyDescent="0.3">
      <c r="B336" s="31"/>
      <c r="C336" s="29"/>
      <c r="D336" s="29"/>
      <c r="E336" s="29"/>
      <c r="F336" s="29"/>
      <c r="G336" s="32"/>
    </row>
    <row r="337" spans="2:7" x14ac:dyDescent="0.3">
      <c r="B337" s="31"/>
      <c r="C337" s="29"/>
      <c r="D337" s="29"/>
      <c r="E337" s="29"/>
      <c r="F337" s="29"/>
      <c r="G337" s="32"/>
    </row>
    <row r="338" spans="2:7" x14ac:dyDescent="0.3">
      <c r="B338" s="31"/>
      <c r="C338" s="29"/>
      <c r="D338" s="29"/>
      <c r="E338" s="29"/>
      <c r="F338" s="29"/>
      <c r="G338" s="32"/>
    </row>
    <row r="339" spans="2:7" x14ac:dyDescent="0.3">
      <c r="B339" s="31"/>
      <c r="C339" s="29"/>
      <c r="D339" s="29"/>
      <c r="E339" s="29"/>
      <c r="F339" s="29"/>
      <c r="G339" s="32"/>
    </row>
    <row r="340" spans="2:7" x14ac:dyDescent="0.3">
      <c r="B340" s="31"/>
      <c r="C340" s="29"/>
      <c r="D340" s="29"/>
      <c r="E340" s="29"/>
      <c r="F340" s="29"/>
      <c r="G340" s="32"/>
    </row>
    <row r="341" spans="2:7" x14ac:dyDescent="0.3">
      <c r="B341" s="31"/>
      <c r="C341" s="29"/>
      <c r="D341" s="29"/>
      <c r="E341" s="29"/>
      <c r="F341" s="29"/>
      <c r="G341" s="32"/>
    </row>
    <row r="342" spans="2:7" x14ac:dyDescent="0.3">
      <c r="B342" s="31"/>
      <c r="C342" s="29"/>
      <c r="D342" s="29"/>
      <c r="E342" s="29"/>
      <c r="F342" s="29"/>
      <c r="G342" s="32"/>
    </row>
    <row r="343" spans="2:7" x14ac:dyDescent="0.3">
      <c r="B343" s="31"/>
      <c r="C343" s="29"/>
      <c r="D343" s="29"/>
      <c r="E343" s="29"/>
      <c r="F343" s="29"/>
      <c r="G343" s="32"/>
    </row>
    <row r="344" spans="2:7" x14ac:dyDescent="0.3">
      <c r="B344" s="31"/>
      <c r="C344" s="29"/>
      <c r="D344" s="29"/>
      <c r="E344" s="29"/>
      <c r="F344" s="29"/>
      <c r="G344" s="32"/>
    </row>
    <row r="345" spans="2:7" x14ac:dyDescent="0.3">
      <c r="B345" s="31"/>
      <c r="C345" s="29"/>
      <c r="D345" s="29"/>
      <c r="E345" s="29"/>
      <c r="F345" s="29"/>
      <c r="G345" s="32"/>
    </row>
    <row r="346" spans="2:7" x14ac:dyDescent="0.3">
      <c r="B346" s="31"/>
      <c r="C346" s="29"/>
      <c r="D346" s="29"/>
      <c r="E346" s="29"/>
      <c r="F346" s="29"/>
      <c r="G346" s="32"/>
    </row>
    <row r="347" spans="2:7" x14ac:dyDescent="0.3">
      <c r="B347" s="31"/>
      <c r="C347" s="29"/>
      <c r="D347" s="29"/>
      <c r="E347" s="29"/>
      <c r="F347" s="29"/>
      <c r="G347" s="32"/>
    </row>
    <row r="348" spans="2:7" x14ac:dyDescent="0.3">
      <c r="B348" s="31"/>
      <c r="C348" s="29"/>
      <c r="D348" s="29"/>
      <c r="E348" s="29"/>
      <c r="F348" s="29"/>
      <c r="G348" s="32"/>
    </row>
    <row r="349" spans="2:7" x14ac:dyDescent="0.3">
      <c r="B349" s="31"/>
      <c r="C349" s="29"/>
      <c r="D349" s="29"/>
      <c r="E349" s="29"/>
      <c r="F349" s="29"/>
      <c r="G349" s="32"/>
    </row>
    <row r="350" spans="2:7" x14ac:dyDescent="0.3">
      <c r="B350" s="31"/>
      <c r="C350" s="29"/>
      <c r="D350" s="29"/>
      <c r="E350" s="29"/>
      <c r="F350" s="29"/>
      <c r="G350" s="32"/>
    </row>
    <row r="351" spans="2:7" x14ac:dyDescent="0.3">
      <c r="B351" s="31"/>
      <c r="C351" s="29"/>
      <c r="D351" s="29"/>
      <c r="E351" s="29"/>
      <c r="F351" s="29"/>
      <c r="G351" s="32"/>
    </row>
    <row r="352" spans="2:7" x14ac:dyDescent="0.3">
      <c r="B352" s="31"/>
      <c r="C352" s="29"/>
      <c r="D352" s="29"/>
      <c r="E352" s="29"/>
      <c r="F352" s="29"/>
      <c r="G352" s="32"/>
    </row>
    <row r="353" spans="2:7" x14ac:dyDescent="0.3">
      <c r="B353" s="31"/>
      <c r="C353" s="29"/>
      <c r="D353" s="29"/>
      <c r="E353" s="29"/>
      <c r="F353" s="29"/>
      <c r="G353" s="32"/>
    </row>
    <row r="354" spans="2:7" x14ac:dyDescent="0.3">
      <c r="B354" s="31"/>
      <c r="C354" s="29"/>
      <c r="D354" s="29"/>
      <c r="E354" s="29"/>
      <c r="F354" s="29"/>
      <c r="G354" s="32"/>
    </row>
    <row r="355" spans="2:7" x14ac:dyDescent="0.3">
      <c r="B355" s="31"/>
      <c r="C355" s="29"/>
      <c r="D355" s="29"/>
      <c r="E355" s="29"/>
      <c r="F355" s="29"/>
      <c r="G355" s="32"/>
    </row>
    <row r="356" spans="2:7" x14ac:dyDescent="0.3">
      <c r="B356" s="31"/>
      <c r="C356" s="29"/>
      <c r="D356" s="29"/>
      <c r="E356" s="29"/>
      <c r="F356" s="29"/>
      <c r="G356" s="32"/>
    </row>
    <row r="357" spans="2:7" x14ac:dyDescent="0.3">
      <c r="B357" s="31"/>
      <c r="C357" s="29"/>
      <c r="D357" s="29"/>
      <c r="E357" s="29"/>
      <c r="F357" s="29"/>
      <c r="G357" s="32"/>
    </row>
    <row r="358" spans="2:7" x14ac:dyDescent="0.3">
      <c r="B358" s="31"/>
      <c r="C358" s="29"/>
      <c r="D358" s="29"/>
      <c r="E358" s="29"/>
      <c r="F358" s="29"/>
      <c r="G358" s="32"/>
    </row>
    <row r="359" spans="2:7" x14ac:dyDescent="0.3">
      <c r="B359" s="31"/>
      <c r="C359" s="29"/>
      <c r="D359" s="29"/>
      <c r="E359" s="29"/>
      <c r="F359" s="29"/>
      <c r="G359" s="32"/>
    </row>
    <row r="360" spans="2:7" x14ac:dyDescent="0.3">
      <c r="B360" s="31"/>
      <c r="C360" s="29"/>
      <c r="D360" s="29"/>
      <c r="E360" s="29"/>
      <c r="F360" s="29"/>
      <c r="G360" s="32"/>
    </row>
    <row r="361" spans="2:7" x14ac:dyDescent="0.3">
      <c r="B361" s="31"/>
      <c r="C361" s="29"/>
      <c r="D361" s="29"/>
      <c r="E361" s="29"/>
      <c r="F361" s="29"/>
      <c r="G361" s="32"/>
    </row>
    <row r="362" spans="2:7" x14ac:dyDescent="0.3">
      <c r="B362" s="31"/>
      <c r="C362" s="29"/>
      <c r="D362" s="29"/>
      <c r="E362" s="29"/>
      <c r="F362" s="29"/>
      <c r="G362" s="32"/>
    </row>
    <row r="363" spans="2:7" x14ac:dyDescent="0.3">
      <c r="B363" s="31"/>
      <c r="C363" s="29"/>
      <c r="D363" s="29"/>
      <c r="E363" s="29"/>
      <c r="F363" s="29"/>
      <c r="G363" s="32"/>
    </row>
    <row r="364" spans="2:7" x14ac:dyDescent="0.3">
      <c r="B364" s="31"/>
      <c r="C364" s="29"/>
      <c r="D364" s="29"/>
      <c r="E364" s="29"/>
      <c r="F364" s="29"/>
      <c r="G364" s="32"/>
    </row>
    <row r="365" spans="2:7" x14ac:dyDescent="0.3">
      <c r="B365" s="31"/>
      <c r="C365" s="29"/>
      <c r="D365" s="29"/>
      <c r="E365" s="29"/>
      <c r="F365" s="29"/>
      <c r="G365" s="32"/>
    </row>
    <row r="366" spans="2:7" x14ac:dyDescent="0.3">
      <c r="B366" s="31"/>
      <c r="C366" s="29"/>
      <c r="D366" s="29"/>
      <c r="E366" s="29"/>
      <c r="F366" s="29"/>
      <c r="G366" s="32"/>
    </row>
    <row r="367" spans="2:7" x14ac:dyDescent="0.3">
      <c r="B367" s="31"/>
      <c r="C367" s="29"/>
      <c r="D367" s="29"/>
      <c r="E367" s="29"/>
      <c r="F367" s="29"/>
      <c r="G367" s="32"/>
    </row>
    <row r="368" spans="2:7" x14ac:dyDescent="0.3">
      <c r="B368" s="31"/>
      <c r="C368" s="29"/>
      <c r="D368" s="29"/>
      <c r="E368" s="29"/>
      <c r="F368" s="29"/>
      <c r="G368" s="32"/>
    </row>
    <row r="369" spans="2:7" x14ac:dyDescent="0.3">
      <c r="B369" s="31"/>
      <c r="C369" s="29"/>
      <c r="D369" s="29"/>
      <c r="E369" s="29"/>
      <c r="F369" s="29"/>
      <c r="G369" s="32"/>
    </row>
    <row r="370" spans="2:7" x14ac:dyDescent="0.3">
      <c r="B370" s="31"/>
      <c r="C370" s="29"/>
      <c r="D370" s="29"/>
      <c r="E370" s="29"/>
      <c r="F370" s="29"/>
      <c r="G370" s="32"/>
    </row>
    <row r="371" spans="2:7" x14ac:dyDescent="0.3">
      <c r="B371" s="31"/>
      <c r="C371" s="29"/>
      <c r="D371" s="29"/>
      <c r="E371" s="29"/>
      <c r="F371" s="29"/>
      <c r="G371" s="32"/>
    </row>
    <row r="372" spans="2:7" x14ac:dyDescent="0.3">
      <c r="B372" s="31"/>
      <c r="C372" s="29"/>
      <c r="D372" s="29"/>
      <c r="E372" s="29"/>
      <c r="F372" s="29"/>
      <c r="G372" s="32"/>
    </row>
    <row r="373" spans="2:7" x14ac:dyDescent="0.3">
      <c r="B373" s="31"/>
      <c r="C373" s="29"/>
      <c r="D373" s="29"/>
      <c r="E373" s="29"/>
      <c r="F373" s="29"/>
      <c r="G373" s="32"/>
    </row>
    <row r="374" spans="2:7" x14ac:dyDescent="0.3">
      <c r="B374" s="31"/>
      <c r="C374" s="29"/>
      <c r="D374" s="29"/>
      <c r="E374" s="29"/>
      <c r="F374" s="29"/>
      <c r="G374" s="32"/>
    </row>
    <row r="375" spans="2:7" x14ac:dyDescent="0.3">
      <c r="B375" s="31"/>
      <c r="C375" s="29"/>
      <c r="D375" s="29"/>
      <c r="E375" s="29"/>
      <c r="F375" s="29"/>
      <c r="G375" s="32"/>
    </row>
    <row r="376" spans="2:7" x14ac:dyDescent="0.3">
      <c r="B376" s="31"/>
      <c r="C376" s="29"/>
      <c r="D376" s="29"/>
      <c r="E376" s="29"/>
      <c r="F376" s="29"/>
      <c r="G376" s="32"/>
    </row>
    <row r="377" spans="2:7" x14ac:dyDescent="0.3">
      <c r="B377" s="31"/>
      <c r="C377" s="29"/>
      <c r="D377" s="29"/>
      <c r="E377" s="29"/>
      <c r="F377" s="29"/>
      <c r="G377" s="32"/>
    </row>
    <row r="378" spans="2:7" x14ac:dyDescent="0.3">
      <c r="B378" s="31"/>
      <c r="C378" s="29"/>
      <c r="D378" s="29"/>
      <c r="E378" s="29"/>
      <c r="F378" s="29"/>
      <c r="G378" s="32"/>
    </row>
    <row r="379" spans="2:7" x14ac:dyDescent="0.3">
      <c r="B379" s="31"/>
      <c r="C379" s="29"/>
      <c r="D379" s="29"/>
      <c r="E379" s="29"/>
      <c r="F379" s="29"/>
      <c r="G379" s="32"/>
    </row>
    <row r="380" spans="2:7" x14ac:dyDescent="0.3">
      <c r="B380" s="31"/>
      <c r="C380" s="29"/>
      <c r="D380" s="29"/>
      <c r="E380" s="29"/>
      <c r="F380" s="29"/>
      <c r="G380" s="32"/>
    </row>
    <row r="381" spans="2:7" x14ac:dyDescent="0.3">
      <c r="B381" s="31"/>
      <c r="C381" s="29"/>
      <c r="D381" s="29"/>
      <c r="E381" s="29"/>
      <c r="F381" s="29"/>
      <c r="G381" s="32"/>
    </row>
    <row r="382" spans="2:7" x14ac:dyDescent="0.3">
      <c r="B382" s="31"/>
      <c r="C382" s="29"/>
      <c r="D382" s="29"/>
      <c r="E382" s="29"/>
      <c r="F382" s="29"/>
      <c r="G382" s="32"/>
    </row>
    <row r="383" spans="2:7" x14ac:dyDescent="0.3">
      <c r="B383" s="31"/>
      <c r="C383" s="29"/>
      <c r="D383" s="29"/>
      <c r="E383" s="29"/>
      <c r="F383" s="29"/>
      <c r="G383" s="32"/>
    </row>
    <row r="384" spans="2:7" x14ac:dyDescent="0.3">
      <c r="B384" s="31"/>
      <c r="C384" s="29"/>
      <c r="D384" s="29"/>
      <c r="E384" s="29"/>
      <c r="F384" s="29"/>
      <c r="G384" s="32"/>
    </row>
    <row r="385" spans="2:7" x14ac:dyDescent="0.3">
      <c r="B385" s="31"/>
      <c r="C385" s="29"/>
      <c r="D385" s="29"/>
      <c r="E385" s="29"/>
      <c r="F385" s="29"/>
      <c r="G385" s="32"/>
    </row>
    <row r="386" spans="2:7" x14ac:dyDescent="0.3">
      <c r="B386" s="31"/>
      <c r="C386" s="29"/>
      <c r="D386" s="29"/>
      <c r="E386" s="29"/>
      <c r="F386" s="29"/>
      <c r="G386" s="32"/>
    </row>
    <row r="387" spans="2:7" x14ac:dyDescent="0.3">
      <c r="B387" s="31"/>
      <c r="C387" s="29"/>
      <c r="D387" s="29"/>
      <c r="E387" s="29"/>
      <c r="F387" s="29"/>
      <c r="G387" s="32"/>
    </row>
    <row r="388" spans="2:7" x14ac:dyDescent="0.3">
      <c r="B388" s="31"/>
      <c r="C388" s="29"/>
      <c r="D388" s="29"/>
      <c r="E388" s="29"/>
      <c r="F388" s="29"/>
      <c r="G388" s="32"/>
    </row>
    <row r="389" spans="2:7" x14ac:dyDescent="0.3">
      <c r="B389" s="31"/>
      <c r="C389" s="29"/>
      <c r="D389" s="29"/>
      <c r="E389" s="29"/>
      <c r="F389" s="29"/>
      <c r="G389" s="32"/>
    </row>
    <row r="390" spans="2:7" x14ac:dyDescent="0.3">
      <c r="B390" s="31"/>
      <c r="C390" s="29"/>
      <c r="D390" s="29"/>
      <c r="E390" s="29"/>
      <c r="F390" s="29"/>
      <c r="G390" s="32"/>
    </row>
    <row r="391" spans="2:7" x14ac:dyDescent="0.3">
      <c r="B391" s="31"/>
      <c r="C391" s="29"/>
      <c r="D391" s="29"/>
      <c r="E391" s="29"/>
      <c r="F391" s="29"/>
      <c r="G391" s="32"/>
    </row>
    <row r="392" spans="2:7" x14ac:dyDescent="0.3">
      <c r="B392" s="31"/>
      <c r="C392" s="29"/>
      <c r="D392" s="29"/>
      <c r="E392" s="29"/>
      <c r="F392" s="29"/>
      <c r="G392" s="32"/>
    </row>
    <row r="393" spans="2:7" x14ac:dyDescent="0.3">
      <c r="B393" s="31"/>
      <c r="C393" s="29"/>
      <c r="D393" s="29"/>
      <c r="E393" s="29"/>
      <c r="F393" s="29"/>
      <c r="G393" s="32"/>
    </row>
    <row r="394" spans="2:7" x14ac:dyDescent="0.3">
      <c r="B394" s="31"/>
      <c r="C394" s="29"/>
      <c r="D394" s="29"/>
      <c r="E394" s="29"/>
      <c r="F394" s="29"/>
      <c r="G394" s="32"/>
    </row>
    <row r="395" spans="2:7" x14ac:dyDescent="0.3">
      <c r="B395" s="31"/>
      <c r="C395" s="29"/>
      <c r="D395" s="29"/>
      <c r="E395" s="29"/>
      <c r="F395" s="29"/>
      <c r="G395" s="32"/>
    </row>
    <row r="396" spans="2:7" x14ac:dyDescent="0.3">
      <c r="B396" s="31"/>
      <c r="C396" s="29"/>
      <c r="D396" s="29"/>
      <c r="E396" s="29"/>
      <c r="F396" s="29"/>
      <c r="G396" s="32"/>
    </row>
    <row r="397" spans="2:7" x14ac:dyDescent="0.3">
      <c r="B397" s="31"/>
      <c r="C397" s="29"/>
      <c r="D397" s="29"/>
      <c r="E397" s="29"/>
      <c r="F397" s="29"/>
      <c r="G397" s="32"/>
    </row>
    <row r="398" spans="2:7" x14ac:dyDescent="0.3">
      <c r="B398" s="31"/>
      <c r="C398" s="29"/>
      <c r="D398" s="29"/>
      <c r="E398" s="29"/>
      <c r="F398" s="29"/>
      <c r="G398" s="32"/>
    </row>
    <row r="399" spans="2:7" x14ac:dyDescent="0.3">
      <c r="B399" s="31"/>
      <c r="C399" s="29"/>
      <c r="D399" s="29"/>
      <c r="E399" s="29"/>
      <c r="F399" s="29"/>
      <c r="G399" s="32"/>
    </row>
    <row r="400" spans="2:7" x14ac:dyDescent="0.3">
      <c r="B400" s="31"/>
      <c r="C400" s="29"/>
      <c r="D400" s="29"/>
      <c r="E400" s="29"/>
      <c r="F400" s="29"/>
      <c r="G400" s="32"/>
    </row>
    <row r="401" spans="2:7" x14ac:dyDescent="0.3">
      <c r="B401" s="31"/>
      <c r="C401" s="29"/>
      <c r="D401" s="29"/>
      <c r="E401" s="29"/>
      <c r="F401" s="29"/>
      <c r="G401" s="32"/>
    </row>
    <row r="402" spans="2:7" x14ac:dyDescent="0.3">
      <c r="B402" s="31"/>
      <c r="C402" s="29"/>
      <c r="D402" s="29"/>
      <c r="E402" s="29"/>
      <c r="F402" s="29"/>
      <c r="G402" s="32"/>
    </row>
    <row r="403" spans="2:7" x14ac:dyDescent="0.3">
      <c r="B403" s="31"/>
      <c r="C403" s="29"/>
      <c r="D403" s="29"/>
      <c r="E403" s="29"/>
      <c r="F403" s="29"/>
      <c r="G403" s="32"/>
    </row>
    <row r="404" spans="2:7" x14ac:dyDescent="0.3">
      <c r="B404" s="31"/>
      <c r="C404" s="29"/>
      <c r="D404" s="29"/>
      <c r="E404" s="29"/>
      <c r="F404" s="29"/>
      <c r="G404" s="32"/>
    </row>
    <row r="405" spans="2:7" x14ac:dyDescent="0.3">
      <c r="B405" s="31"/>
      <c r="C405" s="29"/>
      <c r="D405" s="29"/>
      <c r="E405" s="29"/>
      <c r="F405" s="29"/>
      <c r="G405" s="32"/>
    </row>
    <row r="406" spans="2:7" x14ac:dyDescent="0.3">
      <c r="B406" s="31"/>
      <c r="C406" s="29"/>
      <c r="D406" s="29"/>
      <c r="E406" s="29"/>
      <c r="F406" s="29"/>
      <c r="G406" s="32"/>
    </row>
    <row r="407" spans="2:7" x14ac:dyDescent="0.3">
      <c r="B407" s="31"/>
      <c r="C407" s="29"/>
      <c r="D407" s="29"/>
      <c r="E407" s="29"/>
      <c r="F407" s="29"/>
      <c r="G407" s="32"/>
    </row>
    <row r="408" spans="2:7" x14ac:dyDescent="0.3">
      <c r="B408" s="31"/>
      <c r="C408" s="29"/>
      <c r="D408" s="29"/>
      <c r="E408" s="29"/>
      <c r="F408" s="29"/>
      <c r="G408" s="32"/>
    </row>
    <row r="409" spans="2:7" x14ac:dyDescent="0.3">
      <c r="B409" s="31"/>
      <c r="C409" s="29"/>
      <c r="D409" s="29"/>
      <c r="E409" s="29"/>
      <c r="F409" s="29"/>
      <c r="G409" s="32"/>
    </row>
    <row r="410" spans="2:7" x14ac:dyDescent="0.3">
      <c r="B410" s="31"/>
      <c r="C410" s="29"/>
      <c r="D410" s="29"/>
      <c r="E410" s="29"/>
      <c r="F410" s="29"/>
      <c r="G410" s="32"/>
    </row>
    <row r="411" spans="2:7" x14ac:dyDescent="0.3">
      <c r="B411" s="31"/>
      <c r="C411" s="29"/>
      <c r="D411" s="29"/>
      <c r="E411" s="29"/>
      <c r="F411" s="29"/>
      <c r="G411" s="32"/>
    </row>
    <row r="412" spans="2:7" x14ac:dyDescent="0.3">
      <c r="B412" s="31"/>
      <c r="C412" s="29"/>
      <c r="D412" s="29"/>
      <c r="E412" s="29"/>
      <c r="F412" s="29"/>
      <c r="G412" s="32"/>
    </row>
    <row r="413" spans="2:7" x14ac:dyDescent="0.3">
      <c r="B413" s="31"/>
      <c r="C413" s="29"/>
      <c r="D413" s="29"/>
      <c r="E413" s="29"/>
      <c r="F413" s="29"/>
      <c r="G413" s="32"/>
    </row>
    <row r="414" spans="2:7" x14ac:dyDescent="0.3">
      <c r="B414" s="31"/>
      <c r="C414" s="29"/>
      <c r="D414" s="29"/>
      <c r="E414" s="29"/>
      <c r="F414" s="29"/>
      <c r="G414" s="32"/>
    </row>
    <row r="415" spans="2:7" x14ac:dyDescent="0.3">
      <c r="B415" s="31"/>
      <c r="C415" s="29"/>
      <c r="D415" s="29"/>
      <c r="E415" s="29"/>
      <c r="F415" s="29"/>
      <c r="G415" s="32"/>
    </row>
    <row r="416" spans="2:7" x14ac:dyDescent="0.3">
      <c r="B416" s="31"/>
      <c r="C416" s="29"/>
      <c r="D416" s="29"/>
      <c r="E416" s="29"/>
      <c r="F416" s="29"/>
      <c r="G416" s="32"/>
    </row>
    <row r="417" spans="2:7" x14ac:dyDescent="0.3">
      <c r="B417" s="31"/>
      <c r="C417" s="29"/>
      <c r="D417" s="29"/>
      <c r="E417" s="29"/>
      <c r="F417" s="29"/>
      <c r="G417" s="32"/>
    </row>
    <row r="418" spans="2:7" x14ac:dyDescent="0.3">
      <c r="B418" s="31"/>
      <c r="C418" s="29"/>
      <c r="D418" s="29"/>
      <c r="E418" s="29"/>
      <c r="F418" s="29"/>
      <c r="G418" s="32"/>
    </row>
    <row r="419" spans="2:7" x14ac:dyDescent="0.3">
      <c r="B419" s="31"/>
      <c r="C419" s="29"/>
      <c r="D419" s="29"/>
      <c r="E419" s="29"/>
      <c r="F419" s="29"/>
      <c r="G419" s="32"/>
    </row>
    <row r="420" spans="2:7" x14ac:dyDescent="0.3">
      <c r="B420" s="31"/>
      <c r="C420" s="29"/>
      <c r="D420" s="29"/>
      <c r="E420" s="29"/>
      <c r="F420" s="29"/>
      <c r="G420" s="32"/>
    </row>
    <row r="421" spans="2:7" x14ac:dyDescent="0.3">
      <c r="B421" s="31"/>
      <c r="C421" s="29"/>
      <c r="D421" s="29"/>
      <c r="E421" s="29"/>
      <c r="F421" s="29"/>
      <c r="G421" s="32"/>
    </row>
    <row r="422" spans="2:7" x14ac:dyDescent="0.3">
      <c r="B422" s="31"/>
      <c r="C422" s="29"/>
      <c r="D422" s="29"/>
      <c r="E422" s="29"/>
      <c r="F422" s="29"/>
      <c r="G422" s="32"/>
    </row>
    <row r="423" spans="2:7" x14ac:dyDescent="0.3">
      <c r="B423" s="31"/>
      <c r="C423" s="29"/>
      <c r="D423" s="29"/>
      <c r="E423" s="29"/>
      <c r="F423" s="29"/>
      <c r="G423" s="32"/>
    </row>
    <row r="424" spans="2:7" x14ac:dyDescent="0.3">
      <c r="B424" s="31"/>
      <c r="C424" s="29"/>
      <c r="D424" s="29"/>
      <c r="E424" s="29"/>
      <c r="F424" s="29"/>
      <c r="G424" s="32"/>
    </row>
    <row r="425" spans="2:7" x14ac:dyDescent="0.3">
      <c r="B425" s="31"/>
      <c r="C425" s="29"/>
      <c r="D425" s="29"/>
      <c r="E425" s="29"/>
      <c r="F425" s="29"/>
      <c r="G425" s="32"/>
    </row>
    <row r="426" spans="2:7" x14ac:dyDescent="0.3">
      <c r="B426" s="31"/>
      <c r="C426" s="29"/>
      <c r="D426" s="29"/>
      <c r="E426" s="29"/>
      <c r="F426" s="29"/>
      <c r="G426" s="32"/>
    </row>
    <row r="427" spans="2:7" x14ac:dyDescent="0.3">
      <c r="B427" s="31"/>
      <c r="C427" s="29"/>
      <c r="D427" s="29"/>
      <c r="E427" s="29"/>
      <c r="F427" s="29"/>
      <c r="G427" s="32"/>
    </row>
    <row r="428" spans="2:7" x14ac:dyDescent="0.3">
      <c r="B428" s="31"/>
      <c r="C428" s="29"/>
      <c r="D428" s="29"/>
      <c r="E428" s="29"/>
      <c r="F428" s="29"/>
      <c r="G428" s="32"/>
    </row>
    <row r="429" spans="2:7" x14ac:dyDescent="0.3">
      <c r="B429" s="31"/>
      <c r="C429" s="29"/>
      <c r="D429" s="29"/>
      <c r="E429" s="29"/>
      <c r="F429" s="29"/>
      <c r="G429" s="32"/>
    </row>
    <row r="430" spans="2:7" x14ac:dyDescent="0.3">
      <c r="B430" s="31"/>
      <c r="C430" s="29"/>
      <c r="D430" s="29"/>
      <c r="E430" s="29"/>
      <c r="F430" s="29"/>
      <c r="G430" s="32"/>
    </row>
    <row r="431" spans="2:7" x14ac:dyDescent="0.3">
      <c r="B431" s="31"/>
      <c r="C431" s="29"/>
      <c r="D431" s="29"/>
      <c r="E431" s="29"/>
      <c r="F431" s="29"/>
      <c r="G431" s="32"/>
    </row>
    <row r="432" spans="2:7" x14ac:dyDescent="0.3">
      <c r="B432" s="31"/>
      <c r="C432" s="29"/>
      <c r="D432" s="29"/>
      <c r="E432" s="29"/>
      <c r="F432" s="29"/>
      <c r="G432" s="32"/>
    </row>
    <row r="433" spans="2:7" x14ac:dyDescent="0.3">
      <c r="B433" s="31"/>
      <c r="C433" s="29"/>
      <c r="D433" s="29"/>
      <c r="E433" s="29"/>
      <c r="F433" s="29"/>
      <c r="G433" s="32"/>
    </row>
    <row r="434" spans="2:7" x14ac:dyDescent="0.3">
      <c r="B434" s="31"/>
      <c r="C434" s="29"/>
      <c r="D434" s="29"/>
      <c r="E434" s="29"/>
      <c r="F434" s="29"/>
      <c r="G434" s="32"/>
    </row>
    <row r="435" spans="2:7" x14ac:dyDescent="0.3">
      <c r="B435" s="31"/>
      <c r="C435" s="29"/>
      <c r="D435" s="29"/>
      <c r="E435" s="29"/>
      <c r="F435" s="29"/>
      <c r="G435" s="32"/>
    </row>
    <row r="436" spans="2:7" x14ac:dyDescent="0.3">
      <c r="B436" s="31"/>
      <c r="C436" s="29"/>
      <c r="D436" s="29"/>
      <c r="E436" s="29"/>
      <c r="F436" s="29"/>
      <c r="G436" s="32"/>
    </row>
    <row r="437" spans="2:7" x14ac:dyDescent="0.3">
      <c r="B437" s="31"/>
      <c r="C437" s="29"/>
      <c r="D437" s="29"/>
      <c r="E437" s="29"/>
      <c r="F437" s="29"/>
      <c r="G437" s="32"/>
    </row>
    <row r="438" spans="2:7" x14ac:dyDescent="0.3">
      <c r="B438" s="31"/>
      <c r="C438" s="29"/>
      <c r="D438" s="29"/>
      <c r="E438" s="29"/>
      <c r="F438" s="29"/>
      <c r="G438" s="32"/>
    </row>
    <row r="439" spans="2:7" x14ac:dyDescent="0.3">
      <c r="B439" s="31"/>
      <c r="C439" s="29"/>
      <c r="D439" s="29"/>
      <c r="E439" s="29"/>
      <c r="F439" s="29"/>
      <c r="G439" s="32"/>
    </row>
    <row r="440" spans="2:7" x14ac:dyDescent="0.3">
      <c r="B440" s="31"/>
      <c r="C440" s="29"/>
      <c r="D440" s="29"/>
      <c r="E440" s="29"/>
      <c r="F440" s="29"/>
      <c r="G440" s="32"/>
    </row>
    <row r="441" spans="2:7" x14ac:dyDescent="0.3">
      <c r="B441" s="31"/>
      <c r="C441" s="29"/>
      <c r="D441" s="29"/>
      <c r="E441" s="29"/>
      <c r="F441" s="29"/>
      <c r="G441" s="32"/>
    </row>
    <row r="442" spans="2:7" x14ac:dyDescent="0.3">
      <c r="B442" s="31"/>
      <c r="C442" s="29"/>
      <c r="D442" s="29"/>
      <c r="E442" s="29"/>
      <c r="F442" s="29"/>
      <c r="G442" s="32"/>
    </row>
    <row r="443" spans="2:7" x14ac:dyDescent="0.3">
      <c r="B443" s="31"/>
      <c r="C443" s="29"/>
      <c r="D443" s="29"/>
      <c r="E443" s="29"/>
      <c r="F443" s="29"/>
      <c r="G443" s="32"/>
    </row>
    <row r="444" spans="2:7" x14ac:dyDescent="0.3">
      <c r="B444" s="31"/>
      <c r="C444" s="29"/>
      <c r="D444" s="29"/>
      <c r="E444" s="29"/>
      <c r="F444" s="29"/>
      <c r="G444" s="32"/>
    </row>
    <row r="445" spans="2:7" x14ac:dyDescent="0.3">
      <c r="B445" s="31"/>
      <c r="C445" s="29"/>
      <c r="D445" s="29"/>
      <c r="E445" s="29"/>
      <c r="F445" s="29"/>
      <c r="G445" s="32"/>
    </row>
    <row r="446" spans="2:7" x14ac:dyDescent="0.3">
      <c r="B446" s="31"/>
      <c r="C446" s="29"/>
      <c r="D446" s="29"/>
      <c r="E446" s="29"/>
      <c r="F446" s="29"/>
      <c r="G446" s="32"/>
    </row>
    <row r="447" spans="2:7" x14ac:dyDescent="0.3">
      <c r="B447" s="31"/>
      <c r="C447" s="29"/>
      <c r="D447" s="29"/>
      <c r="E447" s="29"/>
      <c r="F447" s="29"/>
      <c r="G447" s="32"/>
    </row>
    <row r="448" spans="2:7" x14ac:dyDescent="0.3">
      <c r="B448" s="31"/>
      <c r="C448" s="29"/>
      <c r="D448" s="29"/>
      <c r="E448" s="29"/>
      <c r="F448" s="29"/>
      <c r="G448" s="32"/>
    </row>
    <row r="449" spans="2:7" x14ac:dyDescent="0.3">
      <c r="B449" s="31"/>
      <c r="C449" s="29"/>
      <c r="D449" s="29"/>
      <c r="E449" s="29"/>
      <c r="F449" s="29"/>
      <c r="G449" s="32"/>
    </row>
    <row r="450" spans="2:7" x14ac:dyDescent="0.3">
      <c r="B450" s="31"/>
      <c r="C450" s="29"/>
      <c r="D450" s="29"/>
      <c r="E450" s="29"/>
      <c r="F450" s="29"/>
      <c r="G450" s="32"/>
    </row>
    <row r="451" spans="2:7" x14ac:dyDescent="0.3">
      <c r="B451" s="31"/>
      <c r="C451" s="29"/>
      <c r="D451" s="29"/>
      <c r="E451" s="29"/>
      <c r="F451" s="29"/>
      <c r="G451" s="32"/>
    </row>
    <row r="452" spans="2:7" x14ac:dyDescent="0.3">
      <c r="B452" s="31"/>
      <c r="C452" s="29"/>
      <c r="D452" s="29"/>
      <c r="E452" s="29"/>
      <c r="F452" s="29"/>
      <c r="G452" s="32"/>
    </row>
    <row r="453" spans="2:7" x14ac:dyDescent="0.3">
      <c r="B453" s="31"/>
      <c r="C453" s="29"/>
      <c r="D453" s="29"/>
      <c r="E453" s="29"/>
      <c r="F453" s="29"/>
      <c r="G453" s="32"/>
    </row>
    <row r="454" spans="2:7" x14ac:dyDescent="0.3">
      <c r="B454" s="31"/>
      <c r="C454" s="29"/>
      <c r="D454" s="29"/>
      <c r="E454" s="29"/>
      <c r="F454" s="29"/>
      <c r="G454" s="32"/>
    </row>
    <row r="455" spans="2:7" x14ac:dyDescent="0.3">
      <c r="B455" s="31"/>
      <c r="C455" s="29"/>
      <c r="D455" s="29"/>
      <c r="E455" s="29"/>
      <c r="F455" s="29"/>
      <c r="G455" s="32"/>
    </row>
    <row r="456" spans="2:7" x14ac:dyDescent="0.3">
      <c r="B456" s="31"/>
      <c r="C456" s="29"/>
      <c r="D456" s="29"/>
      <c r="E456" s="29"/>
      <c r="F456" s="29"/>
      <c r="G456" s="32"/>
    </row>
    <row r="457" spans="2:7" x14ac:dyDescent="0.3">
      <c r="B457" s="31"/>
      <c r="C457" s="29"/>
      <c r="D457" s="29"/>
      <c r="E457" s="29"/>
      <c r="F457" s="29"/>
      <c r="G457" s="32"/>
    </row>
    <row r="458" spans="2:7" x14ac:dyDescent="0.3">
      <c r="B458" s="31"/>
      <c r="C458" s="29"/>
      <c r="D458" s="29"/>
      <c r="E458" s="29"/>
      <c r="F458" s="29"/>
      <c r="G458" s="32"/>
    </row>
    <row r="459" spans="2:7" x14ac:dyDescent="0.3">
      <c r="B459" s="31"/>
      <c r="C459" s="29"/>
      <c r="D459" s="29"/>
      <c r="E459" s="29"/>
      <c r="F459" s="29"/>
      <c r="G459" s="32"/>
    </row>
    <row r="460" spans="2:7" x14ac:dyDescent="0.3">
      <c r="B460" s="31"/>
      <c r="C460" s="29"/>
      <c r="D460" s="29"/>
      <c r="E460" s="29"/>
      <c r="F460" s="29"/>
      <c r="G460" s="32"/>
    </row>
    <row r="461" spans="2:7" x14ac:dyDescent="0.3">
      <c r="B461" s="31"/>
      <c r="C461" s="29"/>
      <c r="D461" s="29"/>
      <c r="E461" s="29"/>
      <c r="F461" s="29"/>
      <c r="G461" s="32"/>
    </row>
    <row r="462" spans="2:7" x14ac:dyDescent="0.3">
      <c r="B462" s="31"/>
      <c r="C462" s="29"/>
      <c r="D462" s="29"/>
      <c r="E462" s="29"/>
      <c r="F462" s="29"/>
      <c r="G462" s="32"/>
    </row>
    <row r="463" spans="2:7" x14ac:dyDescent="0.3">
      <c r="B463" s="31"/>
      <c r="C463" s="29"/>
      <c r="D463" s="29"/>
      <c r="E463" s="29"/>
      <c r="F463" s="29"/>
      <c r="G463" s="32"/>
    </row>
    <row r="464" spans="2:7" x14ac:dyDescent="0.3">
      <c r="B464" s="31"/>
      <c r="C464" s="29"/>
      <c r="D464" s="29"/>
      <c r="E464" s="29"/>
      <c r="F464" s="29"/>
      <c r="G464" s="32"/>
    </row>
    <row r="465" spans="2:7" x14ac:dyDescent="0.3">
      <c r="B465" s="31"/>
      <c r="C465" s="29"/>
      <c r="D465" s="29"/>
      <c r="E465" s="29"/>
      <c r="F465" s="29"/>
      <c r="G465" s="32"/>
    </row>
    <row r="466" spans="2:7" x14ac:dyDescent="0.3">
      <c r="B466" s="31"/>
      <c r="C466" s="29"/>
      <c r="D466" s="29"/>
      <c r="E466" s="29"/>
      <c r="F466" s="29"/>
      <c r="G466" s="32"/>
    </row>
    <row r="467" spans="2:7" x14ac:dyDescent="0.3">
      <c r="B467" s="31"/>
      <c r="C467" s="29"/>
      <c r="D467" s="29"/>
      <c r="E467" s="29"/>
      <c r="F467" s="29"/>
      <c r="G467" s="32"/>
    </row>
    <row r="468" spans="2:7" x14ac:dyDescent="0.3">
      <c r="B468" s="31"/>
      <c r="C468" s="29"/>
      <c r="D468" s="29"/>
      <c r="E468" s="29"/>
      <c r="F468" s="29"/>
      <c r="G468" s="32"/>
    </row>
    <row r="469" spans="2:7" x14ac:dyDescent="0.3">
      <c r="B469" s="31"/>
      <c r="C469" s="29"/>
      <c r="D469" s="29"/>
      <c r="E469" s="29"/>
      <c r="F469" s="29"/>
      <c r="G469" s="32"/>
    </row>
    <row r="470" spans="2:7" x14ac:dyDescent="0.3">
      <c r="B470" s="31"/>
      <c r="C470" s="29"/>
      <c r="D470" s="29"/>
      <c r="E470" s="29"/>
      <c r="F470" s="29"/>
      <c r="G470" s="32"/>
    </row>
    <row r="471" spans="2:7" x14ac:dyDescent="0.3">
      <c r="B471" s="31"/>
      <c r="C471" s="29"/>
      <c r="D471" s="29"/>
      <c r="E471" s="29"/>
      <c r="F471" s="29"/>
      <c r="G471" s="32"/>
    </row>
    <row r="472" spans="2:7" x14ac:dyDescent="0.3">
      <c r="B472" s="31"/>
      <c r="C472" s="29"/>
      <c r="D472" s="29"/>
      <c r="E472" s="29"/>
      <c r="F472" s="29"/>
      <c r="G472" s="32"/>
    </row>
    <row r="473" spans="2:7" x14ac:dyDescent="0.3">
      <c r="B473" s="31"/>
      <c r="C473" s="29"/>
      <c r="D473" s="29"/>
      <c r="E473" s="29"/>
      <c r="F473" s="29"/>
      <c r="G473" s="32"/>
    </row>
    <row r="474" spans="2:7" x14ac:dyDescent="0.3">
      <c r="B474" s="31"/>
      <c r="C474" s="29"/>
      <c r="D474" s="29"/>
      <c r="E474" s="29"/>
      <c r="F474" s="29"/>
      <c r="G474" s="32"/>
    </row>
    <row r="475" spans="2:7" x14ac:dyDescent="0.3">
      <c r="B475" s="31"/>
      <c r="C475" s="29"/>
      <c r="D475" s="29"/>
      <c r="E475" s="29"/>
      <c r="F475" s="29"/>
      <c r="G475" s="32"/>
    </row>
    <row r="476" spans="2:7" x14ac:dyDescent="0.3">
      <c r="B476" s="31"/>
      <c r="C476" s="29"/>
      <c r="D476" s="29"/>
      <c r="E476" s="29"/>
      <c r="F476" s="29"/>
      <c r="G476" s="32"/>
    </row>
    <row r="477" spans="2:7" x14ac:dyDescent="0.3">
      <c r="B477" s="31"/>
      <c r="C477" s="29"/>
      <c r="D477" s="29"/>
      <c r="E477" s="29"/>
      <c r="F477" s="29"/>
      <c r="G477" s="32"/>
    </row>
    <row r="478" spans="2:7" x14ac:dyDescent="0.3">
      <c r="B478" s="31"/>
      <c r="C478" s="29"/>
      <c r="D478" s="29"/>
      <c r="E478" s="29"/>
      <c r="F478" s="29"/>
      <c r="G478" s="32"/>
    </row>
    <row r="479" spans="2:7" x14ac:dyDescent="0.3">
      <c r="B479" s="31"/>
      <c r="C479" s="29"/>
      <c r="D479" s="29"/>
      <c r="E479" s="29"/>
      <c r="F479" s="29"/>
      <c r="G479" s="32"/>
    </row>
    <row r="480" spans="2:7" x14ac:dyDescent="0.3">
      <c r="B480" s="31"/>
      <c r="C480" s="29"/>
      <c r="D480" s="29"/>
      <c r="E480" s="29"/>
      <c r="F480" s="29"/>
      <c r="G480" s="32"/>
    </row>
    <row r="481" spans="2:7" x14ac:dyDescent="0.3">
      <c r="B481" s="31"/>
      <c r="C481" s="29"/>
      <c r="D481" s="29"/>
      <c r="E481" s="29"/>
      <c r="F481" s="29"/>
      <c r="G481" s="32"/>
    </row>
    <row r="482" spans="2:7" x14ac:dyDescent="0.3">
      <c r="B482" s="31"/>
      <c r="C482" s="29"/>
      <c r="D482" s="29"/>
      <c r="E482" s="29"/>
      <c r="F482" s="29"/>
      <c r="G482" s="32"/>
    </row>
    <row r="483" spans="2:7" x14ac:dyDescent="0.3">
      <c r="B483" s="31"/>
      <c r="C483" s="29"/>
      <c r="D483" s="29"/>
      <c r="E483" s="29"/>
      <c r="F483" s="29"/>
      <c r="G483" s="32"/>
    </row>
    <row r="484" spans="2:7" x14ac:dyDescent="0.3">
      <c r="B484" s="31"/>
      <c r="C484" s="29"/>
      <c r="D484" s="29"/>
      <c r="E484" s="29"/>
      <c r="F484" s="29"/>
      <c r="G484" s="32"/>
    </row>
    <row r="485" spans="2:7" x14ac:dyDescent="0.3">
      <c r="B485" s="31"/>
      <c r="C485" s="29"/>
      <c r="D485" s="29"/>
      <c r="E485" s="29"/>
      <c r="F485" s="29"/>
      <c r="G485" s="32"/>
    </row>
    <row r="486" spans="2:7" x14ac:dyDescent="0.3">
      <c r="B486" s="31"/>
      <c r="C486" s="29"/>
      <c r="D486" s="29"/>
      <c r="E486" s="29"/>
      <c r="F486" s="29"/>
      <c r="G486" s="32"/>
    </row>
    <row r="487" spans="2:7" x14ac:dyDescent="0.3">
      <c r="B487" s="31"/>
      <c r="C487" s="29"/>
      <c r="D487" s="29"/>
      <c r="E487" s="29"/>
      <c r="F487" s="29"/>
      <c r="G487" s="32"/>
    </row>
    <row r="488" spans="2:7" x14ac:dyDescent="0.3">
      <c r="B488" s="31"/>
      <c r="C488" s="29"/>
      <c r="D488" s="29"/>
      <c r="E488" s="29"/>
      <c r="F488" s="29"/>
      <c r="G488" s="32"/>
    </row>
    <row r="489" spans="2:7" x14ac:dyDescent="0.3">
      <c r="B489" s="31"/>
      <c r="C489" s="29"/>
      <c r="D489" s="29"/>
      <c r="E489" s="29"/>
      <c r="F489" s="29"/>
      <c r="G489" s="32"/>
    </row>
    <row r="490" spans="2:7" x14ac:dyDescent="0.3">
      <c r="B490" s="31"/>
      <c r="C490" s="29"/>
      <c r="D490" s="29"/>
      <c r="E490" s="29"/>
      <c r="F490" s="29"/>
      <c r="G490" s="32"/>
    </row>
    <row r="491" spans="2:7" x14ac:dyDescent="0.3">
      <c r="B491" s="31"/>
      <c r="C491" s="29"/>
      <c r="D491" s="29"/>
      <c r="E491" s="29"/>
      <c r="F491" s="29"/>
      <c r="G491" s="32"/>
    </row>
    <row r="492" spans="2:7" x14ac:dyDescent="0.3">
      <c r="B492" s="31"/>
      <c r="C492" s="29"/>
      <c r="D492" s="29"/>
      <c r="E492" s="29"/>
      <c r="F492" s="29"/>
      <c r="G492" s="32"/>
    </row>
    <row r="493" spans="2:7" x14ac:dyDescent="0.3">
      <c r="B493" s="31"/>
      <c r="C493" s="29"/>
      <c r="D493" s="29"/>
      <c r="E493" s="29"/>
      <c r="F493" s="29"/>
      <c r="G493" s="32"/>
    </row>
    <row r="494" spans="2:7" x14ac:dyDescent="0.3">
      <c r="B494" s="31"/>
      <c r="C494" s="29"/>
      <c r="D494" s="29"/>
      <c r="E494" s="29"/>
      <c r="F494" s="29"/>
      <c r="G494" s="32"/>
    </row>
    <row r="495" spans="2:7" x14ac:dyDescent="0.3">
      <c r="B495" s="31"/>
      <c r="C495" s="29"/>
      <c r="D495" s="29"/>
      <c r="E495" s="29"/>
      <c r="F495" s="29"/>
      <c r="G495" s="32"/>
    </row>
    <row r="496" spans="2:7" x14ac:dyDescent="0.3">
      <c r="B496" s="31"/>
      <c r="C496" s="29"/>
      <c r="D496" s="29"/>
      <c r="E496" s="29"/>
      <c r="F496" s="29"/>
      <c r="G496" s="32"/>
    </row>
    <row r="497" spans="2:7" x14ac:dyDescent="0.3">
      <c r="B497" s="31"/>
      <c r="C497" s="29"/>
      <c r="D497" s="29"/>
      <c r="E497" s="29"/>
      <c r="F497" s="29"/>
      <c r="G497" s="32"/>
    </row>
    <row r="498" spans="2:7" x14ac:dyDescent="0.3">
      <c r="B498" s="31"/>
      <c r="C498" s="29"/>
      <c r="D498" s="29"/>
      <c r="E498" s="29"/>
      <c r="F498" s="29"/>
      <c r="G498" s="32"/>
    </row>
    <row r="499" spans="2:7" x14ac:dyDescent="0.3">
      <c r="B499" s="31"/>
      <c r="C499" s="29"/>
      <c r="D499" s="29"/>
      <c r="E499" s="29"/>
      <c r="F499" s="29"/>
      <c r="G499" s="32"/>
    </row>
    <row r="500" spans="2:7" x14ac:dyDescent="0.3">
      <c r="B500" s="31"/>
      <c r="C500" s="29"/>
      <c r="D500" s="29"/>
      <c r="E500" s="29"/>
      <c r="F500" s="29"/>
      <c r="G500" s="32"/>
    </row>
    <row r="501" spans="2:7" x14ac:dyDescent="0.3">
      <c r="B501" s="31"/>
      <c r="C501" s="29"/>
      <c r="D501" s="29"/>
      <c r="E501" s="29"/>
      <c r="F501" s="29"/>
      <c r="G501" s="32"/>
    </row>
    <row r="502" spans="2:7" x14ac:dyDescent="0.3">
      <c r="B502" s="31"/>
      <c r="C502" s="29"/>
      <c r="D502" s="29"/>
      <c r="E502" s="29"/>
      <c r="F502" s="29"/>
      <c r="G502" s="32"/>
    </row>
    <row r="503" spans="2:7" x14ac:dyDescent="0.3">
      <c r="B503" s="31"/>
      <c r="C503" s="29"/>
      <c r="D503" s="29"/>
      <c r="E503" s="29"/>
      <c r="F503" s="29"/>
      <c r="G503" s="32"/>
    </row>
    <row r="504" spans="2:7" x14ac:dyDescent="0.3">
      <c r="B504" s="31"/>
      <c r="C504" s="29"/>
      <c r="D504" s="29"/>
      <c r="E504" s="29"/>
      <c r="F504" s="29"/>
      <c r="G504" s="32"/>
    </row>
    <row r="505" spans="2:7" x14ac:dyDescent="0.3">
      <c r="B505" s="31"/>
      <c r="C505" s="29"/>
      <c r="D505" s="29"/>
      <c r="E505" s="29"/>
      <c r="F505" s="29"/>
      <c r="G505" s="32"/>
    </row>
    <row r="506" spans="2:7" x14ac:dyDescent="0.3">
      <c r="B506" s="31"/>
      <c r="C506" s="29"/>
      <c r="D506" s="29"/>
      <c r="E506" s="29"/>
      <c r="F506" s="29"/>
      <c r="G506" s="32"/>
    </row>
    <row r="507" spans="2:7" x14ac:dyDescent="0.3">
      <c r="B507" s="31"/>
      <c r="C507" s="29"/>
      <c r="D507" s="29"/>
      <c r="E507" s="29"/>
      <c r="F507" s="29"/>
      <c r="G507" s="32"/>
    </row>
    <row r="508" spans="2:7" x14ac:dyDescent="0.3">
      <c r="B508" s="31"/>
      <c r="C508" s="29"/>
      <c r="D508" s="29"/>
      <c r="E508" s="29"/>
      <c r="F508" s="29"/>
      <c r="G508" s="32"/>
    </row>
    <row r="509" spans="2:7" x14ac:dyDescent="0.3">
      <c r="B509" s="31"/>
      <c r="C509" s="29"/>
      <c r="D509" s="29"/>
      <c r="E509" s="29"/>
      <c r="F509" s="29"/>
      <c r="G509" s="32"/>
    </row>
    <row r="510" spans="2:7" x14ac:dyDescent="0.3">
      <c r="B510" s="31"/>
      <c r="C510" s="29"/>
      <c r="D510" s="29"/>
      <c r="E510" s="29"/>
      <c r="F510" s="29"/>
      <c r="G510" s="32"/>
    </row>
    <row r="511" spans="2:7" x14ac:dyDescent="0.3">
      <c r="B511" s="31"/>
      <c r="C511" s="29"/>
      <c r="D511" s="29"/>
      <c r="E511" s="29"/>
      <c r="F511" s="29"/>
      <c r="G511" s="32"/>
    </row>
    <row r="512" spans="2:7" x14ac:dyDescent="0.3">
      <c r="B512" s="31"/>
      <c r="C512" s="29"/>
      <c r="D512" s="29"/>
      <c r="E512" s="29"/>
      <c r="F512" s="29"/>
      <c r="G512" s="32"/>
    </row>
    <row r="513" spans="2:7" x14ac:dyDescent="0.3">
      <c r="B513" s="31"/>
      <c r="C513" s="29"/>
      <c r="D513" s="29"/>
      <c r="E513" s="29"/>
      <c r="F513" s="29"/>
      <c r="G513" s="32"/>
    </row>
    <row r="514" spans="2:7" x14ac:dyDescent="0.3">
      <c r="B514" s="31"/>
      <c r="C514" s="29"/>
      <c r="D514" s="29"/>
      <c r="E514" s="29"/>
      <c r="F514" s="29"/>
      <c r="G514" s="32"/>
    </row>
    <row r="515" spans="2:7" x14ac:dyDescent="0.3">
      <c r="B515" s="31"/>
      <c r="C515" s="29"/>
      <c r="D515" s="29"/>
      <c r="E515" s="29"/>
      <c r="F515" s="29"/>
      <c r="G515" s="32"/>
    </row>
    <row r="516" spans="2:7" x14ac:dyDescent="0.3">
      <c r="B516" s="31"/>
      <c r="C516" s="29"/>
      <c r="D516" s="29"/>
      <c r="E516" s="29"/>
      <c r="F516" s="29"/>
      <c r="G516" s="32"/>
    </row>
    <row r="517" spans="2:7" x14ac:dyDescent="0.3">
      <c r="B517" s="31"/>
      <c r="C517" s="29"/>
      <c r="D517" s="29"/>
      <c r="E517" s="29"/>
      <c r="F517" s="29"/>
      <c r="G517" s="32"/>
    </row>
    <row r="518" spans="2:7" x14ac:dyDescent="0.3">
      <c r="B518" s="31"/>
      <c r="C518" s="29"/>
      <c r="D518" s="29"/>
      <c r="E518" s="29"/>
      <c r="F518" s="29"/>
      <c r="G518" s="32"/>
    </row>
    <row r="519" spans="2:7" x14ac:dyDescent="0.3">
      <c r="B519" s="31"/>
      <c r="C519" s="29"/>
      <c r="D519" s="29"/>
      <c r="E519" s="29"/>
      <c r="F519" s="29"/>
      <c r="G519" s="32"/>
    </row>
    <row r="520" spans="2:7" x14ac:dyDescent="0.3">
      <c r="B520" s="31"/>
      <c r="C520" s="29"/>
      <c r="D520" s="29"/>
      <c r="E520" s="29"/>
      <c r="F520" s="29"/>
      <c r="G520" s="32"/>
    </row>
    <row r="521" spans="2:7" x14ac:dyDescent="0.3">
      <c r="B521" s="31"/>
      <c r="C521" s="29"/>
      <c r="D521" s="29"/>
      <c r="E521" s="29"/>
      <c r="F521" s="29"/>
      <c r="G521" s="32"/>
    </row>
    <row r="522" spans="2:7" x14ac:dyDescent="0.3">
      <c r="B522" s="31"/>
      <c r="C522" s="29"/>
      <c r="D522" s="29"/>
      <c r="E522" s="29"/>
      <c r="F522" s="29"/>
      <c r="G522" s="32"/>
    </row>
    <row r="523" spans="2:7" x14ac:dyDescent="0.3">
      <c r="B523" s="31"/>
      <c r="C523" s="29"/>
      <c r="D523" s="29"/>
      <c r="E523" s="29"/>
      <c r="F523" s="29"/>
      <c r="G523" s="32"/>
    </row>
    <row r="524" spans="2:7" x14ac:dyDescent="0.3">
      <c r="B524" s="31"/>
      <c r="C524" s="29"/>
      <c r="D524" s="29"/>
      <c r="E524" s="29"/>
      <c r="F524" s="29"/>
      <c r="G524" s="32"/>
    </row>
    <row r="525" spans="2:7" x14ac:dyDescent="0.3">
      <c r="B525" s="31"/>
      <c r="C525" s="29"/>
      <c r="D525" s="29"/>
      <c r="E525" s="29"/>
      <c r="F525" s="29"/>
      <c r="G525" s="32"/>
    </row>
    <row r="526" spans="2:7" x14ac:dyDescent="0.3">
      <c r="B526" s="31"/>
      <c r="C526" s="29"/>
      <c r="D526" s="29"/>
      <c r="E526" s="29"/>
      <c r="F526" s="29"/>
      <c r="G526" s="32"/>
    </row>
    <row r="527" spans="2:7" x14ac:dyDescent="0.3">
      <c r="B527" s="31"/>
      <c r="C527" s="29"/>
      <c r="D527" s="29"/>
      <c r="E527" s="29"/>
      <c r="F527" s="29"/>
      <c r="G527" s="32"/>
    </row>
    <row r="528" spans="2:7" x14ac:dyDescent="0.3">
      <c r="B528" s="31"/>
      <c r="C528" s="29"/>
      <c r="D528" s="29"/>
      <c r="E528" s="29"/>
      <c r="F528" s="29"/>
      <c r="G528" s="32"/>
    </row>
    <row r="529" spans="2:7" x14ac:dyDescent="0.3">
      <c r="B529" s="31"/>
      <c r="C529" s="29"/>
      <c r="D529" s="29"/>
      <c r="E529" s="29"/>
      <c r="F529" s="29"/>
      <c r="G529" s="32"/>
    </row>
    <row r="530" spans="2:7" x14ac:dyDescent="0.3">
      <c r="B530" s="31"/>
      <c r="C530" s="29"/>
      <c r="D530" s="29"/>
      <c r="E530" s="29"/>
      <c r="F530" s="29"/>
      <c r="G530" s="32"/>
    </row>
    <row r="531" spans="2:7" x14ac:dyDescent="0.3">
      <c r="B531" s="31"/>
      <c r="C531" s="29"/>
      <c r="D531" s="29"/>
      <c r="E531" s="29"/>
      <c r="F531" s="29"/>
      <c r="G531" s="32"/>
    </row>
    <row r="532" spans="2:7" x14ac:dyDescent="0.3">
      <c r="B532" s="31"/>
      <c r="C532" s="29"/>
      <c r="D532" s="29"/>
      <c r="E532" s="29"/>
      <c r="F532" s="29"/>
      <c r="G532" s="32"/>
    </row>
    <row r="533" spans="2:7" x14ac:dyDescent="0.3">
      <c r="B533" s="31"/>
      <c r="C533" s="29"/>
      <c r="D533" s="29"/>
      <c r="E533" s="29"/>
      <c r="F533" s="29"/>
      <c r="G533" s="32"/>
    </row>
    <row r="534" spans="2:7" x14ac:dyDescent="0.3">
      <c r="B534" s="31"/>
      <c r="C534" s="29"/>
      <c r="D534" s="29"/>
      <c r="E534" s="29"/>
      <c r="F534" s="29"/>
      <c r="G534" s="32"/>
    </row>
    <row r="535" spans="2:7" x14ac:dyDescent="0.3">
      <c r="B535" s="31"/>
      <c r="C535" s="29"/>
      <c r="D535" s="29"/>
      <c r="E535" s="29"/>
      <c r="F535" s="29"/>
      <c r="G535" s="32"/>
    </row>
    <row r="536" spans="2:7" x14ac:dyDescent="0.3">
      <c r="B536" s="31"/>
      <c r="C536" s="29"/>
      <c r="D536" s="29"/>
      <c r="E536" s="29"/>
      <c r="F536" s="29"/>
      <c r="G536" s="32"/>
    </row>
    <row r="537" spans="2:7" x14ac:dyDescent="0.3">
      <c r="B537" s="31"/>
      <c r="C537" s="29"/>
      <c r="D537" s="29"/>
      <c r="E537" s="29"/>
      <c r="F537" s="29"/>
      <c r="G537" s="32"/>
    </row>
    <row r="538" spans="2:7" x14ac:dyDescent="0.3">
      <c r="B538" s="31"/>
      <c r="C538" s="29"/>
      <c r="D538" s="29"/>
      <c r="E538" s="29"/>
      <c r="F538" s="29"/>
      <c r="G538" s="32"/>
    </row>
    <row r="539" spans="2:7" x14ac:dyDescent="0.3">
      <c r="B539" s="31"/>
      <c r="C539" s="29"/>
      <c r="D539" s="29"/>
      <c r="E539" s="29"/>
      <c r="F539" s="29"/>
      <c r="G539" s="32"/>
    </row>
    <row r="540" spans="2:7" x14ac:dyDescent="0.3">
      <c r="B540" s="31"/>
      <c r="C540" s="29"/>
      <c r="D540" s="29"/>
      <c r="E540" s="29"/>
      <c r="F540" s="29"/>
      <c r="G540" s="32"/>
    </row>
    <row r="541" spans="2:7" x14ac:dyDescent="0.3">
      <c r="B541" s="31"/>
      <c r="C541" s="29"/>
      <c r="D541" s="29"/>
      <c r="E541" s="29"/>
      <c r="F541" s="29"/>
      <c r="G541" s="32"/>
    </row>
    <row r="542" spans="2:7" x14ac:dyDescent="0.3">
      <c r="B542" s="31"/>
      <c r="C542" s="29"/>
      <c r="D542" s="29"/>
      <c r="E542" s="29"/>
      <c r="F542" s="29"/>
      <c r="G542" s="32"/>
    </row>
    <row r="543" spans="2:7" x14ac:dyDescent="0.3">
      <c r="B543" s="31"/>
      <c r="C543" s="29"/>
      <c r="D543" s="29"/>
      <c r="E543" s="29"/>
      <c r="F543" s="29"/>
      <c r="G543" s="32"/>
    </row>
    <row r="544" spans="2:7" x14ac:dyDescent="0.3">
      <c r="B544" s="31"/>
      <c r="C544" s="29"/>
      <c r="D544" s="29"/>
      <c r="E544" s="29"/>
      <c r="F544" s="29"/>
      <c r="G544" s="32"/>
    </row>
    <row r="545" spans="2:7" x14ac:dyDescent="0.3">
      <c r="B545" s="31"/>
      <c r="C545" s="29"/>
      <c r="D545" s="29"/>
      <c r="E545" s="29"/>
      <c r="F545" s="29"/>
      <c r="G545" s="32"/>
    </row>
    <row r="546" spans="2:7" x14ac:dyDescent="0.3">
      <c r="B546" s="31"/>
      <c r="C546" s="29"/>
      <c r="D546" s="29"/>
      <c r="E546" s="29"/>
      <c r="F546" s="29"/>
      <c r="G546" s="32"/>
    </row>
    <row r="547" spans="2:7" x14ac:dyDescent="0.3">
      <c r="B547" s="31"/>
      <c r="C547" s="29"/>
      <c r="D547" s="29"/>
      <c r="E547" s="29"/>
      <c r="F547" s="29"/>
      <c r="G547" s="32"/>
    </row>
    <row r="548" spans="2:7" x14ac:dyDescent="0.3">
      <c r="B548" s="31"/>
      <c r="C548" s="29"/>
      <c r="D548" s="29"/>
      <c r="E548" s="29"/>
      <c r="F548" s="29"/>
      <c r="G548" s="32"/>
    </row>
    <row r="549" spans="2:7" x14ac:dyDescent="0.3">
      <c r="B549" s="31"/>
      <c r="C549" s="29"/>
      <c r="D549" s="29"/>
      <c r="E549" s="29"/>
      <c r="F549" s="29"/>
      <c r="G549" s="32"/>
    </row>
    <row r="550" spans="2:7" x14ac:dyDescent="0.3">
      <c r="B550" s="31"/>
      <c r="C550" s="29"/>
      <c r="D550" s="29"/>
      <c r="E550" s="29"/>
      <c r="F550" s="29"/>
      <c r="G550" s="32"/>
    </row>
    <row r="551" spans="2:7" x14ac:dyDescent="0.3">
      <c r="B551" s="31"/>
      <c r="C551" s="29"/>
      <c r="D551" s="29"/>
      <c r="E551" s="29"/>
      <c r="F551" s="29"/>
      <c r="G551" s="32"/>
    </row>
    <row r="552" spans="2:7" x14ac:dyDescent="0.3">
      <c r="B552" s="31"/>
      <c r="C552" s="29"/>
      <c r="D552" s="29"/>
      <c r="E552" s="29"/>
      <c r="F552" s="29"/>
      <c r="G552" s="32"/>
    </row>
    <row r="553" spans="2:7" x14ac:dyDescent="0.3">
      <c r="B553" s="31"/>
      <c r="C553" s="29"/>
      <c r="D553" s="29"/>
      <c r="E553" s="29"/>
      <c r="F553" s="29"/>
      <c r="G553" s="32"/>
    </row>
    <row r="554" spans="2:7" x14ac:dyDescent="0.3">
      <c r="B554" s="31"/>
      <c r="C554" s="29"/>
      <c r="D554" s="29"/>
      <c r="E554" s="29"/>
      <c r="F554" s="29"/>
      <c r="G554" s="32"/>
    </row>
    <row r="555" spans="2:7" x14ac:dyDescent="0.3">
      <c r="B555" s="31"/>
      <c r="C555" s="29"/>
      <c r="D555" s="29"/>
      <c r="E555" s="29"/>
      <c r="F555" s="29"/>
      <c r="G555" s="32"/>
    </row>
    <row r="556" spans="2:7" x14ac:dyDescent="0.3">
      <c r="B556" s="31"/>
      <c r="C556" s="29"/>
      <c r="D556" s="29"/>
      <c r="E556" s="29"/>
      <c r="F556" s="29"/>
      <c r="G556" s="32"/>
    </row>
    <row r="557" spans="2:7" x14ac:dyDescent="0.3">
      <c r="B557" s="31"/>
      <c r="C557" s="29"/>
      <c r="D557" s="29"/>
      <c r="E557" s="29"/>
      <c r="F557" s="29"/>
      <c r="G557" s="32"/>
    </row>
    <row r="558" spans="2:7" x14ac:dyDescent="0.3">
      <c r="B558" s="31"/>
      <c r="C558" s="29"/>
      <c r="D558" s="29"/>
      <c r="E558" s="29"/>
      <c r="F558" s="29"/>
      <c r="G558" s="32"/>
    </row>
    <row r="559" spans="2:7" x14ac:dyDescent="0.3">
      <c r="B559" s="31"/>
      <c r="C559" s="29"/>
      <c r="D559" s="29"/>
      <c r="E559" s="29"/>
      <c r="F559" s="29"/>
      <c r="G559" s="32"/>
    </row>
    <row r="560" spans="2:7" x14ac:dyDescent="0.3">
      <c r="B560" s="31"/>
      <c r="C560" s="29"/>
      <c r="D560" s="29"/>
      <c r="E560" s="29"/>
      <c r="F560" s="29"/>
      <c r="G560" s="32"/>
    </row>
    <row r="561" spans="2:7" x14ac:dyDescent="0.3">
      <c r="B561" s="31"/>
      <c r="C561" s="29"/>
      <c r="D561" s="29"/>
      <c r="E561" s="29"/>
      <c r="F561" s="29"/>
      <c r="G561" s="32"/>
    </row>
    <row r="562" spans="2:7" x14ac:dyDescent="0.3">
      <c r="B562" s="31"/>
      <c r="C562" s="29"/>
      <c r="D562" s="29"/>
      <c r="E562" s="29"/>
      <c r="F562" s="29"/>
      <c r="G562" s="32"/>
    </row>
    <row r="563" spans="2:7" x14ac:dyDescent="0.3">
      <c r="B563" s="31"/>
      <c r="C563" s="29"/>
      <c r="D563" s="29"/>
      <c r="E563" s="29"/>
      <c r="F563" s="29"/>
      <c r="G563" s="32"/>
    </row>
    <row r="564" spans="2:7" x14ac:dyDescent="0.3">
      <c r="B564" s="31"/>
      <c r="C564" s="29"/>
      <c r="D564" s="29"/>
      <c r="E564" s="29"/>
      <c r="F564" s="29"/>
      <c r="G564" s="32"/>
    </row>
    <row r="565" spans="2:7" x14ac:dyDescent="0.3">
      <c r="B565" s="31"/>
      <c r="C565" s="29"/>
      <c r="D565" s="29"/>
      <c r="E565" s="29"/>
      <c r="F565" s="29"/>
      <c r="G565" s="32"/>
    </row>
    <row r="566" spans="2:7" x14ac:dyDescent="0.3">
      <c r="B566" s="31"/>
      <c r="C566" s="29"/>
      <c r="D566" s="29"/>
      <c r="E566" s="29"/>
      <c r="F566" s="29"/>
      <c r="G566" s="32"/>
    </row>
    <row r="567" spans="2:7" x14ac:dyDescent="0.3">
      <c r="B567" s="31"/>
      <c r="C567" s="29"/>
      <c r="D567" s="29"/>
      <c r="E567" s="29"/>
      <c r="F567" s="29"/>
      <c r="G567" s="32"/>
    </row>
    <row r="568" spans="2:7" x14ac:dyDescent="0.3">
      <c r="B568" s="31"/>
      <c r="C568" s="29"/>
      <c r="D568" s="29"/>
      <c r="E568" s="29"/>
      <c r="F568" s="29"/>
      <c r="G568" s="32"/>
    </row>
    <row r="569" spans="2:7" x14ac:dyDescent="0.3">
      <c r="B569" s="31"/>
      <c r="C569" s="29"/>
      <c r="D569" s="29"/>
      <c r="E569" s="29"/>
      <c r="F569" s="29"/>
      <c r="G569" s="32"/>
    </row>
    <row r="570" spans="2:7" x14ac:dyDescent="0.3">
      <c r="B570" s="31"/>
      <c r="C570" s="29"/>
      <c r="D570" s="29"/>
      <c r="E570" s="29"/>
      <c r="F570" s="29"/>
      <c r="G570" s="32"/>
    </row>
    <row r="571" spans="2:7" x14ac:dyDescent="0.3">
      <c r="B571" s="31"/>
      <c r="C571" s="29"/>
      <c r="D571" s="29"/>
      <c r="E571" s="29"/>
      <c r="F571" s="29"/>
      <c r="G571" s="32"/>
    </row>
    <row r="572" spans="2:7" x14ac:dyDescent="0.3">
      <c r="B572" s="31"/>
      <c r="C572" s="29"/>
      <c r="D572" s="29"/>
      <c r="E572" s="29"/>
      <c r="F572" s="29"/>
      <c r="G572" s="32"/>
    </row>
    <row r="573" spans="2:7" x14ac:dyDescent="0.3">
      <c r="B573" s="31"/>
      <c r="C573" s="29"/>
      <c r="D573" s="29"/>
      <c r="E573" s="29"/>
      <c r="F573" s="29"/>
      <c r="G573" s="32"/>
    </row>
    <row r="574" spans="2:7" x14ac:dyDescent="0.3">
      <c r="B574" s="31"/>
      <c r="C574" s="29"/>
      <c r="D574" s="29"/>
      <c r="E574" s="29"/>
      <c r="F574" s="29"/>
      <c r="G574" s="32"/>
    </row>
    <row r="575" spans="2:7" x14ac:dyDescent="0.3">
      <c r="B575" s="31"/>
      <c r="C575" s="29"/>
      <c r="D575" s="29"/>
      <c r="E575" s="29"/>
      <c r="F575" s="29"/>
      <c r="G575" s="32"/>
    </row>
    <row r="576" spans="2:7" x14ac:dyDescent="0.3">
      <c r="B576" s="31"/>
      <c r="C576" s="29"/>
      <c r="D576" s="29"/>
      <c r="E576" s="29"/>
      <c r="F576" s="29"/>
      <c r="G576" s="32"/>
    </row>
    <row r="577" spans="2:7" x14ac:dyDescent="0.3">
      <c r="B577" s="31"/>
      <c r="C577" s="29"/>
      <c r="D577" s="29"/>
      <c r="E577" s="29"/>
      <c r="F577" s="29"/>
      <c r="G577" s="32"/>
    </row>
    <row r="578" spans="2:7" x14ac:dyDescent="0.3">
      <c r="B578" s="31"/>
      <c r="C578" s="29"/>
      <c r="D578" s="29"/>
      <c r="E578" s="29"/>
      <c r="F578" s="29"/>
      <c r="G578" s="32"/>
    </row>
    <row r="579" spans="2:7" x14ac:dyDescent="0.3">
      <c r="B579" s="31"/>
      <c r="C579" s="29"/>
      <c r="D579" s="29"/>
      <c r="E579" s="29"/>
      <c r="F579" s="29"/>
      <c r="G579" s="32"/>
    </row>
    <row r="580" spans="2:7" x14ac:dyDescent="0.3">
      <c r="B580" s="31"/>
      <c r="C580" s="29"/>
      <c r="D580" s="29"/>
      <c r="E580" s="29"/>
      <c r="F580" s="29"/>
      <c r="G580" s="32"/>
    </row>
    <row r="581" spans="2:7" x14ac:dyDescent="0.3">
      <c r="B581" s="31"/>
      <c r="C581" s="29"/>
      <c r="D581" s="29"/>
      <c r="E581" s="29"/>
      <c r="F581" s="29"/>
      <c r="G581" s="32"/>
    </row>
    <row r="582" spans="2:7" x14ac:dyDescent="0.3">
      <c r="B582" s="31"/>
      <c r="C582" s="29"/>
      <c r="D582" s="29"/>
      <c r="E582" s="29"/>
      <c r="F582" s="29"/>
      <c r="G582" s="32"/>
    </row>
    <row r="583" spans="2:7" x14ac:dyDescent="0.3">
      <c r="B583" s="31"/>
      <c r="C583" s="29"/>
      <c r="D583" s="29"/>
      <c r="E583" s="29"/>
      <c r="F583" s="29"/>
      <c r="G583" s="32"/>
    </row>
    <row r="584" spans="2:7" x14ac:dyDescent="0.3">
      <c r="B584" s="31"/>
      <c r="C584" s="29"/>
      <c r="D584" s="29"/>
      <c r="E584" s="29"/>
      <c r="F584" s="29"/>
      <c r="G584" s="32"/>
    </row>
    <row r="585" spans="2:7" x14ac:dyDescent="0.3">
      <c r="B585" s="31"/>
      <c r="C585" s="29"/>
      <c r="D585" s="29"/>
      <c r="E585" s="29"/>
      <c r="F585" s="29"/>
      <c r="G585" s="32"/>
    </row>
    <row r="586" spans="2:7" x14ac:dyDescent="0.3">
      <c r="B586" s="31"/>
      <c r="C586" s="29"/>
      <c r="D586" s="29"/>
      <c r="E586" s="29"/>
      <c r="F586" s="29"/>
      <c r="G586" s="32"/>
    </row>
    <row r="587" spans="2:7" x14ac:dyDescent="0.3">
      <c r="B587" s="31"/>
      <c r="C587" s="29"/>
      <c r="D587" s="29"/>
      <c r="E587" s="29"/>
      <c r="F587" s="29"/>
      <c r="G587" s="32"/>
    </row>
    <row r="588" spans="2:7" x14ac:dyDescent="0.3">
      <c r="B588" s="31"/>
      <c r="C588" s="29"/>
      <c r="D588" s="29"/>
      <c r="E588" s="29"/>
      <c r="F588" s="29"/>
      <c r="G588" s="32"/>
    </row>
    <row r="589" spans="2:7" x14ac:dyDescent="0.3">
      <c r="B589" s="31"/>
      <c r="C589" s="29"/>
      <c r="D589" s="29"/>
      <c r="E589" s="29"/>
      <c r="F589" s="29"/>
      <c r="G589" s="32"/>
    </row>
    <row r="590" spans="2:7" x14ac:dyDescent="0.3">
      <c r="B590" s="31"/>
      <c r="C590" s="29"/>
      <c r="D590" s="29"/>
      <c r="E590" s="29"/>
      <c r="F590" s="29"/>
      <c r="G590" s="32"/>
    </row>
    <row r="591" spans="2:7" x14ac:dyDescent="0.3">
      <c r="B591" s="31"/>
      <c r="C591" s="29"/>
      <c r="D591" s="29"/>
      <c r="E591" s="29"/>
      <c r="F591" s="29"/>
      <c r="G591" s="32"/>
    </row>
    <row r="592" spans="2:7" x14ac:dyDescent="0.3">
      <c r="B592" s="31"/>
      <c r="C592" s="29"/>
      <c r="D592" s="29"/>
      <c r="E592" s="29"/>
      <c r="F592" s="29"/>
      <c r="G592" s="32"/>
    </row>
    <row r="593" spans="2:7" x14ac:dyDescent="0.3">
      <c r="B593" s="31"/>
      <c r="C593" s="29"/>
      <c r="D593" s="29"/>
      <c r="E593" s="29"/>
      <c r="F593" s="29"/>
      <c r="G593" s="32"/>
    </row>
    <row r="594" spans="2:7" x14ac:dyDescent="0.3">
      <c r="B594" s="31"/>
      <c r="C594" s="29"/>
      <c r="D594" s="29"/>
      <c r="E594" s="29"/>
      <c r="F594" s="29"/>
      <c r="G594" s="32"/>
    </row>
    <row r="595" spans="2:7" x14ac:dyDescent="0.3">
      <c r="B595" s="31"/>
      <c r="C595" s="29"/>
      <c r="D595" s="29"/>
      <c r="E595" s="29"/>
      <c r="F595" s="29"/>
      <c r="G595" s="32"/>
    </row>
    <row r="596" spans="2:7" x14ac:dyDescent="0.3">
      <c r="B596" s="31"/>
      <c r="C596" s="29"/>
      <c r="D596" s="29"/>
      <c r="E596" s="29"/>
      <c r="F596" s="29"/>
      <c r="G596" s="32"/>
    </row>
    <row r="597" spans="2:7" x14ac:dyDescent="0.3">
      <c r="B597" s="31"/>
      <c r="C597" s="29"/>
      <c r="D597" s="29"/>
      <c r="E597" s="29"/>
      <c r="F597" s="29"/>
      <c r="G597" s="32"/>
    </row>
    <row r="598" spans="2:7" x14ac:dyDescent="0.3">
      <c r="B598" s="31"/>
      <c r="C598" s="29"/>
      <c r="D598" s="29"/>
      <c r="E598" s="29"/>
      <c r="F598" s="29"/>
      <c r="G598" s="32"/>
    </row>
    <row r="599" spans="2:7" x14ac:dyDescent="0.3">
      <c r="B599" s="31"/>
      <c r="C599" s="29"/>
      <c r="D599" s="29"/>
      <c r="E599" s="29"/>
      <c r="F599" s="29"/>
      <c r="G599" s="32"/>
    </row>
    <row r="600" spans="2:7" x14ac:dyDescent="0.3">
      <c r="B600" s="31"/>
      <c r="C600" s="29"/>
      <c r="D600" s="29"/>
      <c r="E600" s="29"/>
      <c r="F600" s="29"/>
      <c r="G600" s="32"/>
    </row>
    <row r="601" spans="2:7" x14ac:dyDescent="0.3">
      <c r="B601" s="31"/>
      <c r="C601" s="29"/>
      <c r="D601" s="29"/>
      <c r="E601" s="29"/>
      <c r="F601" s="29"/>
      <c r="G601" s="32"/>
    </row>
    <row r="602" spans="2:7" x14ac:dyDescent="0.3">
      <c r="B602" s="31"/>
      <c r="C602" s="29"/>
      <c r="D602" s="29"/>
      <c r="E602" s="29"/>
      <c r="F602" s="29"/>
      <c r="G602" s="32"/>
    </row>
    <row r="603" spans="2:7" x14ac:dyDescent="0.3">
      <c r="B603" s="31"/>
      <c r="C603" s="29"/>
      <c r="D603" s="29"/>
      <c r="E603" s="29"/>
      <c r="F603" s="29"/>
      <c r="G603" s="32"/>
    </row>
    <row r="604" spans="2:7" x14ac:dyDescent="0.3">
      <c r="B604" s="31"/>
      <c r="C604" s="29"/>
      <c r="D604" s="29"/>
      <c r="E604" s="29"/>
      <c r="F604" s="29"/>
      <c r="G604" s="32"/>
    </row>
    <row r="605" spans="2:7" x14ac:dyDescent="0.3">
      <c r="B605" s="31"/>
      <c r="C605" s="29"/>
      <c r="D605" s="29"/>
      <c r="E605" s="29"/>
      <c r="F605" s="29"/>
      <c r="G605" s="32"/>
    </row>
    <row r="606" spans="2:7" x14ac:dyDescent="0.3">
      <c r="B606" s="31"/>
      <c r="C606" s="29"/>
      <c r="D606" s="29"/>
      <c r="E606" s="29"/>
      <c r="F606" s="29"/>
      <c r="G606" s="32"/>
    </row>
    <row r="607" spans="2:7" x14ac:dyDescent="0.3">
      <c r="B607" s="31"/>
      <c r="C607" s="29"/>
      <c r="D607" s="29"/>
      <c r="E607" s="29"/>
      <c r="F607" s="29"/>
      <c r="G607" s="32"/>
    </row>
    <row r="608" spans="2:7" x14ac:dyDescent="0.3">
      <c r="B608" s="31"/>
      <c r="C608" s="29"/>
      <c r="D608" s="29"/>
      <c r="E608" s="29"/>
      <c r="F608" s="29"/>
      <c r="G608" s="32"/>
    </row>
    <row r="609" spans="2:7" x14ac:dyDescent="0.3">
      <c r="B609" s="31"/>
      <c r="C609" s="29"/>
      <c r="D609" s="29"/>
      <c r="E609" s="29"/>
      <c r="F609" s="29"/>
      <c r="G609" s="32"/>
    </row>
    <row r="610" spans="2:7" x14ac:dyDescent="0.3">
      <c r="B610" s="31"/>
      <c r="C610" s="29"/>
      <c r="D610" s="29"/>
      <c r="E610" s="29"/>
      <c r="F610" s="29"/>
      <c r="G610" s="32"/>
    </row>
    <row r="611" spans="2:7" x14ac:dyDescent="0.3">
      <c r="B611" s="31"/>
      <c r="C611" s="29"/>
      <c r="D611" s="29"/>
      <c r="E611" s="29"/>
      <c r="F611" s="29"/>
      <c r="G611" s="32"/>
    </row>
    <row r="612" spans="2:7" x14ac:dyDescent="0.3">
      <c r="B612" s="31"/>
      <c r="C612" s="29"/>
      <c r="D612" s="29"/>
      <c r="E612" s="29"/>
      <c r="F612" s="29"/>
      <c r="G612" s="32"/>
    </row>
    <row r="613" spans="2:7" x14ac:dyDescent="0.3">
      <c r="B613" s="31"/>
      <c r="C613" s="29"/>
      <c r="D613" s="29"/>
      <c r="E613" s="29"/>
      <c r="F613" s="29"/>
      <c r="G613" s="32"/>
    </row>
    <row r="614" spans="2:7" x14ac:dyDescent="0.3">
      <c r="B614" s="31"/>
      <c r="C614" s="29"/>
      <c r="D614" s="29"/>
      <c r="E614" s="29"/>
      <c r="F614" s="29"/>
      <c r="G614" s="32"/>
    </row>
    <row r="615" spans="2:7" x14ac:dyDescent="0.3">
      <c r="B615" s="31"/>
      <c r="C615" s="29"/>
      <c r="D615" s="29"/>
      <c r="E615" s="29"/>
      <c r="F615" s="29"/>
      <c r="G615" s="32"/>
    </row>
    <row r="616" spans="2:7" x14ac:dyDescent="0.3">
      <c r="B616" s="31"/>
      <c r="C616" s="29"/>
      <c r="D616" s="29"/>
      <c r="E616" s="29"/>
      <c r="F616" s="29"/>
      <c r="G616" s="32"/>
    </row>
    <row r="617" spans="2:7" x14ac:dyDescent="0.3">
      <c r="B617" s="31"/>
      <c r="C617" s="29"/>
      <c r="D617" s="29"/>
      <c r="E617" s="29"/>
      <c r="F617" s="29"/>
      <c r="G617" s="32"/>
    </row>
    <row r="618" spans="2:7" x14ac:dyDescent="0.3">
      <c r="B618" s="31"/>
      <c r="C618" s="29"/>
      <c r="D618" s="29"/>
      <c r="E618" s="29"/>
      <c r="F618" s="29"/>
      <c r="G618" s="32"/>
    </row>
    <row r="619" spans="2:7" x14ac:dyDescent="0.3">
      <c r="B619" s="31"/>
      <c r="C619" s="29"/>
      <c r="D619" s="29"/>
      <c r="E619" s="29"/>
      <c r="F619" s="29"/>
      <c r="G619" s="32"/>
    </row>
    <row r="620" spans="2:7" x14ac:dyDescent="0.3">
      <c r="B620" s="31"/>
      <c r="C620" s="29"/>
      <c r="D620" s="29"/>
      <c r="E620" s="29"/>
      <c r="F620" s="29"/>
      <c r="G620" s="32"/>
    </row>
    <row r="621" spans="2:7" x14ac:dyDescent="0.3">
      <c r="B621" s="31"/>
      <c r="C621" s="29"/>
      <c r="D621" s="29"/>
      <c r="E621" s="29"/>
      <c r="F621" s="29"/>
      <c r="G621" s="32"/>
    </row>
    <row r="622" spans="2:7" x14ac:dyDescent="0.3">
      <c r="B622" s="31"/>
      <c r="C622" s="29"/>
      <c r="D622" s="29"/>
      <c r="E622" s="29"/>
      <c r="F622" s="29"/>
      <c r="G622" s="32"/>
    </row>
    <row r="623" spans="2:7" x14ac:dyDescent="0.3">
      <c r="B623" s="31"/>
      <c r="C623" s="29"/>
      <c r="D623" s="29"/>
      <c r="E623" s="29"/>
      <c r="F623" s="29"/>
      <c r="G623" s="32"/>
    </row>
    <row r="624" spans="2:7" x14ac:dyDescent="0.3">
      <c r="B624" s="31"/>
      <c r="C624" s="29"/>
      <c r="D624" s="29"/>
      <c r="E624" s="29"/>
      <c r="F624" s="29"/>
      <c r="G624" s="32"/>
    </row>
    <row r="625" spans="2:7" x14ac:dyDescent="0.3">
      <c r="B625" s="31"/>
      <c r="C625" s="29"/>
      <c r="D625" s="29"/>
      <c r="E625" s="29"/>
      <c r="F625" s="29"/>
      <c r="G625" s="32"/>
    </row>
    <row r="626" spans="2:7" x14ac:dyDescent="0.3">
      <c r="B626" s="31"/>
      <c r="C626" s="29"/>
      <c r="D626" s="29"/>
      <c r="E626" s="29"/>
      <c r="F626" s="29"/>
      <c r="G626" s="32"/>
    </row>
    <row r="627" spans="2:7" x14ac:dyDescent="0.3">
      <c r="B627" s="31"/>
      <c r="C627" s="29"/>
      <c r="D627" s="29"/>
      <c r="E627" s="29"/>
      <c r="F627" s="29"/>
      <c r="G627" s="32"/>
    </row>
    <row r="628" spans="2:7" x14ac:dyDescent="0.3">
      <c r="B628" s="31"/>
      <c r="C628" s="29"/>
      <c r="D628" s="29"/>
      <c r="E628" s="29"/>
      <c r="F628" s="29"/>
      <c r="G628" s="32"/>
    </row>
    <row r="629" spans="2:7" x14ac:dyDescent="0.3">
      <c r="B629" s="31"/>
      <c r="C629" s="29"/>
      <c r="D629" s="29"/>
      <c r="E629" s="29"/>
      <c r="F629" s="29"/>
      <c r="G629" s="32"/>
    </row>
    <row r="630" spans="2:7" x14ac:dyDescent="0.3">
      <c r="B630" s="31"/>
      <c r="C630" s="29"/>
      <c r="D630" s="29"/>
      <c r="E630" s="29"/>
      <c r="F630" s="29"/>
      <c r="G630" s="32"/>
    </row>
    <row r="631" spans="2:7" x14ac:dyDescent="0.3">
      <c r="B631" s="31"/>
      <c r="C631" s="29"/>
      <c r="D631" s="29"/>
      <c r="E631" s="29"/>
      <c r="F631" s="29"/>
      <c r="G631" s="32"/>
    </row>
    <row r="632" spans="2:7" x14ac:dyDescent="0.3">
      <c r="B632" s="31"/>
      <c r="C632" s="29"/>
      <c r="D632" s="29"/>
      <c r="E632" s="29"/>
      <c r="F632" s="29"/>
      <c r="G632" s="32"/>
    </row>
    <row r="633" spans="2:7" x14ac:dyDescent="0.3">
      <c r="B633" s="31"/>
      <c r="C633" s="29"/>
      <c r="D633" s="29"/>
      <c r="E633" s="29"/>
      <c r="F633" s="29"/>
      <c r="G633" s="32"/>
    </row>
    <row r="634" spans="2:7" x14ac:dyDescent="0.3">
      <c r="B634" s="31"/>
      <c r="C634" s="29"/>
      <c r="D634" s="29"/>
      <c r="E634" s="29"/>
      <c r="F634" s="29"/>
      <c r="G634" s="32"/>
    </row>
    <row r="635" spans="2:7" x14ac:dyDescent="0.3">
      <c r="B635" s="31"/>
      <c r="C635" s="29"/>
      <c r="D635" s="29"/>
      <c r="E635" s="29"/>
      <c r="F635" s="29"/>
      <c r="G635" s="32"/>
    </row>
    <row r="636" spans="2:7" x14ac:dyDescent="0.3">
      <c r="B636" s="31"/>
      <c r="C636" s="29"/>
      <c r="D636" s="29"/>
      <c r="E636" s="29"/>
      <c r="F636" s="29"/>
      <c r="G636" s="32"/>
    </row>
    <row r="637" spans="2:7" x14ac:dyDescent="0.3">
      <c r="B637" s="31"/>
      <c r="C637" s="29"/>
      <c r="D637" s="29"/>
      <c r="E637" s="29"/>
      <c r="F637" s="29"/>
      <c r="G637" s="32"/>
    </row>
    <row r="638" spans="2:7" x14ac:dyDescent="0.3">
      <c r="B638" s="31"/>
      <c r="C638" s="29"/>
      <c r="D638" s="29"/>
      <c r="E638" s="29"/>
      <c r="F638" s="29"/>
      <c r="G638" s="32"/>
    </row>
    <row r="639" spans="2:7" x14ac:dyDescent="0.3">
      <c r="B639" s="31"/>
      <c r="C639" s="29"/>
      <c r="D639" s="29"/>
      <c r="E639" s="29"/>
      <c r="F639" s="29"/>
      <c r="G639" s="32"/>
    </row>
    <row r="640" spans="2:7" x14ac:dyDescent="0.3">
      <c r="B640" s="31"/>
      <c r="C640" s="29"/>
      <c r="D640" s="29"/>
      <c r="E640" s="29"/>
      <c r="F640" s="29"/>
      <c r="G640" s="32"/>
    </row>
    <row r="641" spans="2:7" x14ac:dyDescent="0.3">
      <c r="B641" s="31"/>
      <c r="C641" s="29"/>
      <c r="D641" s="29"/>
      <c r="E641" s="29"/>
      <c r="F641" s="29"/>
      <c r="G641" s="32"/>
    </row>
    <row r="642" spans="2:7" x14ac:dyDescent="0.3">
      <c r="B642" s="31"/>
      <c r="C642" s="29"/>
      <c r="D642" s="29"/>
      <c r="E642" s="29"/>
      <c r="F642" s="29"/>
      <c r="G642" s="32"/>
    </row>
    <row r="643" spans="2:7" x14ac:dyDescent="0.3">
      <c r="B643" s="31"/>
      <c r="C643" s="29"/>
      <c r="D643" s="29"/>
      <c r="E643" s="29"/>
      <c r="F643" s="29"/>
      <c r="G643" s="32"/>
    </row>
    <row r="644" spans="2:7" x14ac:dyDescent="0.3">
      <c r="B644" s="31"/>
      <c r="C644" s="29"/>
      <c r="D644" s="29"/>
      <c r="E644" s="29"/>
      <c r="F644" s="29"/>
      <c r="G644" s="32"/>
    </row>
    <row r="645" spans="2:7" x14ac:dyDescent="0.3">
      <c r="B645" s="31"/>
      <c r="C645" s="29"/>
      <c r="D645" s="29"/>
      <c r="E645" s="29"/>
      <c r="F645" s="29"/>
      <c r="G645" s="32"/>
    </row>
    <row r="646" spans="2:7" x14ac:dyDescent="0.3">
      <c r="B646" s="31"/>
      <c r="C646" s="29"/>
      <c r="D646" s="29"/>
      <c r="E646" s="29"/>
      <c r="F646" s="29"/>
      <c r="G646" s="32"/>
    </row>
    <row r="647" spans="2:7" x14ac:dyDescent="0.3">
      <c r="B647" s="31"/>
      <c r="C647" s="29"/>
      <c r="D647" s="29"/>
      <c r="E647" s="29"/>
      <c r="F647" s="29"/>
      <c r="G647" s="32"/>
    </row>
    <row r="648" spans="2:7" x14ac:dyDescent="0.3">
      <c r="B648" s="31"/>
      <c r="C648" s="29"/>
      <c r="D648" s="29"/>
      <c r="E648" s="29"/>
      <c r="F648" s="29"/>
      <c r="G648" s="32"/>
    </row>
    <row r="649" spans="2:7" x14ac:dyDescent="0.3">
      <c r="B649" s="31"/>
      <c r="C649" s="29"/>
      <c r="D649" s="29"/>
      <c r="E649" s="29"/>
      <c r="F649" s="29"/>
      <c r="G649" s="32"/>
    </row>
    <row r="650" spans="2:7" x14ac:dyDescent="0.3">
      <c r="B650" s="31"/>
      <c r="C650" s="29"/>
      <c r="D650" s="29"/>
      <c r="E650" s="29"/>
      <c r="F650" s="29"/>
      <c r="G650" s="32"/>
    </row>
    <row r="651" spans="2:7" x14ac:dyDescent="0.3">
      <c r="B651" s="31"/>
      <c r="C651" s="29"/>
      <c r="D651" s="29"/>
      <c r="E651" s="29"/>
      <c r="F651" s="29"/>
      <c r="G651" s="32"/>
    </row>
    <row r="652" spans="2:7" x14ac:dyDescent="0.3">
      <c r="B652" s="31"/>
      <c r="C652" s="29"/>
      <c r="D652" s="29"/>
      <c r="E652" s="29"/>
      <c r="F652" s="29"/>
      <c r="G652" s="32"/>
    </row>
    <row r="653" spans="2:7" x14ac:dyDescent="0.3">
      <c r="B653" s="31"/>
      <c r="C653" s="29"/>
      <c r="D653" s="29"/>
      <c r="E653" s="29"/>
      <c r="F653" s="29"/>
      <c r="G653" s="32"/>
    </row>
    <row r="654" spans="2:7" x14ac:dyDescent="0.3">
      <c r="B654" s="31"/>
      <c r="C654" s="29"/>
      <c r="D654" s="29"/>
      <c r="E654" s="29"/>
      <c r="F654" s="29"/>
      <c r="G654" s="32"/>
    </row>
    <row r="655" spans="2:7" x14ac:dyDescent="0.3">
      <c r="B655" s="31"/>
      <c r="C655" s="29"/>
      <c r="D655" s="29"/>
      <c r="E655" s="29"/>
      <c r="F655" s="29"/>
      <c r="G655" s="32"/>
    </row>
    <row r="656" spans="2:7" x14ac:dyDescent="0.3">
      <c r="B656" s="31"/>
      <c r="C656" s="29"/>
      <c r="D656" s="29"/>
      <c r="E656" s="29"/>
      <c r="F656" s="29"/>
      <c r="G656" s="32"/>
    </row>
    <row r="657" spans="2:7" x14ac:dyDescent="0.3">
      <c r="B657" s="31"/>
      <c r="C657" s="29"/>
      <c r="D657" s="29"/>
      <c r="E657" s="29"/>
      <c r="F657" s="29"/>
      <c r="G657" s="32"/>
    </row>
    <row r="658" spans="2:7" x14ac:dyDescent="0.3">
      <c r="B658" s="31"/>
      <c r="C658" s="29"/>
      <c r="D658" s="29"/>
      <c r="E658" s="29"/>
      <c r="F658" s="29"/>
      <c r="G658" s="32"/>
    </row>
    <row r="659" spans="2:7" x14ac:dyDescent="0.3">
      <c r="B659" s="31"/>
      <c r="C659" s="29"/>
      <c r="D659" s="29"/>
      <c r="E659" s="29"/>
      <c r="F659" s="29"/>
      <c r="G659" s="32"/>
    </row>
    <row r="660" spans="2:7" ht="13.15" x14ac:dyDescent="0.3">
      <c r="B660" s="34"/>
    </row>
    <row r="661" spans="2:7" ht="13.15" x14ac:dyDescent="0.3">
      <c r="B661" s="34"/>
    </row>
    <row r="662" spans="2:7" ht="13.15" x14ac:dyDescent="0.3">
      <c r="B662" s="34"/>
    </row>
    <row r="663" spans="2:7" ht="13.15" x14ac:dyDescent="0.3">
      <c r="B663" s="34"/>
    </row>
    <row r="664" spans="2:7" ht="13.15" x14ac:dyDescent="0.3">
      <c r="B664" s="34"/>
    </row>
    <row r="665" spans="2:7" ht="13.15" x14ac:dyDescent="0.3">
      <c r="B665" s="34"/>
    </row>
    <row r="666" spans="2:7" ht="13.15" x14ac:dyDescent="0.3">
      <c r="B666" s="34"/>
    </row>
    <row r="667" spans="2:7" ht="13.15" x14ac:dyDescent="0.3">
      <c r="B667" s="34"/>
    </row>
    <row r="668" spans="2:7" ht="13.15" x14ac:dyDescent="0.3">
      <c r="B668" s="34"/>
    </row>
    <row r="669" spans="2:7" ht="13.15" x14ac:dyDescent="0.3">
      <c r="B669" s="34"/>
    </row>
    <row r="670" spans="2:7" ht="13.15" x14ac:dyDescent="0.3">
      <c r="B670" s="34"/>
    </row>
    <row r="671" spans="2:7" ht="13.15" x14ac:dyDescent="0.3">
      <c r="B671" s="34"/>
    </row>
    <row r="672" spans="2:7" ht="13.15" x14ac:dyDescent="0.3">
      <c r="B672" s="34"/>
    </row>
    <row r="673" spans="2:2" ht="13.15" x14ac:dyDescent="0.3">
      <c r="B673" s="34"/>
    </row>
    <row r="674" spans="2:2" ht="13.15" x14ac:dyDescent="0.3">
      <c r="B674" s="34"/>
    </row>
    <row r="675" spans="2:2" ht="13.15" x14ac:dyDescent="0.3">
      <c r="B675" s="34"/>
    </row>
    <row r="676" spans="2:2" ht="13.15" x14ac:dyDescent="0.3">
      <c r="B676" s="34"/>
    </row>
    <row r="677" spans="2:2" ht="13.15" x14ac:dyDescent="0.3">
      <c r="B677" s="34"/>
    </row>
    <row r="678" spans="2:2" ht="13.15" x14ac:dyDescent="0.3">
      <c r="B678" s="34"/>
    </row>
    <row r="679" spans="2:2" ht="13.15" x14ac:dyDescent="0.3">
      <c r="B679" s="34"/>
    </row>
    <row r="680" spans="2:2" ht="13.15" x14ac:dyDescent="0.3">
      <c r="B680" s="34"/>
    </row>
    <row r="681" spans="2:2" ht="13.15" x14ac:dyDescent="0.3">
      <c r="B681" s="34"/>
    </row>
    <row r="682" spans="2:2" ht="13.15" x14ac:dyDescent="0.3">
      <c r="B682" s="34"/>
    </row>
    <row r="683" spans="2:2" ht="13.15" x14ac:dyDescent="0.3">
      <c r="B683" s="34"/>
    </row>
    <row r="684" spans="2:2" ht="13.15" x14ac:dyDescent="0.3">
      <c r="B684" s="34"/>
    </row>
    <row r="685" spans="2:2" ht="13.15" x14ac:dyDescent="0.3">
      <c r="B685" s="34"/>
    </row>
    <row r="686" spans="2:2" ht="13.15" x14ac:dyDescent="0.3">
      <c r="B686" s="34"/>
    </row>
    <row r="687" spans="2:2" ht="13.15" x14ac:dyDescent="0.3">
      <c r="B687" s="34"/>
    </row>
    <row r="688" spans="2:2" ht="13.15" x14ac:dyDescent="0.3">
      <c r="B688" s="34"/>
    </row>
    <row r="689" spans="2:2" ht="13.15" x14ac:dyDescent="0.3">
      <c r="B689" s="34"/>
    </row>
    <row r="690" spans="2:2" ht="13.15" x14ac:dyDescent="0.3">
      <c r="B690" s="34"/>
    </row>
    <row r="691" spans="2:2" ht="13.15" x14ac:dyDescent="0.3">
      <c r="B691" s="34"/>
    </row>
    <row r="692" spans="2:2" ht="13.15" x14ac:dyDescent="0.3">
      <c r="B692" s="34"/>
    </row>
    <row r="693" spans="2:2" ht="13.15" x14ac:dyDescent="0.3">
      <c r="B693" s="34"/>
    </row>
    <row r="694" spans="2:2" ht="13.15" x14ac:dyDescent="0.3">
      <c r="B694" s="34"/>
    </row>
    <row r="695" spans="2:2" ht="13.15" x14ac:dyDescent="0.3">
      <c r="B695" s="34"/>
    </row>
    <row r="696" spans="2:2" ht="13.15" x14ac:dyDescent="0.3">
      <c r="B696" s="34"/>
    </row>
    <row r="697" spans="2:2" ht="13.15" x14ac:dyDescent="0.3">
      <c r="B697" s="34"/>
    </row>
    <row r="698" spans="2:2" ht="13.15" x14ac:dyDescent="0.3">
      <c r="B698" s="34"/>
    </row>
    <row r="699" spans="2:2" ht="13.15" x14ac:dyDescent="0.3">
      <c r="B699" s="34"/>
    </row>
    <row r="700" spans="2:2" ht="13.15" x14ac:dyDescent="0.3">
      <c r="B700" s="34"/>
    </row>
    <row r="701" spans="2:2" ht="13.15" x14ac:dyDescent="0.3">
      <c r="B701" s="34"/>
    </row>
    <row r="702" spans="2:2" ht="13.15" x14ac:dyDescent="0.3">
      <c r="B702" s="34"/>
    </row>
    <row r="703" spans="2:2" ht="13.15" x14ac:dyDescent="0.3">
      <c r="B703" s="34"/>
    </row>
    <row r="704" spans="2:2" ht="13.15" x14ac:dyDescent="0.3">
      <c r="B704" s="34"/>
    </row>
    <row r="705" spans="2:2" ht="13.15" x14ac:dyDescent="0.3">
      <c r="B705" s="34"/>
    </row>
    <row r="706" spans="2:2" ht="13.15" x14ac:dyDescent="0.3">
      <c r="B706" s="34"/>
    </row>
    <row r="707" spans="2:2" ht="13.15" x14ac:dyDescent="0.3">
      <c r="B707" s="34"/>
    </row>
    <row r="708" spans="2:2" ht="13.15" x14ac:dyDescent="0.3">
      <c r="B708" s="34"/>
    </row>
    <row r="709" spans="2:2" ht="13.15" x14ac:dyDescent="0.3">
      <c r="B709" s="34"/>
    </row>
    <row r="710" spans="2:2" ht="13.15" x14ac:dyDescent="0.3">
      <c r="B710" s="34"/>
    </row>
    <row r="711" spans="2:2" ht="13.15" x14ac:dyDescent="0.3">
      <c r="B711" s="34"/>
    </row>
    <row r="712" spans="2:2" ht="13.15" x14ac:dyDescent="0.3">
      <c r="B712" s="34"/>
    </row>
    <row r="713" spans="2:2" ht="13.15" x14ac:dyDescent="0.3">
      <c r="B713" s="34"/>
    </row>
    <row r="714" spans="2:2" ht="13.15" x14ac:dyDescent="0.3">
      <c r="B714" s="34"/>
    </row>
    <row r="715" spans="2:2" ht="13.15" x14ac:dyDescent="0.3">
      <c r="B715" s="34"/>
    </row>
    <row r="716" spans="2:2" ht="13.15" x14ac:dyDescent="0.3">
      <c r="B716" s="34"/>
    </row>
    <row r="717" spans="2:2" ht="13.15" x14ac:dyDescent="0.3">
      <c r="B717" s="34"/>
    </row>
  </sheetData>
  <autoFilter ref="A9:H659" xr:uid="{0B05D225-4DB0-4B36-8C2A-0A0755CD86C5}">
    <sortState xmlns:xlrd2="http://schemas.microsoft.com/office/spreadsheetml/2017/richdata2" ref="A10:H659">
      <sortCondition ref="D9:D659"/>
    </sortState>
  </autoFilter>
  <pageMargins left="0.74803149606299213" right="0.74803149606299213" top="0.74803149606299213" bottom="0.74803149606299213" header="0.51181102362204722" footer="0.51181102362204722"/>
  <pageSetup paperSize="9" orientation="landscape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1:E27"/>
  <sheetViews>
    <sheetView workbookViewId="0">
      <selection activeCell="C18" sqref="C18"/>
    </sheetView>
  </sheetViews>
  <sheetFormatPr defaultColWidth="11.5859375" defaultRowHeight="12.4" x14ac:dyDescent="0.3"/>
  <cols>
    <col min="1" max="1" width="2.5859375" customWidth="1"/>
    <col min="2" max="2" width="16.5859375" customWidth="1"/>
    <col min="4" max="4" width="50.5859375" bestFit="1" customWidth="1"/>
  </cols>
  <sheetData>
    <row r="1" spans="2:5" ht="44.25" customHeight="1" x14ac:dyDescent="0.3">
      <c r="C1" s="14" t="str">
        <f ca="1">MID(CELL("Filename",A1),FIND("]",CELL("Filename",A1))+1,225)</f>
        <v>Style conventions</v>
      </c>
      <c r="D1" s="14"/>
    </row>
    <row r="2" spans="2:5" x14ac:dyDescent="0.3">
      <c r="B2" s="17"/>
    </row>
    <row r="3" spans="2:5" x14ac:dyDescent="0.3">
      <c r="B3" s="17"/>
    </row>
    <row r="4" spans="2:5" x14ac:dyDescent="0.3">
      <c r="B4" s="17"/>
    </row>
    <row r="6" spans="2:5" x14ac:dyDescent="0.3">
      <c r="B6" s="18" t="s">
        <v>10</v>
      </c>
      <c r="C6" s="18" t="s">
        <v>11</v>
      </c>
      <c r="D6" s="18" t="s">
        <v>9</v>
      </c>
    </row>
    <row r="7" spans="2:5" x14ac:dyDescent="0.3">
      <c r="B7" t="s">
        <v>12</v>
      </c>
      <c r="C7" s="19">
        <v>100</v>
      </c>
      <c r="D7" t="s">
        <v>13</v>
      </c>
      <c r="E7" s="16"/>
    </row>
    <row r="8" spans="2:5" x14ac:dyDescent="0.3">
      <c r="B8" t="s">
        <v>14</v>
      </c>
      <c r="C8" s="20">
        <v>200</v>
      </c>
      <c r="D8" t="s">
        <v>15</v>
      </c>
    </row>
    <row r="9" spans="2:5" x14ac:dyDescent="0.25">
      <c r="B9" t="s">
        <v>16</v>
      </c>
      <c r="C9" s="38" t="s">
        <v>17</v>
      </c>
      <c r="D9" t="s">
        <v>18</v>
      </c>
    </row>
    <row r="10" spans="2:5" x14ac:dyDescent="0.3">
      <c r="B10" t="s">
        <v>19</v>
      </c>
      <c r="C10">
        <v>4</v>
      </c>
      <c r="D10" t="s">
        <v>20</v>
      </c>
    </row>
    <row r="11" spans="2:5" x14ac:dyDescent="0.3">
      <c r="B11" t="s">
        <v>21</v>
      </c>
      <c r="C11" s="39" t="s">
        <v>22</v>
      </c>
      <c r="D11" t="s">
        <v>23</v>
      </c>
    </row>
    <row r="14" spans="2:5" x14ac:dyDescent="0.3">
      <c r="B14" s="44" t="s">
        <v>69</v>
      </c>
    </row>
    <row r="15" spans="2:5" ht="9" customHeight="1" x14ac:dyDescent="0.3"/>
    <row r="16" spans="2:5" x14ac:dyDescent="0.3">
      <c r="B16" t="s">
        <v>77</v>
      </c>
      <c r="C16" s="43"/>
    </row>
    <row r="17" spans="2:4" ht="5.55" customHeight="1" x14ac:dyDescent="0.3"/>
    <row r="18" spans="2:4" x14ac:dyDescent="0.3">
      <c r="B18" t="s">
        <v>78</v>
      </c>
      <c r="C18" s="56"/>
    </row>
    <row r="19" spans="2:4" ht="5.55" customHeight="1" x14ac:dyDescent="0.3"/>
    <row r="20" spans="2:4" x14ac:dyDescent="0.3">
      <c r="B20" t="s">
        <v>71</v>
      </c>
      <c r="C20" s="57"/>
    </row>
    <row r="27" spans="2:4" x14ac:dyDescent="0.3">
      <c r="D27" s="39"/>
    </row>
  </sheetData>
  <pageMargins left="0.74803149606299213" right="0.74803149606299213" top="0.74803149606299213" bottom="0.74803149606299213" header="0.51181102362204722" footer="0.51181102362204722"/>
  <pageSetup paperSize="9" orientation="landscape" horizontalDpi="4294967292" verticalDpi="4294967292" r:id="rId1"/>
  <headerFooter alignWithMargins="0"/>
  <ignoredErrors>
    <ignoredError sqref="C1" evalError="1"/>
  </ignoredErrors>
  <drawing r:id="rId2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Contents</vt:lpstr>
      <vt:lpstr>Availability POI Areas</vt:lpstr>
      <vt:lpstr>Annual rolling av</vt:lpstr>
      <vt:lpstr>Calculation of exceedance prob</vt:lpstr>
      <vt:lpstr>L1 threshold calc (Jun)</vt:lpstr>
      <vt:lpstr>L2 threshold calc (Jun)</vt:lpstr>
      <vt:lpstr>Style conventions</vt:lpstr>
      <vt:lpstr>Layer 1</vt:lpstr>
      <vt:lpstr>Layer 2</vt:lpstr>
      <vt:lpstr>Exhibit 2 L1 rolling ave</vt:lpstr>
      <vt:lpstr>Exhibit 3 L1 DF</vt:lpstr>
      <vt:lpstr>Exhibit 4 L2 DF</vt:lpstr>
      <vt:lpstr>L1_rolling_average</vt:lpstr>
      <vt:lpstr>L2_rolling_average</vt:lpstr>
      <vt:lpstr>target_prob_exceedance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2024-08-11T21:09:45Z</dcterms:created>
  <dcterms:modified xsi:type="dcterms:W3CDTF">2024-08-23T02:34:08Z</dcterms:modified>
</cp:coreProperties>
</file>