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xr:revisionPtr revIDLastSave="0" documentId="8_{CDFD2811-2B16-488C-9C84-96C74C625400}" xr6:coauthVersionLast="45" xr6:coauthVersionMax="45" xr10:uidLastSave="{00000000-0000-0000-0000-000000000000}"/>
  <bookViews>
    <workbookView xWindow="-120" yWindow="-120" windowWidth="19440" windowHeight="15150" activeTab="2" xr2:uid="{00000000-000D-0000-FFFF-FFFF00000000}"/>
  </bookViews>
  <sheets>
    <sheet name="Cover" sheetId="1" r:id="rId1"/>
    <sheet name="Approach" sheetId="2" r:id="rId2"/>
    <sheet name="Inputs" sheetId="3" r:id="rId3"/>
    <sheet name="Calc" sheetId="4" r:id="rId4"/>
    <sheet name="AMP_Output" sheetId="6" r:id="rId5"/>
  </sheets>
  <definedNames>
    <definedName name="Author">Inputs!#REF!</definedName>
    <definedName name="CAPEX_Category">Inputs!#REF!</definedName>
    <definedName name="Created_On">Inputs!#REF!</definedName>
    <definedName name="Fleet">Inputs!#REF!</definedName>
    <definedName name="Last_Modified">Inputs!#REF!</definedName>
    <definedName name="OPEX_Category">Inputs!$C$3</definedName>
    <definedName name="Portfolio">Inputs!$C$4</definedName>
    <definedName name="_xlnm.Print_Area" localSheetId="1">Approach!$A$1:$M$66</definedName>
    <definedName name="_xlnm.Print_Area" localSheetId="0">Cover!$A$1:$T$40</definedName>
    <definedName name="Status">Inputs!#REF!</definedName>
  </definedNames>
  <calcPr calcId="191028" iterate="1" iterateCount="999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4" l="1"/>
  <c r="C28" i="3"/>
  <c r="C8" i="6" l="1"/>
  <c r="D52" i="3" l="1"/>
  <c r="E52" i="3" s="1"/>
  <c r="F52" i="3" s="1"/>
  <c r="G52" i="3" s="1"/>
  <c r="H52" i="3" s="1"/>
  <c r="I52" i="3" s="1"/>
  <c r="J52" i="3" s="1"/>
  <c r="K52" i="3" s="1"/>
  <c r="L52" i="3" s="1"/>
  <c r="M52" i="3" s="1"/>
  <c r="D45" i="3"/>
  <c r="E45" i="3" s="1"/>
  <c r="F45" i="3" s="1"/>
  <c r="G45" i="3" s="1"/>
  <c r="H45" i="3" s="1"/>
  <c r="I45" i="3" s="1"/>
  <c r="J44" i="3"/>
  <c r="K44" i="3" s="1"/>
  <c r="L44" i="3" s="1"/>
  <c r="M44" i="3" s="1"/>
  <c r="J45" i="3" l="1"/>
  <c r="K45" i="3" s="1"/>
  <c r="L45" i="3" s="1"/>
  <c r="M45" i="3" s="1"/>
  <c r="C19" i="3"/>
  <c r="C27" i="3" s="1"/>
  <c r="C50" i="3"/>
  <c r="A1" i="6"/>
  <c r="A1" i="4"/>
  <c r="M50" i="3"/>
  <c r="L50" i="3"/>
  <c r="K50" i="3"/>
  <c r="J50" i="3"/>
  <c r="I50" i="3"/>
  <c r="H50" i="3"/>
  <c r="G50" i="3"/>
  <c r="F50" i="3"/>
  <c r="E50" i="3"/>
  <c r="D50" i="3"/>
  <c r="A8" i="6"/>
  <c r="B9" i="1"/>
  <c r="E13" i="4"/>
  <c r="F13" i="4"/>
  <c r="P13" i="4"/>
  <c r="G13" i="4"/>
  <c r="H13" i="4"/>
  <c r="I13" i="4"/>
  <c r="J13" i="4"/>
  <c r="K13" i="4"/>
  <c r="L13" i="4"/>
  <c r="M13" i="4"/>
  <c r="N13" i="4"/>
  <c r="O13" i="4"/>
  <c r="B19" i="4"/>
  <c r="M43" i="3"/>
  <c r="L43" i="3"/>
  <c r="K43" i="3"/>
  <c r="J43" i="3"/>
  <c r="I43" i="3"/>
  <c r="H43" i="3"/>
  <c r="G43" i="3"/>
  <c r="F43" i="3"/>
  <c r="E43" i="3"/>
  <c r="D43" i="3"/>
  <c r="E34" i="3"/>
  <c r="F34" i="3"/>
  <c r="G34" i="3"/>
  <c r="H34" i="3"/>
  <c r="I34" i="3"/>
  <c r="J34" i="3"/>
  <c r="K34" i="3"/>
  <c r="L34" i="3"/>
  <c r="M34" i="3"/>
  <c r="D34" i="3"/>
  <c r="D13" i="3"/>
  <c r="E13" i="3"/>
  <c r="F13" i="3"/>
  <c r="G13" i="3"/>
  <c r="C13" i="3"/>
  <c r="D8" i="4" l="1"/>
  <c r="L14" i="4" l="1"/>
  <c r="L19" i="4" s="1"/>
  <c r="E14" i="4"/>
  <c r="H14" i="4"/>
  <c r="K14" i="4"/>
  <c r="K19" i="4" s="1"/>
  <c r="J38" i="3"/>
  <c r="G38" i="3"/>
  <c r="K38" i="3"/>
  <c r="H38" i="3"/>
  <c r="E38" i="3"/>
  <c r="I38" i="3"/>
  <c r="D38" i="3"/>
  <c r="F38" i="3"/>
  <c r="P14" i="4"/>
  <c r="P19" i="4" s="1"/>
  <c r="G14" i="4"/>
  <c r="G19" i="4" s="1"/>
  <c r="I14" i="4"/>
  <c r="I19" i="4" s="1"/>
  <c r="F14" i="4"/>
  <c r="F19" i="4" s="1"/>
  <c r="J14" i="4"/>
  <c r="J19" i="4" s="1"/>
  <c r="M14" i="4"/>
  <c r="M19" i="4" s="1"/>
  <c r="O14" i="4"/>
  <c r="O19" i="4" s="1"/>
  <c r="N14" i="4"/>
  <c r="N19" i="4" s="1"/>
  <c r="L17" i="4" l="1"/>
  <c r="H19" i="4"/>
  <c r="S14" i="4"/>
  <c r="T14" i="4"/>
  <c r="I15" i="4"/>
  <c r="I16" i="4" s="1"/>
  <c r="K15" i="4"/>
  <c r="K16" i="4" s="1"/>
  <c r="H15" i="4"/>
  <c r="G15" i="4"/>
  <c r="G16" i="4" s="1"/>
  <c r="N15" i="4"/>
  <c r="N16" i="4" s="1"/>
  <c r="M15" i="4"/>
  <c r="M16" i="4" s="1"/>
  <c r="L15" i="4"/>
  <c r="L16" i="4" s="1"/>
  <c r="J15" i="4"/>
  <c r="F17" i="4"/>
  <c r="G17" i="4"/>
  <c r="K17" i="4"/>
  <c r="P17" i="4"/>
  <c r="H17" i="4"/>
  <c r="M17" i="4"/>
  <c r="N17" i="4"/>
  <c r="I17" i="4"/>
  <c r="O17" i="4"/>
  <c r="J17" i="4"/>
  <c r="L18" i="4" l="1"/>
  <c r="L20" i="4" s="1"/>
  <c r="H16" i="4"/>
  <c r="S15" i="4"/>
  <c r="T15" i="4"/>
  <c r="T17" i="4"/>
  <c r="S17" i="4"/>
  <c r="S19" i="4"/>
  <c r="T19" i="4"/>
  <c r="J16" i="4"/>
  <c r="K18" i="4"/>
  <c r="K20" i="4" s="1"/>
  <c r="K22" i="4" s="1"/>
  <c r="I8" i="6" s="1"/>
  <c r="G18" i="4"/>
  <c r="G20" i="4" s="1"/>
  <c r="G22" i="4" s="1"/>
  <c r="E8" i="6" s="1"/>
  <c r="H18" i="4"/>
  <c r="H20" i="4" s="1"/>
  <c r="H22" i="4" s="1"/>
  <c r="F8" i="6" s="1"/>
  <c r="L22" i="4"/>
  <c r="J8" i="6" s="1"/>
  <c r="M18" i="4"/>
  <c r="M20" i="4" s="1"/>
  <c r="N18" i="4"/>
  <c r="N20" i="4" s="1"/>
  <c r="I18" i="4"/>
  <c r="I20" i="4" s="1"/>
  <c r="L38" i="3"/>
  <c r="M38" i="3"/>
  <c r="J18" i="4" l="1"/>
  <c r="J20" i="4" s="1"/>
  <c r="J22" i="4" s="1"/>
  <c r="H8" i="6" s="1"/>
  <c r="O15" i="4"/>
  <c r="O16" i="4" s="1"/>
  <c r="O18" i="4" s="1"/>
  <c r="O20" i="4" s="1"/>
  <c r="O22" i="4" s="1"/>
  <c r="M8" i="6" s="1"/>
  <c r="P15" i="4"/>
  <c r="P16" i="4" s="1"/>
  <c r="P18" i="4" s="1"/>
  <c r="P20" i="4" s="1"/>
  <c r="P22" i="4" s="1"/>
  <c r="N8" i="6" s="1"/>
  <c r="N22" i="4"/>
  <c r="L8" i="6" s="1"/>
  <c r="I22" i="4"/>
  <c r="G8" i="6" s="1"/>
  <c r="M22" i="4"/>
  <c r="K8" i="6" s="1"/>
  <c r="C38" i="3" l="1"/>
  <c r="F15" i="4" l="1"/>
  <c r="F16" i="4" s="1"/>
  <c r="F18" i="4" l="1"/>
  <c r="F20" i="4" s="1"/>
  <c r="F22" i="4" s="1"/>
  <c r="D8" i="6" s="1"/>
</calcChain>
</file>

<file path=xl/sharedStrings.xml><?xml version="1.0" encoding="utf-8"?>
<sst xmlns="http://schemas.openxmlformats.org/spreadsheetml/2006/main" count="131" uniqueCount="108">
  <si>
    <t xml:space="preserve">FORECAST </t>
  </si>
  <si>
    <t>Forecast Owner:</t>
  </si>
  <si>
    <t>Katrina Gilkinson</t>
  </si>
  <si>
    <t>Responsible GM:</t>
  </si>
  <si>
    <t>Gary Dixon</t>
  </si>
  <si>
    <t>Date:</t>
  </si>
  <si>
    <t>Version:</t>
  </si>
  <si>
    <t>IV Forecasts</t>
  </si>
  <si>
    <t>Purpose</t>
  </si>
  <si>
    <t>The purpose of this model is to determine the non-network opex Governance and administration expenditure</t>
  </si>
  <si>
    <t>Introduction</t>
  </si>
  <si>
    <t xml:space="preserve">The governance and administration portfolio includes governance and general administration costs associated with operating and supporting our business. It includes costs relating to our board of directors, audit and assurance programmes (including the audits of financial and regulatory disclosures), legal fees and consumables. </t>
  </si>
  <si>
    <t>Forecasting approach</t>
  </si>
  <si>
    <t>The figure below shows components of the the base-step-trend expenditure forecast.</t>
  </si>
  <si>
    <t>Structure</t>
  </si>
  <si>
    <t>Workbook colour coding</t>
  </si>
  <si>
    <t xml:space="preserve">Input worksheets are </t>
  </si>
  <si>
    <t xml:space="preserve">Calculation worksheets are </t>
  </si>
  <si>
    <t xml:space="preserve">Output worksheets are </t>
  </si>
  <si>
    <t>Grouping/guidance worksheets are</t>
  </si>
  <si>
    <t>Worksheet structure</t>
  </si>
  <si>
    <t>Direct input cells are:</t>
  </si>
  <si>
    <t>xxx</t>
  </si>
  <si>
    <t>Inputs from other model outputs</t>
  </si>
  <si>
    <t>Worksheet Type</t>
  </si>
  <si>
    <t>Worksheets</t>
  </si>
  <si>
    <t>Description</t>
  </si>
  <si>
    <t>Input</t>
  </si>
  <si>
    <t>Inputs</t>
  </si>
  <si>
    <t>Calcs</t>
  </si>
  <si>
    <t>Forecast Quantities</t>
  </si>
  <si>
    <t>Output</t>
  </si>
  <si>
    <t>Outputs</t>
  </si>
  <si>
    <t>IM Table</t>
  </si>
  <si>
    <t>Opex Category</t>
  </si>
  <si>
    <t>Non-network Opex</t>
  </si>
  <si>
    <t>Portfolio</t>
  </si>
  <si>
    <t>Governance and Administration</t>
  </si>
  <si>
    <t>Historical expenditure inputs and AMP forecasts</t>
  </si>
  <si>
    <t>All time ranges in this model are linked to this input.</t>
  </si>
  <si>
    <t>Current Period</t>
  </si>
  <si>
    <t xml:space="preserve"> Assessment Period</t>
  </si>
  <si>
    <t>CPP Regulatory Period</t>
  </si>
  <si>
    <t>2015</t>
  </si>
  <si>
    <t>2016</t>
  </si>
  <si>
    <t>2017</t>
  </si>
  <si>
    <t>2018</t>
  </si>
  <si>
    <t>2019</t>
  </si>
  <si>
    <t>2020</t>
  </si>
  <si>
    <t>2021</t>
  </si>
  <si>
    <t>2022</t>
  </si>
  <si>
    <t>2023</t>
  </si>
  <si>
    <t>2024</t>
  </si>
  <si>
    <t>2025</t>
  </si>
  <si>
    <t>2026</t>
  </si>
  <si>
    <t>2027</t>
  </si>
  <si>
    <t>2028</t>
  </si>
  <si>
    <t>2029</t>
  </si>
  <si>
    <t>2030</t>
  </si>
  <si>
    <t xml:space="preserve">Historical expenditure </t>
  </si>
  <si>
    <t>Source</t>
  </si>
  <si>
    <t>(Constant RY20 dollars)</t>
  </si>
  <si>
    <t>Historic expenditure reconcilation</t>
  </si>
  <si>
    <t>1. Base amount  (base year and adjustments to base year)</t>
  </si>
  <si>
    <t>Expenditure category</t>
  </si>
  <si>
    <t>Description of adjustment</t>
  </si>
  <si>
    <t>Base (RY19)</t>
  </si>
  <si>
    <t>Adjustment 1</t>
  </si>
  <si>
    <t>Legal costs relating to ComCom Quality Breach Investigation</t>
  </si>
  <si>
    <t>Adjustment 2</t>
  </si>
  <si>
    <t>Additional Director Fees for CPP (1 Qtr)</t>
  </si>
  <si>
    <t>Adjustment 3</t>
  </si>
  <si>
    <t>Retailer doubtful debt provision</t>
  </si>
  <si>
    <t>Adjustment 4</t>
  </si>
  <si>
    <t>Adjustment for new contract terms</t>
  </si>
  <si>
    <t>Adjustment 5</t>
  </si>
  <si>
    <t>Adjusted Base</t>
  </si>
  <si>
    <t>2. Adjustments  for step changes (recurring and non recurring)</t>
  </si>
  <si>
    <t>Audit fee increase</t>
  </si>
  <si>
    <t>Additional director fees for CPP</t>
  </si>
  <si>
    <t>Total</t>
  </si>
  <si>
    <t>3 Trend factors</t>
  </si>
  <si>
    <t>Trend factor</t>
  </si>
  <si>
    <t>Percentage change in network scale</t>
  </si>
  <si>
    <t>Link to Comcom DPP final determination Opex Model</t>
  </si>
  <si>
    <t>Output change</t>
  </si>
  <si>
    <t>4 Cost Efficiency</t>
  </si>
  <si>
    <t>$</t>
  </si>
  <si>
    <t>Cost efficiency</t>
  </si>
  <si>
    <t>Efficiency adjustments applied centrally</t>
  </si>
  <si>
    <t>Cost efficiency factor</t>
  </si>
  <si>
    <t>Base year</t>
  </si>
  <si>
    <t>Base amount</t>
  </si>
  <si>
    <t>Annual average</t>
  </si>
  <si>
    <t>CPP total</t>
  </si>
  <si>
    <t>1.</t>
  </si>
  <si>
    <t>Step Changes</t>
  </si>
  <si>
    <t>2.</t>
  </si>
  <si>
    <t>Adjusted for step changes</t>
  </si>
  <si>
    <t>Trend Factors</t>
  </si>
  <si>
    <t>3.</t>
  </si>
  <si>
    <t>Adjusted for trend factors</t>
  </si>
  <si>
    <t>4.</t>
  </si>
  <si>
    <t>Adjusted for cost efficiencies</t>
  </si>
  <si>
    <t>5.</t>
  </si>
  <si>
    <t>$ (RY20 constant)</t>
  </si>
  <si>
    <t>Fleet</t>
  </si>
  <si>
    <t>Adjusted Base after SEC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</si>
</sst>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2" formatCode="_-&quot;$&quot;* #,##0_-;\-&quot;$&quot;* #,##0_-;_-&quot;$&quot;* &quot;-&quot;_-;_-@_-"/>
    <numFmt numFmtId="41" formatCode="_-* #,##0_-;\-* #,##0_-;_-* &quot;-&quot;_-;_-@_-"/>
    <numFmt numFmtId="43" formatCode="_-* #,##0.00_-;\-* #,##0.00_-;_-* &quot;-&quot;??_-;_-@_-"/>
    <numFmt numFmtId="164" formatCode="_-* #,##0.0000_-;\-* #,##0.0000_-;_-* &quot;-&quot;??_-;_-@_-"/>
    <numFmt numFmtId="165" formatCode="_-* #,##0_-;\-* #,##0_-;_-* &quot;-&quot;??_-;_-@_-"/>
    <numFmt numFmtId="166" formatCode="#,##0_ ;[Red]\-#,##0\ "/>
  </numFmts>
  <fonts count="20" x14ac:knownFonts="1">
    <font>
      <sz val="10"/>
      <color theme="1"/>
      <name val="Arial"/>
      <family val="2"/>
    </font>
    <font>
      <sz val="11"/>
      <color theme="1"/>
      <name val="Calibri"/>
      <family val="2"/>
      <scheme val="minor"/>
    </font>
    <font>
      <sz val="11"/>
      <color theme="1"/>
      <name val="Calibri"/>
      <family val="2"/>
      <scheme val="minor"/>
    </font>
    <font>
      <b/>
      <sz val="26"/>
      <color rgb="FFF58220"/>
      <name val="Calibri"/>
      <family val="2"/>
      <scheme val="minor"/>
    </font>
    <font>
      <sz val="11"/>
      <color theme="1"/>
      <name val="Arial"/>
      <family val="2"/>
    </font>
    <font>
      <b/>
      <sz val="10"/>
      <color theme="1"/>
      <name val="Arial"/>
      <family val="2"/>
    </font>
    <font>
      <b/>
      <sz val="14"/>
      <color theme="0"/>
      <name val="Arial"/>
      <family val="2"/>
    </font>
    <font>
      <sz val="10"/>
      <name val="Arial"/>
      <family val="2"/>
    </font>
    <font>
      <b/>
      <sz val="11"/>
      <color theme="0"/>
      <name val="Arial"/>
      <family val="2"/>
    </font>
    <font>
      <sz val="10"/>
      <color theme="5" tint="-0.24994659260841701"/>
      <name val="Arial"/>
      <family val="2"/>
    </font>
    <font>
      <b/>
      <sz val="11"/>
      <color theme="1"/>
      <name val="Arial"/>
      <family val="2"/>
    </font>
    <font>
      <u/>
      <sz val="10"/>
      <color theme="4"/>
      <name val="Calibri"/>
      <family val="2"/>
    </font>
    <font>
      <b/>
      <sz val="18"/>
      <color theme="1" tint="0.34998626667073579"/>
      <name val="Arial"/>
      <family val="2"/>
    </font>
    <font>
      <b/>
      <sz val="42"/>
      <color theme="1" tint="0.34998626667073579"/>
      <name val="Arial"/>
      <family val="2"/>
    </font>
    <font>
      <b/>
      <sz val="10"/>
      <color theme="1" tint="0.34998626667073579"/>
      <name val="Arial"/>
      <family val="2"/>
    </font>
    <font>
      <b/>
      <sz val="10"/>
      <name val="Arial"/>
      <family val="2"/>
    </font>
    <font>
      <b/>
      <sz val="11"/>
      <color theme="0"/>
      <name val="Calibri"/>
      <family val="2"/>
      <scheme val="minor"/>
    </font>
    <font>
      <sz val="10"/>
      <color theme="0"/>
      <name val="Arial"/>
      <family val="2"/>
    </font>
    <font>
      <sz val="10"/>
      <color theme="1"/>
      <name val="Arial"/>
      <family val="2"/>
    </font>
    <font>
      <b/>
      <sz val="11"/>
      <color rgb="FFFA7D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rgb="FFFEEFE2"/>
        <bgColor theme="0"/>
      </patternFill>
    </fill>
    <fill>
      <patternFill patternType="solid">
        <fgColor theme="5" tint="0.79998168889431442"/>
        <bgColor indexed="65"/>
      </patternFill>
    </fill>
    <fill>
      <patternFill patternType="solid">
        <fgColor rgb="FFF7941E"/>
        <bgColor indexed="64"/>
      </patternFill>
    </fill>
    <fill>
      <patternFill patternType="solid">
        <fgColor rgb="FFF2F2F2"/>
      </patternFill>
    </fill>
    <fill>
      <patternFill patternType="solid">
        <fgColor rgb="FFFFFF00"/>
        <bgColor indexed="64"/>
      </patternFill>
    </fill>
  </fills>
  <borders count="20">
    <border>
      <left/>
      <right/>
      <top/>
      <bottom/>
      <diagonal/>
    </border>
    <border>
      <left style="hair">
        <color rgb="FFF58220"/>
      </left>
      <right style="hair">
        <color rgb="FFF58220"/>
      </right>
      <top style="hair">
        <color rgb="FFF58220"/>
      </top>
      <bottom style="hair">
        <color rgb="FFF58220"/>
      </bottom>
      <diagonal/>
    </border>
    <border>
      <left style="hair">
        <color rgb="FFF58220"/>
      </left>
      <right/>
      <top style="hair">
        <color rgb="FFF58220"/>
      </top>
      <bottom style="hair">
        <color rgb="FFF58220"/>
      </bottom>
      <diagonal/>
    </border>
    <border>
      <left/>
      <right/>
      <top style="hair">
        <color rgb="FFF58220"/>
      </top>
      <bottom style="hair">
        <color rgb="FFF58220"/>
      </bottom>
      <diagonal/>
    </border>
    <border>
      <left/>
      <right style="hair">
        <color rgb="FFF58220"/>
      </right>
      <top style="hair">
        <color rgb="FFF58220"/>
      </top>
      <bottom style="hair">
        <color rgb="FFF58220"/>
      </bottom>
      <diagonal/>
    </border>
    <border>
      <left style="thin">
        <color rgb="FFF58220"/>
      </left>
      <right/>
      <top style="thin">
        <color rgb="FFF58220"/>
      </top>
      <bottom/>
      <diagonal/>
    </border>
    <border>
      <left/>
      <right/>
      <top style="thin">
        <color rgb="FFF58220"/>
      </top>
      <bottom/>
      <diagonal/>
    </border>
    <border>
      <left/>
      <right style="thin">
        <color rgb="FFF58220"/>
      </right>
      <top style="thin">
        <color rgb="FFF58220"/>
      </top>
      <bottom/>
      <diagonal/>
    </border>
    <border>
      <left style="thin">
        <color rgb="FFF58220"/>
      </left>
      <right style="hair">
        <color rgb="FFF58220"/>
      </right>
      <top style="thin">
        <color rgb="FFF58220"/>
      </top>
      <bottom/>
      <diagonal/>
    </border>
    <border>
      <left style="hair">
        <color rgb="FFF58220"/>
      </left>
      <right style="thin">
        <color rgb="FFF58220"/>
      </right>
      <top style="thin">
        <color rgb="FFF5822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5"/>
      </top>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indexed="64"/>
      </top>
      <bottom style="double">
        <color indexed="64"/>
      </bottom>
      <diagonal/>
    </border>
    <border>
      <left/>
      <right/>
      <top style="thin">
        <color theme="0" tint="-0.14993743705557422"/>
      </top>
      <bottom/>
      <diagonal/>
    </border>
    <border>
      <left style="hair">
        <color rgb="FFF58220"/>
      </left>
      <right style="hair">
        <color rgb="FFF58220"/>
      </right>
      <top style="hair">
        <color rgb="FFF58220"/>
      </top>
      <bottom/>
      <diagonal/>
    </border>
    <border>
      <left style="thin">
        <color rgb="FF7F7F7F"/>
      </left>
      <right style="thin">
        <color rgb="FF7F7F7F"/>
      </right>
      <top style="thin">
        <color rgb="FF7F7F7F"/>
      </top>
      <bottom style="thin">
        <color rgb="FF7F7F7F"/>
      </bottom>
      <diagonal/>
    </border>
  </borders>
  <cellStyleXfs count="14">
    <xf numFmtId="0" fontId="0" fillId="2" borderId="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6" fillId="9" borderId="0" applyNumberFormat="0" applyAlignment="0" applyProtection="0"/>
    <xf numFmtId="0" fontId="8" fillId="9" borderId="0" applyNumberFormat="0" applyAlignment="0" applyProtection="0"/>
    <xf numFmtId="0" fontId="9" fillId="7" borderId="1" applyNumberFormat="0" applyAlignment="0" applyProtection="0"/>
    <xf numFmtId="164" fontId="7" fillId="0" borderId="1" applyNumberFormat="0" applyProtection="0">
      <alignment vertical="center"/>
    </xf>
    <xf numFmtId="0" fontId="17" fillId="9" borderId="0" applyNumberFormat="0" applyBorder="0" applyAlignment="0" applyProtection="0"/>
    <xf numFmtId="0" fontId="11" fillId="0" borderId="0" applyNumberFormat="0" applyFill="0" applyBorder="0" applyAlignment="0" applyProtection="0">
      <alignment vertical="top"/>
      <protection locked="0"/>
    </xf>
    <xf numFmtId="0" fontId="12" fillId="2" borderId="0" applyNumberFormat="0" applyAlignment="0" applyProtection="0"/>
    <xf numFmtId="0" fontId="1" fillId="8" borderId="0" applyNumberFormat="0" applyBorder="0" applyAlignment="0" applyProtection="0"/>
    <xf numFmtId="9" fontId="18" fillId="0" borderId="0" applyFont="0" applyFill="0" applyBorder="0" applyAlignment="0" applyProtection="0"/>
    <xf numFmtId="0" fontId="19" fillId="10" borderId="19" applyNumberFormat="0" applyAlignment="0" applyProtection="0"/>
  </cellStyleXfs>
  <cellXfs count="77">
    <xf numFmtId="0" fontId="0" fillId="2" borderId="0" xfId="0"/>
    <xf numFmtId="0" fontId="4" fillId="2" borderId="0" xfId="0" applyFont="1"/>
    <xf numFmtId="0" fontId="4" fillId="4" borderId="0" xfId="0" applyFont="1" applyFill="1"/>
    <xf numFmtId="0" fontId="4" fillId="5" borderId="0" xfId="0" applyFont="1" applyFill="1"/>
    <xf numFmtId="0" fontId="0" fillId="2" borderId="0" xfId="0" quotePrefix="1"/>
    <xf numFmtId="0" fontId="4" fillId="2" borderId="0" xfId="0" applyFont="1" applyAlignment="1">
      <alignment horizontal="left" vertical="top"/>
    </xf>
    <xf numFmtId="164" fontId="7" fillId="0" borderId="1" xfId="1" applyNumberFormat="1" applyFont="1" applyBorder="1" applyAlignment="1">
      <alignment vertical="center"/>
    </xf>
    <xf numFmtId="164" fontId="9" fillId="7" borderId="1" xfId="6" applyNumberFormat="1" applyAlignment="1">
      <alignment vertical="center"/>
    </xf>
    <xf numFmtId="0" fontId="4" fillId="6" borderId="0" xfId="0" applyFont="1" applyFill="1"/>
    <xf numFmtId="0" fontId="4" fillId="3" borderId="0" xfId="0" applyFont="1" applyFill="1"/>
    <xf numFmtId="0" fontId="6" fillId="9" borderId="0" xfId="4" applyAlignment="1">
      <alignment vertical="center"/>
    </xf>
    <xf numFmtId="0" fontId="6" fillId="9" borderId="0" xfId="4"/>
    <xf numFmtId="0" fontId="8" fillId="9" borderId="0" xfId="5" applyAlignment="1">
      <alignment vertical="center"/>
    </xf>
    <xf numFmtId="0" fontId="8" fillId="9" borderId="0" xfId="5"/>
    <xf numFmtId="0" fontId="10" fillId="2" borderId="0" xfId="0" applyFont="1"/>
    <xf numFmtId="0" fontId="9" fillId="7" borderId="1" xfId="6"/>
    <xf numFmtId="0" fontId="0" fillId="0" borderId="0" xfId="0" applyFill="1"/>
    <xf numFmtId="0" fontId="3" fillId="2" borderId="0" xfId="0" applyFont="1"/>
    <xf numFmtId="0" fontId="5" fillId="2" borderId="0" xfId="0" applyFont="1"/>
    <xf numFmtId="0" fontId="4" fillId="2" borderId="0" xfId="0" applyFont="1" applyAlignment="1">
      <alignment horizontal="right"/>
    </xf>
    <xf numFmtId="0" fontId="12" fillId="2" borderId="0" xfId="10"/>
    <xf numFmtId="0" fontId="12" fillId="2" borderId="0" xfId="10" applyAlignment="1">
      <alignment horizontal="center"/>
    </xf>
    <xf numFmtId="0" fontId="13" fillId="2" borderId="0" xfId="0" applyFont="1" applyAlignment="1">
      <alignment horizontal="left"/>
    </xf>
    <xf numFmtId="0" fontId="12" fillId="2" borderId="0" xfId="10" applyAlignment="1">
      <alignment vertical="center"/>
    </xf>
    <xf numFmtId="0" fontId="14" fillId="2" borderId="0" xfId="0" applyFont="1" applyAlignment="1">
      <alignment wrapText="1"/>
    </xf>
    <xf numFmtId="0" fontId="15" fillId="2" borderId="0" xfId="0" applyFont="1" applyAlignment="1">
      <alignment wrapText="1"/>
    </xf>
    <xf numFmtId="0" fontId="17" fillId="9" borderId="0" xfId="8"/>
    <xf numFmtId="0" fontId="0" fillId="2" borderId="10" xfId="0" applyBorder="1"/>
    <xf numFmtId="0" fontId="1" fillId="8" borderId="5" xfId="11" applyBorder="1"/>
    <xf numFmtId="0" fontId="1" fillId="8" borderId="6" xfId="11" applyBorder="1"/>
    <xf numFmtId="0" fontId="1" fillId="8" borderId="7" xfId="11" applyBorder="1"/>
    <xf numFmtId="0" fontId="1" fillId="8" borderId="9" xfId="11" applyBorder="1"/>
    <xf numFmtId="0" fontId="1" fillId="8" borderId="8" xfId="11" applyBorder="1" applyAlignment="1">
      <alignment horizontal="left"/>
    </xf>
    <xf numFmtId="0" fontId="0" fillId="2" borderId="11" xfId="0" applyBorder="1"/>
    <xf numFmtId="0" fontId="16" fillId="9" borderId="12" xfId="8" applyFont="1" applyBorder="1"/>
    <xf numFmtId="165" fontId="9" fillId="7" borderId="1" xfId="1" applyNumberFormat="1" applyFont="1" applyFill="1" applyBorder="1"/>
    <xf numFmtId="165" fontId="0" fillId="2" borderId="11" xfId="0" applyNumberFormat="1" applyBorder="1"/>
    <xf numFmtId="6" fontId="16" fillId="9" borderId="12" xfId="8" quotePrefix="1" applyNumberFormat="1" applyFont="1" applyBorder="1" applyAlignment="1">
      <alignment horizontal="right"/>
    </xf>
    <xf numFmtId="6" fontId="16" fillId="9" borderId="12" xfId="8" quotePrefix="1" applyNumberFormat="1" applyFont="1" applyBorder="1" applyAlignment="1">
      <alignment horizontal="center" wrapText="1"/>
    </xf>
    <xf numFmtId="0" fontId="0" fillId="2" borderId="13" xfId="0" applyBorder="1"/>
    <xf numFmtId="0" fontId="5" fillId="2" borderId="13" xfId="0" applyFont="1" applyBorder="1"/>
    <xf numFmtId="165" fontId="0" fillId="2" borderId="13" xfId="0" applyNumberFormat="1" applyBorder="1"/>
    <xf numFmtId="165" fontId="0" fillId="2" borderId="10" xfId="1" applyNumberFormat="1" applyFont="1" applyFill="1" applyBorder="1"/>
    <xf numFmtId="165" fontId="0" fillId="2" borderId="11" xfId="1" applyNumberFormat="1" applyFont="1" applyFill="1" applyBorder="1"/>
    <xf numFmtId="165" fontId="0" fillId="2" borderId="13" xfId="1" applyNumberFormat="1" applyFont="1" applyFill="1" applyBorder="1"/>
    <xf numFmtId="165" fontId="0" fillId="2" borderId="14" xfId="1" applyNumberFormat="1" applyFont="1" applyFill="1" applyBorder="1"/>
    <xf numFmtId="165" fontId="0" fillId="2" borderId="10" xfId="0" applyNumberFormat="1" applyBorder="1"/>
    <xf numFmtId="43" fontId="0" fillId="2" borderId="10" xfId="0" applyNumberFormat="1" applyBorder="1"/>
    <xf numFmtId="165" fontId="0" fillId="2" borderId="0" xfId="1" applyNumberFormat="1" applyFont="1" applyFill="1"/>
    <xf numFmtId="165" fontId="0" fillId="2" borderId="0" xfId="0" applyNumberFormat="1"/>
    <xf numFmtId="0" fontId="0" fillId="2" borderId="0" xfId="0" quotePrefix="1" applyAlignment="1">
      <alignment horizontal="right"/>
    </xf>
    <xf numFmtId="0" fontId="16" fillId="9" borderId="12" xfId="8" applyFont="1" applyBorder="1" applyAlignment="1">
      <alignment horizontal="right"/>
    </xf>
    <xf numFmtId="0" fontId="0" fillId="2" borderId="0" xfId="0" applyAlignment="1">
      <alignment horizontal="right"/>
    </xf>
    <xf numFmtId="6" fontId="17" fillId="9" borderId="12" xfId="8" quotePrefix="1" applyNumberFormat="1" applyBorder="1" applyAlignment="1">
      <alignment horizontal="center" wrapText="1"/>
    </xf>
    <xf numFmtId="0" fontId="0" fillId="2" borderId="15" xfId="0" applyBorder="1"/>
    <xf numFmtId="0" fontId="16" fillId="9" borderId="12" xfId="8" applyFont="1" applyBorder="1" applyAlignment="1">
      <alignment horizontal="left"/>
    </xf>
    <xf numFmtId="0" fontId="0" fillId="2" borderId="17" xfId="0" applyBorder="1"/>
    <xf numFmtId="0" fontId="5" fillId="2" borderId="16" xfId="0" applyFont="1" applyBorder="1"/>
    <xf numFmtId="165" fontId="5" fillId="2" borderId="16" xfId="0" applyNumberFormat="1" applyFont="1" applyBorder="1"/>
    <xf numFmtId="10" fontId="9" fillId="7" borderId="1" xfId="12" applyNumberFormat="1" applyFont="1" applyFill="1" applyBorder="1"/>
    <xf numFmtId="43" fontId="19" fillId="10" borderId="19" xfId="13" applyNumberFormat="1"/>
    <xf numFmtId="166" fontId="9" fillId="7" borderId="1" xfId="1" applyNumberFormat="1" applyFont="1" applyFill="1" applyBorder="1"/>
    <xf numFmtId="166" fontId="9" fillId="7" borderId="18" xfId="1" applyNumberFormat="1" applyFont="1" applyFill="1" applyBorder="1"/>
    <xf numFmtId="14" fontId="4" fillId="2" borderId="0" xfId="0" applyNumberFormat="1" applyFont="1" applyAlignment="1">
      <alignment horizontal="right"/>
    </xf>
    <xf numFmtId="14" fontId="0" fillId="2" borderId="0" xfId="0" applyNumberFormat="1" applyAlignment="1">
      <alignment horizontal="right"/>
    </xf>
    <xf numFmtId="0" fontId="9" fillId="7" borderId="2" xfId="6" applyBorder="1" applyAlignment="1">
      <alignment vertical="center"/>
    </xf>
    <xf numFmtId="0" fontId="9" fillId="7" borderId="3" xfId="6" applyBorder="1" applyAlignment="1">
      <alignment vertical="center"/>
    </xf>
    <xf numFmtId="0" fontId="9" fillId="7" borderId="4" xfId="6" applyBorder="1" applyAlignment="1">
      <alignment vertical="center"/>
    </xf>
    <xf numFmtId="0" fontId="0" fillId="2" borderId="0" xfId="0"/>
    <xf numFmtId="0" fontId="4" fillId="2" borderId="0" xfId="0" applyFont="1" applyAlignment="1">
      <alignment vertical="top" wrapText="1"/>
    </xf>
    <xf numFmtId="0" fontId="9" fillId="7" borderId="2" xfId="6" applyBorder="1" applyAlignment="1">
      <alignment vertical="center"/>
    </xf>
    <xf numFmtId="0" fontId="9" fillId="7" borderId="3" xfId="6" applyBorder="1" applyAlignment="1">
      <alignment vertical="center"/>
    </xf>
    <xf numFmtId="0" fontId="9" fillId="7" borderId="4" xfId="6" applyBorder="1" applyAlignment="1">
      <alignment vertical="center"/>
    </xf>
    <xf numFmtId="165" fontId="9" fillId="7" borderId="1" xfId="6" applyNumberFormat="1" applyAlignment="1" applyProtection="1">
      <alignment horizontal="left" wrapText="1"/>
    </xf>
    <xf numFmtId="0" fontId="0" fillId="2" borderId="0" xfId="0" applyAlignment="1"/>
    <xf numFmtId="9" fontId="0" fillId="2" borderId="0" xfId="0" applyNumberFormat="1"/>
    <xf numFmtId="165" fontId="0" fillId="11" borderId="13" xfId="0" applyNumberFormat="1" applyFill="1" applyBorder="1"/>
  </cellXfs>
  <cellStyles count="14">
    <cellStyle name="20% - Accent2" xfId="11" builtinId="34"/>
    <cellStyle name="Accent2" xfId="8" builtinId="33" customBuiltin="1"/>
    <cellStyle name="Calculation" xfId="13" builtinId="22"/>
    <cellStyle name="Comma" xfId="1" builtinId="3"/>
    <cellStyle name="Comma [0]" xfId="2" builtinId="6" hidden="1"/>
    <cellStyle name="Currency [0]" xfId="3" builtinId="7" hidden="1"/>
    <cellStyle name="Heading 1" xfId="10" builtinId="16" customBuiltin="1"/>
    <cellStyle name="Heading 2" xfId="4" builtinId="17" customBuiltin="1"/>
    <cellStyle name="Heading 3" xfId="5" builtinId="18" customBuiltin="1"/>
    <cellStyle name="Hyperlink" xfId="9" builtinId="8" customBuiltin="1"/>
    <cellStyle name="Input" xfId="6" builtinId="20" customBuiltin="1"/>
    <cellStyle name="Inputs from other models" xfId="7" xr:uid="{F6584813-1A24-4094-AAC0-A15C571081F8}"/>
    <cellStyle name="Normal" xfId="0" builtinId="0" customBuiltin="1"/>
    <cellStyle name="Percent" xfId="12" builtinId="5"/>
  </cellStyles>
  <dxfs count="12">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font>
        <sz val="10"/>
        <name val="Arial"/>
        <family val="2"/>
        <scheme val="none"/>
      </font>
      <numFmt numFmtId="165" formatCode="_-* #,##0_-;\-* #,##0_-;_-* &quot;-&quot;??_-;_-@_-"/>
      <fill>
        <patternFill patternType="solid">
          <fgColor indexed="64"/>
          <bgColor theme="0"/>
        </patternFill>
      </fill>
    </dxf>
    <dxf>
      <numFmt numFmtId="165" formatCode="_-* #,##0_-;\-* #,##0_-;_-* &quot;-&quot;??_-;_-@_-"/>
    </dxf>
  </dxfs>
  <tableStyles count="0" defaultTableStyle="TableStyleLight10" defaultPivotStyle="PivotStyleLight16"/>
  <colors>
    <mruColors>
      <color rgb="FFF7941E"/>
      <color rgb="FFFF9900"/>
      <color rgb="FFF58220"/>
      <color rgb="FFFEEFE2"/>
      <color rgb="FFFDE4CF"/>
      <color rgb="FFFCD8BA"/>
      <color rgb="FFFDE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30099</xdr:colOff>
      <xdr:row>0</xdr:row>
      <xdr:rowOff>56161</xdr:rowOff>
    </xdr:from>
    <xdr:to>
      <xdr:col>19</xdr:col>
      <xdr:colOff>124443</xdr:colOff>
      <xdr:row>40</xdr:row>
      <xdr:rowOff>44438</xdr:rowOff>
    </xdr:to>
    <xdr:pic>
      <xdr:nvPicPr>
        <xdr:cNvPr id="14" name="Picture 13">
          <a:extLst>
            <a:ext uri="{FF2B5EF4-FFF2-40B4-BE49-F238E27FC236}">
              <a16:creationId xmlns:a16="http://schemas.microsoft.com/office/drawing/2014/main" id="{AF62D88B-D286-4B25-8D29-4E887110815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351"/>
        <a:stretch/>
      </xdr:blipFill>
      <xdr:spPr>
        <a:xfrm>
          <a:off x="7432385" y="56161"/>
          <a:ext cx="6707416" cy="7825991"/>
        </a:xfrm>
        <a:prstGeom prst="rect">
          <a:avLst/>
        </a:prstGeom>
        <a:effectLst>
          <a:outerShdw blurRad="50800" dist="50800" dir="5400000" algn="ctr" rotWithShape="0">
            <a:srgbClr val="000000">
              <a:alpha val="0"/>
            </a:srgbClr>
          </a:outerShdw>
        </a:effectLst>
      </xdr:spPr>
    </xdr:pic>
    <xdr:clientData/>
  </xdr:twoCellAnchor>
  <xdr:twoCellAnchor editAs="oneCell">
    <xdr:from>
      <xdr:col>13</xdr:col>
      <xdr:colOff>551089</xdr:colOff>
      <xdr:row>13</xdr:row>
      <xdr:rowOff>127907</xdr:rowOff>
    </xdr:from>
    <xdr:to>
      <xdr:col>17</xdr:col>
      <xdr:colOff>280503</xdr:colOff>
      <xdr:row>21</xdr:row>
      <xdr:rowOff>70723</xdr:rowOff>
    </xdr:to>
    <xdr:pic>
      <xdr:nvPicPr>
        <xdr:cNvPr id="15" name="Picture 14">
          <a:extLst>
            <a:ext uri="{FF2B5EF4-FFF2-40B4-BE49-F238E27FC236}">
              <a16:creationId xmlns:a16="http://schemas.microsoft.com/office/drawing/2014/main" id="{A46E46F4-CCFE-4DB8-8BC9-11C3A7CF40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9375" y="3529693"/>
          <a:ext cx="2614128" cy="1249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87944</xdr:rowOff>
    </xdr:from>
    <xdr:to>
      <xdr:col>2</xdr:col>
      <xdr:colOff>572059</xdr:colOff>
      <xdr:row>19</xdr:row>
      <xdr:rowOff>144365</xdr:rowOff>
    </xdr:to>
    <xdr:sp macro="" textlink="">
      <xdr:nvSpPr>
        <xdr:cNvPr id="2" name="Flowchart: Process 1">
          <a:extLst>
            <a:ext uri="{FF2B5EF4-FFF2-40B4-BE49-F238E27FC236}">
              <a16:creationId xmlns:a16="http://schemas.microsoft.com/office/drawing/2014/main" id="{8529471C-559C-4675-A58F-6731EDB9704C}"/>
            </a:ext>
          </a:extLst>
        </xdr:cNvPr>
        <xdr:cNvSpPr/>
      </xdr:nvSpPr>
      <xdr:spPr>
        <a:xfrm>
          <a:off x="0" y="3685032"/>
          <a:ext cx="1827118" cy="728774"/>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1 </a:t>
          </a:r>
        </a:p>
        <a:p>
          <a:pPr marL="0" marR="0" indent="0" algn="l" defTabSz="914400" rtl="0" eaLnBrk="1" fontAlgn="auto" latinLnBrk="0" hangingPunct="1">
            <a:lnSpc>
              <a:spcPct val="100000"/>
            </a:lnSpc>
            <a:spcBef>
              <a:spcPts val="0"/>
            </a:spcBef>
            <a:spcAft>
              <a:spcPts val="0"/>
            </a:spcAft>
            <a:buClrTx/>
            <a:buSzTx/>
            <a:buFontTx/>
            <a:buNone/>
            <a:tabLst/>
            <a:defRPr/>
          </a:pPr>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Base year expenditure</a:t>
          </a:r>
          <a:endParaRPr lang="en-NZ"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383346</xdr:colOff>
      <xdr:row>15</xdr:row>
      <xdr:rowOff>82921</xdr:rowOff>
    </xdr:from>
    <xdr:to>
      <xdr:col>6</xdr:col>
      <xdr:colOff>361869</xdr:colOff>
      <xdr:row>19</xdr:row>
      <xdr:rowOff>145118</xdr:rowOff>
    </xdr:to>
    <xdr:sp macro="" textlink="">
      <xdr:nvSpPr>
        <xdr:cNvPr id="3" name="Flowchart: Process 2">
          <a:extLst>
            <a:ext uri="{FF2B5EF4-FFF2-40B4-BE49-F238E27FC236}">
              <a16:creationId xmlns:a16="http://schemas.microsoft.com/office/drawing/2014/main" id="{36E2C931-7072-46C9-AAE4-19B447A1D245}"/>
            </a:ext>
          </a:extLst>
        </xdr:cNvPr>
        <xdr:cNvSpPr/>
      </xdr:nvSpPr>
      <xdr:spPr>
        <a:xfrm>
          <a:off x="2265934" y="3680009"/>
          <a:ext cx="1861111" cy="734550"/>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2</a:t>
          </a:r>
        </a:p>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Adjustments to base year expenditure	</a:t>
          </a:r>
        </a:p>
        <a:p>
          <a:pPr algn="l"/>
          <a:endParaRPr lang="en-NZ"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218384</xdr:colOff>
      <xdr:row>15</xdr:row>
      <xdr:rowOff>89553</xdr:rowOff>
    </xdr:from>
    <xdr:to>
      <xdr:col>10</xdr:col>
      <xdr:colOff>245173</xdr:colOff>
      <xdr:row>19</xdr:row>
      <xdr:rowOff>140358</xdr:rowOff>
    </xdr:to>
    <xdr:sp macro="" textlink="">
      <xdr:nvSpPr>
        <xdr:cNvPr id="4" name="Flowchart: Process 3">
          <a:extLst>
            <a:ext uri="{FF2B5EF4-FFF2-40B4-BE49-F238E27FC236}">
              <a16:creationId xmlns:a16="http://schemas.microsoft.com/office/drawing/2014/main" id="{3644B9F2-711D-499A-8979-C23967EE0B8A}"/>
            </a:ext>
          </a:extLst>
        </xdr:cNvPr>
        <xdr:cNvSpPr/>
      </xdr:nvSpPr>
      <xdr:spPr>
        <a:xfrm>
          <a:off x="4611090" y="3686641"/>
          <a:ext cx="1909377" cy="723158"/>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3</a:t>
          </a:r>
        </a:p>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Adjustments for significant, non-recurring expenditure in future years</a:t>
          </a:r>
        </a:p>
        <a:p>
          <a:pPr algn="l"/>
          <a:endParaRPr lang="en-NZ" sz="11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48796</xdr:colOff>
      <xdr:row>15</xdr:row>
      <xdr:rowOff>77651</xdr:rowOff>
    </xdr:from>
    <xdr:to>
      <xdr:col>13</xdr:col>
      <xdr:colOff>602127</xdr:colOff>
      <xdr:row>19</xdr:row>
      <xdr:rowOff>141792</xdr:rowOff>
    </xdr:to>
    <xdr:sp macro="" textlink="">
      <xdr:nvSpPr>
        <xdr:cNvPr id="5" name="Flowchart: Process 4">
          <a:extLst>
            <a:ext uri="{FF2B5EF4-FFF2-40B4-BE49-F238E27FC236}">
              <a16:creationId xmlns:a16="http://schemas.microsoft.com/office/drawing/2014/main" id="{6273777A-E2DD-4E8E-82C6-959A1EBD14E2}"/>
            </a:ext>
          </a:extLst>
        </xdr:cNvPr>
        <xdr:cNvSpPr/>
      </xdr:nvSpPr>
      <xdr:spPr>
        <a:xfrm>
          <a:off x="6951620" y="3674739"/>
          <a:ext cx="1808389" cy="736494"/>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4</a:t>
          </a:r>
        </a:p>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Adjustments for step changes </a:t>
          </a:r>
          <a:endParaRPr lang="en-NZ" sz="11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14</xdr:col>
      <xdr:colOff>507774</xdr:colOff>
      <xdr:row>15</xdr:row>
      <xdr:rowOff>77280</xdr:rowOff>
    </xdr:from>
    <xdr:to>
      <xdr:col>17</xdr:col>
      <xdr:colOff>441666</xdr:colOff>
      <xdr:row>19</xdr:row>
      <xdr:rowOff>144959</xdr:rowOff>
    </xdr:to>
    <xdr:sp macro="" textlink="">
      <xdr:nvSpPr>
        <xdr:cNvPr id="6" name="Flowchart: Process 5">
          <a:extLst>
            <a:ext uri="{FF2B5EF4-FFF2-40B4-BE49-F238E27FC236}">
              <a16:creationId xmlns:a16="http://schemas.microsoft.com/office/drawing/2014/main" id="{0DCF217A-3892-4EF5-9603-179030721542}"/>
            </a:ext>
          </a:extLst>
        </xdr:cNvPr>
        <xdr:cNvSpPr/>
      </xdr:nvSpPr>
      <xdr:spPr>
        <a:xfrm>
          <a:off x="9293186" y="3674368"/>
          <a:ext cx="1816480" cy="740032"/>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5</a:t>
          </a:r>
        </a:p>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Changes due to output changes </a:t>
          </a:r>
        </a:p>
        <a:p>
          <a:pPr algn="l"/>
          <a:endParaRPr lang="en-NZ" sz="11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18</xdr:col>
      <xdr:colOff>353202</xdr:colOff>
      <xdr:row>15</xdr:row>
      <xdr:rowOff>77280</xdr:rowOff>
    </xdr:from>
    <xdr:to>
      <xdr:col>21</xdr:col>
      <xdr:colOff>254436</xdr:colOff>
      <xdr:row>19</xdr:row>
      <xdr:rowOff>131684</xdr:rowOff>
    </xdr:to>
    <xdr:sp macro="" textlink="">
      <xdr:nvSpPr>
        <xdr:cNvPr id="7" name="Flowchart: Process 6">
          <a:extLst>
            <a:ext uri="{FF2B5EF4-FFF2-40B4-BE49-F238E27FC236}">
              <a16:creationId xmlns:a16="http://schemas.microsoft.com/office/drawing/2014/main" id="{815CCCE6-A16D-4CC7-BE56-8D3FD12321DC}"/>
            </a:ext>
          </a:extLst>
        </xdr:cNvPr>
        <xdr:cNvSpPr/>
      </xdr:nvSpPr>
      <xdr:spPr>
        <a:xfrm>
          <a:off x="11648731" y="3674368"/>
          <a:ext cx="1783823" cy="726757"/>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6</a:t>
          </a:r>
        </a:p>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Cost efficiency adjustments </a:t>
          </a:r>
          <a:endParaRPr lang="en-NZ" sz="1100"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22</xdr:col>
      <xdr:colOff>129876</xdr:colOff>
      <xdr:row>15</xdr:row>
      <xdr:rowOff>67235</xdr:rowOff>
    </xdr:from>
    <xdr:to>
      <xdr:col>25</xdr:col>
      <xdr:colOff>57584</xdr:colOff>
      <xdr:row>19</xdr:row>
      <xdr:rowOff>136819</xdr:rowOff>
    </xdr:to>
    <xdr:sp macro="" textlink="">
      <xdr:nvSpPr>
        <xdr:cNvPr id="8" name="Flowchart: Process 7">
          <a:extLst>
            <a:ext uri="{FF2B5EF4-FFF2-40B4-BE49-F238E27FC236}">
              <a16:creationId xmlns:a16="http://schemas.microsoft.com/office/drawing/2014/main" id="{D76D38C5-2687-4461-8ED0-F31AB468A07C}"/>
            </a:ext>
          </a:extLst>
        </xdr:cNvPr>
        <xdr:cNvSpPr/>
      </xdr:nvSpPr>
      <xdr:spPr>
        <a:xfrm>
          <a:off x="13935523" y="3664323"/>
          <a:ext cx="1810296" cy="741937"/>
        </a:xfrm>
        <a:prstGeom prst="flowChartProcess">
          <a:avLst/>
        </a:prstGeom>
        <a:solidFill>
          <a:srgbClr val="FEF6E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Step 7</a:t>
          </a:r>
        </a:p>
        <a:p>
          <a:pPr rtl="0"/>
          <a:r>
            <a:rPr lang="en-NZ" sz="1100" b="0" i="0" u="none" strike="noStrike" baseline="0">
              <a:solidFill>
                <a:sysClr val="windowText" lastClr="000000"/>
              </a:solidFill>
              <a:latin typeface="Arial" panose="020B0604020202020204" pitchFamily="34" charset="0"/>
              <a:ea typeface="+mn-ea"/>
              <a:cs typeface="Arial" panose="020B0604020202020204" pitchFamily="34" charset="0"/>
            </a:rPr>
            <a:t>Forecast expenditure requirement (in constant RY19 dollars)</a:t>
          </a:r>
        </a:p>
      </xdr:txBody>
    </xdr:sp>
    <xdr:clientData/>
  </xdr:twoCellAnchor>
  <xdr:twoCellAnchor>
    <xdr:from>
      <xdr:col>2</xdr:col>
      <xdr:colOff>572059</xdr:colOff>
      <xdr:row>17</xdr:row>
      <xdr:rowOff>117829</xdr:rowOff>
    </xdr:from>
    <xdr:to>
      <xdr:col>3</xdr:col>
      <xdr:colOff>383346</xdr:colOff>
      <xdr:row>17</xdr:row>
      <xdr:rowOff>120917</xdr:rowOff>
    </xdr:to>
    <xdr:cxnSp macro="">
      <xdr:nvCxnSpPr>
        <xdr:cNvPr id="9" name="Straight Arrow Connector 8">
          <a:extLst>
            <a:ext uri="{FF2B5EF4-FFF2-40B4-BE49-F238E27FC236}">
              <a16:creationId xmlns:a16="http://schemas.microsoft.com/office/drawing/2014/main" id="{D150901A-8921-476A-8C71-351C2F6307A1}"/>
            </a:ext>
          </a:extLst>
        </xdr:cNvPr>
        <xdr:cNvCxnSpPr>
          <a:stCxn id="2" idx="3"/>
          <a:endCxn id="3" idx="1"/>
        </xdr:cNvCxnSpPr>
      </xdr:nvCxnSpPr>
      <xdr:spPr>
        <a:xfrm flipV="1">
          <a:off x="1827118" y="4051094"/>
          <a:ext cx="438816" cy="3088"/>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361869</xdr:colOff>
      <xdr:row>17</xdr:row>
      <xdr:rowOff>117829</xdr:rowOff>
    </xdr:from>
    <xdr:to>
      <xdr:col>7</xdr:col>
      <xdr:colOff>218384</xdr:colOff>
      <xdr:row>17</xdr:row>
      <xdr:rowOff>120670</xdr:rowOff>
    </xdr:to>
    <xdr:cxnSp macro="">
      <xdr:nvCxnSpPr>
        <xdr:cNvPr id="10" name="Straight Arrow Connector 9">
          <a:extLst>
            <a:ext uri="{FF2B5EF4-FFF2-40B4-BE49-F238E27FC236}">
              <a16:creationId xmlns:a16="http://schemas.microsoft.com/office/drawing/2014/main" id="{A785B065-B6A1-4DE9-9F14-28F9999BB14E}"/>
            </a:ext>
          </a:extLst>
        </xdr:cNvPr>
        <xdr:cNvCxnSpPr>
          <a:stCxn id="3" idx="3"/>
          <a:endCxn id="4" idx="1"/>
        </xdr:cNvCxnSpPr>
      </xdr:nvCxnSpPr>
      <xdr:spPr>
        <a:xfrm>
          <a:off x="4127045" y="4051094"/>
          <a:ext cx="484045" cy="2841"/>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245173</xdr:colOff>
      <xdr:row>17</xdr:row>
      <xdr:rowOff>106864</xdr:rowOff>
    </xdr:from>
    <xdr:to>
      <xdr:col>11</xdr:col>
      <xdr:colOff>48796</xdr:colOff>
      <xdr:row>17</xdr:row>
      <xdr:rowOff>120670</xdr:rowOff>
    </xdr:to>
    <xdr:cxnSp macro="">
      <xdr:nvCxnSpPr>
        <xdr:cNvPr id="11" name="Straight Arrow Connector 10">
          <a:extLst>
            <a:ext uri="{FF2B5EF4-FFF2-40B4-BE49-F238E27FC236}">
              <a16:creationId xmlns:a16="http://schemas.microsoft.com/office/drawing/2014/main" id="{1EDA9D5B-0822-4BA6-BDB7-0A62E4778847}"/>
            </a:ext>
          </a:extLst>
        </xdr:cNvPr>
        <xdr:cNvCxnSpPr>
          <a:stCxn id="4" idx="3"/>
          <a:endCxn id="5" idx="1"/>
        </xdr:cNvCxnSpPr>
      </xdr:nvCxnSpPr>
      <xdr:spPr>
        <a:xfrm flipV="1">
          <a:off x="6520467" y="4040129"/>
          <a:ext cx="431153" cy="13806"/>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602127</xdr:colOff>
      <xdr:row>17</xdr:row>
      <xdr:rowOff>94927</xdr:rowOff>
    </xdr:from>
    <xdr:to>
      <xdr:col>14</xdr:col>
      <xdr:colOff>507774</xdr:colOff>
      <xdr:row>17</xdr:row>
      <xdr:rowOff>106864</xdr:rowOff>
    </xdr:to>
    <xdr:cxnSp macro="">
      <xdr:nvCxnSpPr>
        <xdr:cNvPr id="12" name="Straight Arrow Connector 11">
          <a:extLst>
            <a:ext uri="{FF2B5EF4-FFF2-40B4-BE49-F238E27FC236}">
              <a16:creationId xmlns:a16="http://schemas.microsoft.com/office/drawing/2014/main" id="{405DCED6-D934-4B72-97AF-CC08F9CFF34A}"/>
            </a:ext>
          </a:extLst>
        </xdr:cNvPr>
        <xdr:cNvCxnSpPr>
          <a:stCxn id="5" idx="3"/>
          <a:endCxn id="6" idx="1"/>
        </xdr:cNvCxnSpPr>
      </xdr:nvCxnSpPr>
      <xdr:spPr>
        <a:xfrm flipV="1">
          <a:off x="8760009" y="4028192"/>
          <a:ext cx="533177" cy="11937"/>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441666</xdr:colOff>
      <xdr:row>17</xdr:row>
      <xdr:rowOff>98767</xdr:rowOff>
    </xdr:from>
    <xdr:to>
      <xdr:col>18</xdr:col>
      <xdr:colOff>353202</xdr:colOff>
      <xdr:row>17</xdr:row>
      <xdr:rowOff>98767</xdr:rowOff>
    </xdr:to>
    <xdr:cxnSp macro="">
      <xdr:nvCxnSpPr>
        <xdr:cNvPr id="13" name="Straight Arrow Connector 12">
          <a:extLst>
            <a:ext uri="{FF2B5EF4-FFF2-40B4-BE49-F238E27FC236}">
              <a16:creationId xmlns:a16="http://schemas.microsoft.com/office/drawing/2014/main" id="{96F4B38D-94E9-4E8B-8ED0-79F027C355F5}"/>
            </a:ext>
          </a:extLst>
        </xdr:cNvPr>
        <xdr:cNvCxnSpPr>
          <a:stCxn id="6" idx="3"/>
          <a:endCxn id="7" idx="1"/>
        </xdr:cNvCxnSpPr>
      </xdr:nvCxnSpPr>
      <xdr:spPr>
        <a:xfrm flipV="1">
          <a:off x="11109666" y="4032032"/>
          <a:ext cx="539065" cy="0"/>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254436</xdr:colOff>
      <xdr:row>17</xdr:row>
      <xdr:rowOff>98217</xdr:rowOff>
    </xdr:from>
    <xdr:to>
      <xdr:col>22</xdr:col>
      <xdr:colOff>129876</xdr:colOff>
      <xdr:row>17</xdr:row>
      <xdr:rowOff>98217</xdr:rowOff>
    </xdr:to>
    <xdr:cxnSp macro="">
      <xdr:nvCxnSpPr>
        <xdr:cNvPr id="14" name="Straight Arrow Connector 13">
          <a:extLst>
            <a:ext uri="{FF2B5EF4-FFF2-40B4-BE49-F238E27FC236}">
              <a16:creationId xmlns:a16="http://schemas.microsoft.com/office/drawing/2014/main" id="{B6E478E7-8244-497A-88CC-6A9C08CBAD43}"/>
            </a:ext>
          </a:extLst>
        </xdr:cNvPr>
        <xdr:cNvCxnSpPr>
          <a:stCxn id="7" idx="3"/>
          <a:endCxn id="8" idx="1"/>
        </xdr:cNvCxnSpPr>
      </xdr:nvCxnSpPr>
      <xdr:spPr>
        <a:xfrm flipV="1">
          <a:off x="13432554" y="4031482"/>
          <a:ext cx="502969" cy="0"/>
        </a:xfrm>
        <a:prstGeom prst="straightConnector1">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870259-0B15-4296-BD5D-4A305863C554}" name="AMP_Output_Spend" displayName="AMP_Output_Spend" ref="A7:N8" totalsRowShown="0" headerRowCellStyle="Accent2">
  <autoFilter ref="A7:N8" xr:uid="{F8AB5E51-F56E-40BD-BF24-8BE7CBA3BDE0}"/>
  <tableColumns count="14">
    <tableColumn id="1" xr3:uid="{6299661A-2169-4019-A664-56A24E432409}" name="Portfolio">
      <calculatedColumnFormula>Portfolio</calculatedColumnFormula>
    </tableColumn>
    <tableColumn id="2" xr3:uid="{2C7F3FAB-E083-4586-9D41-859E66B8B407}" name="Fleet"/>
    <tableColumn id="3" xr3:uid="{4428001B-020C-4912-902A-7760DADB07E6}" name="2019" dataDxfId="11" dataCellStyle="Comma">
      <calculatedColumnFormula>Inputs!G14</calculatedColumnFormula>
    </tableColumn>
    <tableColumn id="4" xr3:uid="{7CD25E8B-1685-4F11-9FB7-D5A6E108A39D}" name="2020" dataDxfId="10" dataCellStyle="Comma">
      <calculatedColumnFormula>Calc!F22</calculatedColumnFormula>
    </tableColumn>
    <tableColumn id="5" xr3:uid="{59BF7BCF-4123-49D4-B183-1F6DA9BE716B}" name="2021" dataDxfId="9" dataCellStyle="Comma">
      <calculatedColumnFormula>Calc!G22</calculatedColumnFormula>
    </tableColumn>
    <tableColumn id="6" xr3:uid="{45E816B1-51FF-4186-8037-22313F07837D}" name="2022" dataDxfId="8" dataCellStyle="Comma">
      <calculatedColumnFormula>Calc!H22</calculatedColumnFormula>
    </tableColumn>
    <tableColumn id="7" xr3:uid="{3DD8CE12-B20B-42A2-B280-0D125988197F}" name="2023" dataDxfId="7" dataCellStyle="Comma">
      <calculatedColumnFormula>Calc!I22</calculatedColumnFormula>
    </tableColumn>
    <tableColumn id="8" xr3:uid="{6858FF99-4D06-4EC9-BA7F-33AC8AC32FC9}" name="2024" dataDxfId="6" dataCellStyle="Comma">
      <calculatedColumnFormula>Calc!J22</calculatedColumnFormula>
    </tableColumn>
    <tableColumn id="9" xr3:uid="{04C9B666-1400-45D0-98CE-42D3EE208DED}" name="2025" dataDxfId="5" dataCellStyle="Comma">
      <calculatedColumnFormula>Calc!K22</calculatedColumnFormula>
    </tableColumn>
    <tableColumn id="10" xr3:uid="{D90BD103-D503-4A38-9345-1B6D762FC61A}" name="2026" dataDxfId="4" dataCellStyle="Comma">
      <calculatedColumnFormula>Calc!L22</calculatedColumnFormula>
    </tableColumn>
    <tableColumn id="11" xr3:uid="{39870725-78D5-4160-8E51-AE327235140B}" name="2027" dataDxfId="3" dataCellStyle="Comma">
      <calculatedColumnFormula>Calc!M22</calculatedColumnFormula>
    </tableColumn>
    <tableColumn id="12" xr3:uid="{B0CA9582-AE08-45FD-9562-4C09C8B90885}" name="2028" dataDxfId="2" dataCellStyle="Comma">
      <calculatedColumnFormula>Calc!N22</calculatedColumnFormula>
    </tableColumn>
    <tableColumn id="13" xr3:uid="{B4737524-CA39-4A13-AF89-B6061C7B13BB}" name="2029" dataDxfId="1" dataCellStyle="Comma">
      <calculatedColumnFormula>Calc!O22</calculatedColumnFormula>
    </tableColumn>
    <tableColumn id="14" xr3:uid="{1052A9B0-20AD-43A2-AAF9-B2F307B56750}" name="2030" dataDxfId="0" dataCellStyle="Comma">
      <calculatedColumnFormula>Calc!P22</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comcom.govt.nz/s/redirect?collection=comcom-www-meta&amp;url=https%3A%2F%2Fcomcom.govt.nz%2F__data%2Fassets%2Fexcel_doc%2F0024%2F191472%2FOpex-projections-model-EDB-DPP3-final-determination-27-November-2019.xlsx&amp;auth=xTtK4gxV6WzSZOV4JTqZFw&amp;profile=noise&amp;rank=1&amp;query=opex+projections+model"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W64"/>
  <sheetViews>
    <sheetView view="pageBreakPreview" zoomScale="70" zoomScaleNormal="100" zoomScaleSheetLayoutView="70" workbookViewId="0">
      <selection activeCell="D57" sqref="D57"/>
    </sheetView>
  </sheetViews>
  <sheetFormatPr defaultColWidth="10.85546875" defaultRowHeight="12.75" x14ac:dyDescent="0.2"/>
  <cols>
    <col min="1" max="1" width="6" style="16" customWidth="1"/>
    <col min="2" max="2" width="21.140625" style="16" customWidth="1"/>
    <col min="3" max="3" width="15" style="16" customWidth="1"/>
    <col min="4" max="4" width="11.7109375" style="16" customWidth="1"/>
    <col min="5" max="12" width="10.85546875" style="16"/>
    <col min="13" max="13" width="12.7109375" style="16" customWidth="1"/>
    <col min="14" max="19" width="10.85546875" style="16"/>
    <col min="20" max="20" width="2.42578125" style="16" customWidth="1"/>
    <col min="21" max="21" width="10.85546875" style="16"/>
    <col min="22" max="22" width="7" style="16" customWidth="1"/>
    <col min="23" max="23" width="8.28515625" style="16" customWidth="1"/>
    <col min="24" max="16384" width="10.85546875" style="16"/>
  </cols>
  <sheetData>
    <row r="1" spans="1:23" x14ac:dyDescent="0.2">
      <c r="A1" s="68"/>
      <c r="B1" s="68"/>
      <c r="C1" s="68"/>
      <c r="D1" s="68"/>
      <c r="E1" s="68"/>
      <c r="F1" s="68"/>
      <c r="G1" s="68"/>
      <c r="H1" s="68"/>
      <c r="I1" s="68"/>
      <c r="J1" s="68"/>
      <c r="K1" s="68"/>
      <c r="L1" s="68"/>
      <c r="M1" s="68"/>
      <c r="N1" s="68"/>
      <c r="O1" s="68"/>
      <c r="P1" s="68"/>
      <c r="Q1" s="68"/>
      <c r="R1" s="68"/>
      <c r="S1" s="68"/>
      <c r="T1" s="68"/>
      <c r="U1" s="68"/>
      <c r="V1" s="68"/>
      <c r="W1" s="68"/>
    </row>
    <row r="2" spans="1:23" x14ac:dyDescent="0.2">
      <c r="A2" s="68"/>
      <c r="B2" s="68"/>
      <c r="C2" s="68"/>
      <c r="D2" s="68"/>
      <c r="E2" s="68"/>
      <c r="F2" s="68"/>
      <c r="G2" s="68"/>
      <c r="H2" s="68"/>
      <c r="I2" s="68"/>
      <c r="J2" s="68"/>
      <c r="K2" s="68"/>
      <c r="L2" s="68"/>
      <c r="M2" s="68"/>
      <c r="N2" s="68"/>
      <c r="O2" s="68"/>
      <c r="P2" s="68"/>
      <c r="Q2" s="68"/>
      <c r="R2" s="68"/>
      <c r="S2" s="68"/>
      <c r="T2" s="68"/>
      <c r="U2" s="68"/>
      <c r="V2" s="68"/>
      <c r="W2" s="68"/>
    </row>
    <row r="3" spans="1:23" customFormat="1" x14ac:dyDescent="0.2">
      <c r="A3" s="68"/>
      <c r="B3" s="68"/>
      <c r="C3" s="68"/>
      <c r="D3" s="68"/>
      <c r="E3" s="68"/>
      <c r="F3" s="68"/>
      <c r="G3" s="68"/>
      <c r="H3" s="68"/>
      <c r="I3" s="68"/>
      <c r="J3" s="68"/>
      <c r="K3" s="68"/>
      <c r="L3" s="68"/>
      <c r="M3" s="68"/>
      <c r="N3" s="68"/>
      <c r="O3" s="68"/>
      <c r="P3" s="68"/>
      <c r="Q3" s="68"/>
      <c r="R3" s="68"/>
      <c r="S3" s="68"/>
      <c r="T3" s="68"/>
      <c r="U3" s="68"/>
      <c r="V3" s="68"/>
      <c r="W3" s="68"/>
    </row>
    <row r="4" spans="1:23" x14ac:dyDescent="0.2">
      <c r="A4" s="68"/>
      <c r="B4" s="68"/>
      <c r="C4" s="24"/>
      <c r="D4" s="24"/>
      <c r="E4" s="24"/>
      <c r="F4" s="24"/>
      <c r="G4" s="24"/>
      <c r="H4" s="24"/>
      <c r="I4" s="25"/>
      <c r="J4" s="25"/>
      <c r="K4" s="25"/>
      <c r="L4" s="25"/>
      <c r="M4" s="68"/>
      <c r="N4" s="68"/>
      <c r="O4" s="68"/>
      <c r="P4" s="68"/>
      <c r="Q4" s="68"/>
      <c r="R4" s="68"/>
      <c r="S4" s="68"/>
      <c r="T4" s="68"/>
      <c r="U4" s="68"/>
      <c r="V4" s="68"/>
      <c r="W4" s="68"/>
    </row>
    <row r="5" spans="1:23" x14ac:dyDescent="0.2">
      <c r="A5" s="68"/>
      <c r="B5" s="68"/>
      <c r="C5" s="68"/>
      <c r="D5" s="68"/>
      <c r="E5" s="68"/>
      <c r="F5" s="68"/>
      <c r="G5" s="68"/>
      <c r="H5" s="68"/>
      <c r="I5" s="68"/>
      <c r="J5" s="68"/>
      <c r="K5" s="68"/>
      <c r="L5" s="68"/>
      <c r="M5" s="68"/>
      <c r="N5" s="68"/>
      <c r="O5" s="68"/>
      <c r="P5" s="68"/>
      <c r="Q5" s="68"/>
      <c r="R5" s="68"/>
      <c r="S5" s="68"/>
      <c r="T5" s="68"/>
      <c r="U5" s="68"/>
      <c r="V5" s="68"/>
      <c r="W5" s="68"/>
    </row>
    <row r="6" spans="1:23" x14ac:dyDescent="0.2">
      <c r="A6" s="68"/>
      <c r="B6" s="68"/>
      <c r="C6" s="68"/>
      <c r="D6" s="68"/>
      <c r="E6" s="68"/>
      <c r="F6" s="68"/>
      <c r="G6" s="68"/>
      <c r="H6" s="68"/>
      <c r="I6" s="68"/>
      <c r="J6" s="68"/>
      <c r="K6" s="68"/>
      <c r="L6" s="68"/>
      <c r="M6" s="68"/>
      <c r="N6" s="68"/>
      <c r="O6" s="68"/>
      <c r="P6" s="68"/>
      <c r="Q6" s="68"/>
      <c r="R6" s="68"/>
      <c r="S6" s="68"/>
      <c r="T6" s="68"/>
      <c r="U6" s="68"/>
      <c r="V6" s="68"/>
      <c r="W6" s="68"/>
    </row>
    <row r="7" spans="1:23" x14ac:dyDescent="0.2">
      <c r="A7" s="68"/>
      <c r="C7" s="68"/>
      <c r="D7" s="68"/>
      <c r="E7" s="68"/>
      <c r="F7" s="68"/>
      <c r="G7" s="68"/>
      <c r="H7" s="68"/>
      <c r="I7" s="68"/>
      <c r="J7" s="68"/>
      <c r="K7" s="68"/>
      <c r="L7" s="68"/>
      <c r="M7" s="68"/>
      <c r="N7" s="68"/>
      <c r="O7" s="68"/>
      <c r="P7" s="68"/>
      <c r="Q7" s="68"/>
      <c r="R7" s="68"/>
      <c r="S7" s="68"/>
      <c r="T7" s="68"/>
      <c r="U7" s="68"/>
      <c r="V7" s="68"/>
      <c r="W7" s="68"/>
    </row>
    <row r="8" spans="1:23" ht="52.5" x14ac:dyDescent="0.7">
      <c r="A8" s="68"/>
      <c r="B8" s="22" t="s">
        <v>0</v>
      </c>
      <c r="C8" s="68"/>
      <c r="D8" s="68"/>
      <c r="E8" s="68"/>
      <c r="F8" s="68"/>
      <c r="G8" s="68"/>
      <c r="H8" s="68"/>
      <c r="I8" s="68"/>
      <c r="J8" s="68"/>
      <c r="K8" s="68"/>
      <c r="L8" s="68"/>
      <c r="M8" s="68"/>
      <c r="N8" s="68"/>
      <c r="O8" s="68"/>
      <c r="P8" s="68"/>
      <c r="Q8" s="68"/>
      <c r="R8" s="68"/>
      <c r="S8" s="68"/>
      <c r="T8" s="68"/>
      <c r="U8" s="68"/>
      <c r="V8" s="68"/>
      <c r="W8" s="68"/>
    </row>
    <row r="9" spans="1:23" ht="52.5" x14ac:dyDescent="0.7">
      <c r="A9" s="68"/>
      <c r="B9" s="22" t="str">
        <f>Portfolio</f>
        <v>Governance and Administration</v>
      </c>
      <c r="C9" s="68"/>
      <c r="D9" s="68"/>
      <c r="E9" s="68"/>
      <c r="F9" s="68"/>
      <c r="G9" s="68"/>
      <c r="H9" s="68"/>
      <c r="I9" s="68"/>
      <c r="J9" s="68"/>
      <c r="K9" s="68"/>
      <c r="L9" s="68"/>
      <c r="M9" s="68"/>
      <c r="N9" s="68"/>
      <c r="O9" s="68"/>
      <c r="P9" s="68"/>
      <c r="Q9" s="68"/>
      <c r="R9" s="68"/>
      <c r="S9" s="68"/>
      <c r="T9" s="68"/>
      <c r="U9" s="68"/>
      <c r="V9" s="68"/>
      <c r="W9" s="68"/>
    </row>
    <row r="10" spans="1:23" x14ac:dyDescent="0.2">
      <c r="A10" s="68"/>
      <c r="B10" s="68"/>
      <c r="C10" s="68"/>
      <c r="D10" s="68"/>
      <c r="E10" s="68"/>
      <c r="F10" s="68"/>
      <c r="G10" s="68"/>
      <c r="H10" s="68"/>
      <c r="I10" s="68"/>
      <c r="J10" s="68"/>
      <c r="K10" s="68"/>
      <c r="L10" s="68"/>
      <c r="M10" s="68"/>
      <c r="N10" s="68"/>
      <c r="O10" s="68"/>
      <c r="P10" s="68"/>
      <c r="Q10" s="68"/>
      <c r="R10" s="68"/>
      <c r="S10" s="68"/>
      <c r="T10" s="68"/>
      <c r="U10" s="68"/>
      <c r="V10" s="68"/>
      <c r="W10" s="68"/>
    </row>
    <row r="11" spans="1:23" ht="33.75" x14ac:dyDescent="0.5">
      <c r="A11" s="68"/>
      <c r="B11" s="17"/>
      <c r="C11" s="68"/>
      <c r="D11" s="68"/>
      <c r="E11" s="68"/>
      <c r="F11" s="68"/>
      <c r="G11" s="68"/>
      <c r="H11" s="68"/>
      <c r="I11" s="68"/>
      <c r="J11" s="68"/>
      <c r="K11" s="68"/>
      <c r="L11" s="68"/>
      <c r="M11" s="68"/>
      <c r="N11" s="68"/>
      <c r="O11" s="68"/>
      <c r="P11" s="68"/>
      <c r="Q11" s="68"/>
      <c r="R11" s="68"/>
      <c r="S11" s="68"/>
      <c r="T11" s="68"/>
      <c r="U11" s="68"/>
      <c r="V11" s="68"/>
      <c r="W11" s="68"/>
    </row>
    <row r="12" spans="1:23" x14ac:dyDescent="0.2">
      <c r="A12" s="68"/>
      <c r="C12" s="68"/>
      <c r="D12" s="68"/>
      <c r="E12" s="68"/>
      <c r="F12" s="68"/>
      <c r="G12" s="68"/>
      <c r="H12" s="68"/>
      <c r="I12" s="68"/>
      <c r="J12" s="68"/>
      <c r="K12" s="68"/>
      <c r="L12" s="68"/>
      <c r="M12" s="68"/>
      <c r="N12" s="68"/>
      <c r="O12" s="68"/>
      <c r="P12" s="68"/>
      <c r="Q12" s="68"/>
      <c r="R12" s="68"/>
      <c r="S12" s="68"/>
      <c r="T12" s="68"/>
      <c r="U12" s="68"/>
      <c r="V12" s="68"/>
      <c r="W12" s="68"/>
    </row>
    <row r="13" spans="1:23" x14ac:dyDescent="0.2">
      <c r="A13" s="68"/>
      <c r="B13" s="68"/>
      <c r="C13" s="68"/>
      <c r="D13" s="68"/>
      <c r="E13" s="68"/>
      <c r="F13" s="68"/>
      <c r="G13" s="68"/>
      <c r="H13" s="68"/>
      <c r="I13" s="68"/>
      <c r="J13" s="68"/>
      <c r="K13" s="68"/>
      <c r="L13" s="68"/>
      <c r="M13" s="68"/>
      <c r="N13" s="68"/>
      <c r="O13" s="68"/>
      <c r="P13" s="68"/>
      <c r="Q13" s="68"/>
      <c r="R13" s="68"/>
      <c r="S13" s="68"/>
      <c r="T13" s="68"/>
      <c r="U13" s="68"/>
      <c r="V13" s="68"/>
      <c r="W13" s="68"/>
    </row>
    <row r="14" spans="1:23" x14ac:dyDescent="0.2">
      <c r="A14" s="68"/>
      <c r="B14" s="68"/>
      <c r="C14" s="68"/>
      <c r="D14" s="68"/>
      <c r="E14" s="68"/>
      <c r="F14" s="68"/>
      <c r="G14" s="68"/>
      <c r="H14" s="68"/>
      <c r="I14" s="68"/>
      <c r="J14" s="68"/>
      <c r="K14" s="68"/>
      <c r="L14" s="68"/>
      <c r="M14" s="68"/>
      <c r="N14" s="68"/>
      <c r="O14" s="68"/>
      <c r="P14" s="68"/>
      <c r="Q14" s="68"/>
      <c r="R14" s="68"/>
      <c r="S14" s="68"/>
      <c r="T14" s="68"/>
      <c r="U14" s="68"/>
      <c r="V14" s="68"/>
      <c r="W14" s="68"/>
    </row>
    <row r="15" spans="1:23" x14ac:dyDescent="0.2">
      <c r="A15" s="68"/>
      <c r="B15" s="68"/>
      <c r="C15" s="68"/>
      <c r="D15" s="68"/>
      <c r="E15" s="68"/>
      <c r="F15" s="68"/>
      <c r="G15" s="68"/>
      <c r="H15" s="68"/>
      <c r="I15" s="68"/>
      <c r="J15" s="68"/>
      <c r="K15" s="68"/>
      <c r="L15" s="68"/>
      <c r="M15" s="68"/>
      <c r="N15" s="68"/>
      <c r="O15" s="68"/>
      <c r="P15" s="68"/>
      <c r="Q15" s="68"/>
      <c r="R15" s="68"/>
      <c r="S15" s="68"/>
      <c r="T15" s="68"/>
      <c r="U15" s="68"/>
      <c r="V15" s="68"/>
      <c r="W15" s="68"/>
    </row>
    <row r="16" spans="1:23" x14ac:dyDescent="0.2">
      <c r="A16" s="68"/>
      <c r="B16" s="68"/>
      <c r="C16" s="68"/>
      <c r="D16" s="68"/>
      <c r="E16" s="68"/>
      <c r="F16" s="68"/>
      <c r="G16" s="68"/>
      <c r="H16" s="68"/>
      <c r="I16" s="68"/>
      <c r="J16" s="68"/>
      <c r="K16" s="68"/>
      <c r="L16" s="68"/>
      <c r="M16" s="68"/>
      <c r="N16" s="68"/>
      <c r="O16" s="68"/>
      <c r="P16" s="68"/>
      <c r="Q16" s="68"/>
      <c r="R16" s="68"/>
      <c r="S16" s="68"/>
      <c r="T16" s="68"/>
      <c r="U16" s="68"/>
      <c r="V16" s="68"/>
      <c r="W16" s="68"/>
    </row>
    <row r="17" spans="1:23" x14ac:dyDescent="0.2">
      <c r="A17" s="68"/>
      <c r="B17" s="68"/>
      <c r="C17" s="68"/>
      <c r="D17" s="68"/>
      <c r="E17" s="68"/>
      <c r="F17" s="68"/>
      <c r="G17" s="68"/>
      <c r="H17" s="68"/>
      <c r="I17" s="68"/>
      <c r="J17" s="68"/>
      <c r="K17" s="68"/>
      <c r="L17" s="68"/>
      <c r="M17" s="68"/>
      <c r="N17" s="68"/>
      <c r="O17" s="68"/>
      <c r="P17" s="68"/>
      <c r="Q17" s="68"/>
      <c r="R17" s="68"/>
      <c r="S17" s="68"/>
      <c r="T17" s="68"/>
      <c r="U17" s="68"/>
      <c r="V17" s="68"/>
      <c r="W17" s="68"/>
    </row>
    <row r="18" spans="1:23" x14ac:dyDescent="0.2">
      <c r="A18" s="68"/>
      <c r="B18" s="68"/>
      <c r="C18" s="68"/>
      <c r="D18" s="68"/>
      <c r="E18" s="68"/>
      <c r="F18" s="68"/>
      <c r="G18" s="68"/>
      <c r="H18" s="68"/>
      <c r="I18" s="68"/>
      <c r="J18" s="68"/>
      <c r="K18" s="68"/>
      <c r="L18" s="68"/>
      <c r="M18" s="68"/>
      <c r="N18" s="68"/>
      <c r="O18" s="68"/>
      <c r="P18" s="68"/>
      <c r="Q18" s="68"/>
      <c r="R18" s="68"/>
      <c r="S18" s="68"/>
      <c r="T18" s="68"/>
      <c r="U18" s="68"/>
      <c r="V18" s="68"/>
      <c r="W18" s="68"/>
    </row>
    <row r="19" spans="1:23" x14ac:dyDescent="0.2">
      <c r="A19" s="68"/>
      <c r="B19" s="68"/>
      <c r="C19" s="68"/>
      <c r="D19" s="68"/>
      <c r="E19" s="68"/>
      <c r="F19" s="68"/>
      <c r="G19" s="68"/>
      <c r="H19" s="68"/>
      <c r="I19" s="68"/>
      <c r="J19" s="68"/>
      <c r="K19" s="68"/>
      <c r="L19" s="68"/>
      <c r="M19" s="68"/>
      <c r="N19" s="68"/>
      <c r="O19" s="68"/>
      <c r="P19" s="68"/>
      <c r="Q19" s="68"/>
      <c r="R19" s="68"/>
      <c r="S19" s="68"/>
      <c r="T19" s="68"/>
      <c r="U19" s="68"/>
      <c r="V19" s="68"/>
      <c r="W19" s="68"/>
    </row>
    <row r="20" spans="1:23" x14ac:dyDescent="0.2">
      <c r="A20" s="68"/>
      <c r="B20" s="68"/>
      <c r="C20" s="68"/>
      <c r="D20" s="68"/>
      <c r="E20" s="68"/>
      <c r="F20" s="68"/>
      <c r="G20" s="68"/>
      <c r="H20" s="68"/>
      <c r="I20" s="68"/>
      <c r="J20" s="68"/>
      <c r="K20" s="68"/>
      <c r="L20" s="68"/>
      <c r="M20" s="68"/>
      <c r="N20" s="68"/>
      <c r="O20" s="68"/>
      <c r="P20" s="68"/>
      <c r="Q20" s="68"/>
      <c r="R20" s="68"/>
      <c r="S20" s="68"/>
      <c r="T20" s="68"/>
      <c r="U20" s="68"/>
      <c r="V20" s="68"/>
      <c r="W20" s="68"/>
    </row>
    <row r="21" spans="1:23" x14ac:dyDescent="0.2">
      <c r="A21" s="68"/>
      <c r="B21" s="68"/>
      <c r="C21" s="68"/>
      <c r="D21" s="68"/>
      <c r="E21" s="68"/>
      <c r="F21" s="68"/>
      <c r="G21" s="68"/>
      <c r="H21" s="68"/>
      <c r="I21" s="68"/>
      <c r="J21" s="68"/>
      <c r="K21" s="68"/>
      <c r="L21" s="68"/>
      <c r="M21" s="68"/>
      <c r="N21" s="68"/>
      <c r="O21" s="68"/>
      <c r="P21" s="68"/>
      <c r="Q21" s="68"/>
      <c r="R21" s="68"/>
      <c r="S21" s="68"/>
      <c r="T21" s="68"/>
      <c r="U21" s="68"/>
      <c r="V21" s="68"/>
      <c r="W21" s="68"/>
    </row>
    <row r="22" spans="1:23" x14ac:dyDescent="0.2">
      <c r="A22" s="68"/>
      <c r="B22" s="68"/>
      <c r="C22" s="68"/>
      <c r="D22" s="68"/>
      <c r="E22" s="68"/>
      <c r="F22" s="68"/>
      <c r="G22" s="68"/>
      <c r="H22" s="68"/>
      <c r="I22" s="68"/>
      <c r="J22" s="68"/>
      <c r="K22" s="68"/>
      <c r="L22" s="68"/>
      <c r="M22" s="68"/>
      <c r="N22" s="68"/>
      <c r="O22" s="68"/>
      <c r="P22" s="68"/>
      <c r="Q22" s="68"/>
      <c r="R22" s="68"/>
      <c r="S22" s="68"/>
      <c r="T22" s="68"/>
      <c r="U22" s="68"/>
      <c r="V22" s="68"/>
      <c r="W22" s="68"/>
    </row>
    <row r="23" spans="1:23" x14ac:dyDescent="0.2">
      <c r="A23" s="68"/>
      <c r="B23" s="68"/>
      <c r="C23" s="68"/>
      <c r="D23" s="68"/>
      <c r="E23" s="68"/>
      <c r="F23" s="68"/>
      <c r="G23" s="68"/>
      <c r="H23" s="68"/>
      <c r="I23" s="68"/>
      <c r="J23" s="68"/>
      <c r="K23" s="68"/>
      <c r="L23" s="68"/>
      <c r="M23" s="68"/>
      <c r="N23" s="68"/>
      <c r="O23" s="68"/>
      <c r="P23" s="68"/>
      <c r="Q23" s="68"/>
      <c r="R23" s="68"/>
      <c r="S23" s="68"/>
      <c r="T23" s="68"/>
      <c r="U23" s="68"/>
      <c r="V23" s="68"/>
      <c r="W23" s="68"/>
    </row>
    <row r="24" spans="1:23" x14ac:dyDescent="0.2">
      <c r="A24" s="68"/>
      <c r="B24" s="68"/>
      <c r="C24" s="68"/>
      <c r="D24" s="68"/>
      <c r="E24" s="68"/>
      <c r="F24" s="68"/>
      <c r="G24" s="68"/>
      <c r="H24" s="68"/>
      <c r="I24" s="68"/>
      <c r="J24" s="68"/>
      <c r="K24" s="68"/>
      <c r="L24" s="68"/>
      <c r="M24" s="68"/>
      <c r="N24" s="68"/>
      <c r="O24" s="68"/>
      <c r="P24" s="68"/>
      <c r="Q24" s="68"/>
      <c r="R24" s="68"/>
      <c r="S24" s="68"/>
      <c r="T24" s="68"/>
      <c r="U24" s="68"/>
      <c r="V24" s="68"/>
      <c r="W24" s="68"/>
    </row>
    <row r="25" spans="1:23" x14ac:dyDescent="0.2">
      <c r="A25" s="68"/>
      <c r="B25" s="68"/>
      <c r="C25" s="68"/>
      <c r="D25" s="68"/>
      <c r="E25" s="68"/>
      <c r="F25" s="68"/>
      <c r="G25" s="68"/>
      <c r="H25" s="68"/>
      <c r="I25" s="68"/>
      <c r="J25" s="68"/>
      <c r="K25" s="68"/>
      <c r="L25" s="68"/>
      <c r="M25" s="68"/>
      <c r="N25" s="68"/>
      <c r="O25" s="68"/>
      <c r="P25" s="68"/>
      <c r="Q25" s="68"/>
      <c r="R25" s="68"/>
      <c r="S25" s="68"/>
      <c r="T25" s="68"/>
      <c r="U25" s="68"/>
      <c r="V25" s="68"/>
      <c r="W25" s="68"/>
    </row>
    <row r="26" spans="1:23" x14ac:dyDescent="0.2">
      <c r="A26" s="68"/>
      <c r="B26" s="68"/>
      <c r="C26" s="68"/>
      <c r="D26" s="68"/>
      <c r="E26" s="68"/>
      <c r="F26" s="68"/>
      <c r="G26" s="68"/>
      <c r="H26" s="68"/>
      <c r="I26" s="68"/>
      <c r="J26" s="68"/>
      <c r="K26" s="68"/>
      <c r="L26" s="68"/>
      <c r="M26" s="68"/>
      <c r="N26" s="68"/>
      <c r="O26" s="68"/>
      <c r="P26" s="68"/>
      <c r="Q26" s="68"/>
      <c r="R26" s="68"/>
      <c r="S26" s="68"/>
      <c r="T26" s="68"/>
      <c r="U26" s="68"/>
      <c r="V26" s="68"/>
      <c r="W26" s="68"/>
    </row>
    <row r="27" spans="1:23" x14ac:dyDescent="0.2">
      <c r="A27" s="68"/>
      <c r="B27" s="68"/>
      <c r="C27" s="68"/>
      <c r="D27" s="68"/>
      <c r="E27" s="68"/>
      <c r="F27" s="68"/>
      <c r="G27" s="68"/>
      <c r="H27" s="68"/>
      <c r="I27" s="68"/>
      <c r="J27" s="68"/>
      <c r="K27" s="68"/>
      <c r="L27" s="68"/>
      <c r="M27" s="68"/>
      <c r="N27" s="68"/>
      <c r="O27" s="68"/>
      <c r="P27" s="68"/>
      <c r="Q27" s="68"/>
      <c r="R27" s="68"/>
      <c r="S27" s="68"/>
      <c r="T27" s="68"/>
      <c r="U27" s="68"/>
      <c r="V27" s="68"/>
      <c r="W27" s="68"/>
    </row>
    <row r="28" spans="1:23" x14ac:dyDescent="0.2">
      <c r="A28" s="68"/>
      <c r="B28" s="68"/>
      <c r="C28" s="68"/>
      <c r="D28" s="68"/>
      <c r="E28" s="68"/>
      <c r="F28" s="68"/>
      <c r="G28" s="68"/>
      <c r="H28" s="68"/>
      <c r="I28" s="68"/>
      <c r="J28" s="68"/>
      <c r="K28" s="68"/>
      <c r="L28" s="68"/>
      <c r="M28" s="68"/>
      <c r="N28" s="68"/>
      <c r="O28" s="68"/>
      <c r="P28" s="68"/>
      <c r="Q28" s="68"/>
      <c r="R28" s="68"/>
      <c r="S28" s="68"/>
      <c r="T28" s="68"/>
      <c r="U28" s="68"/>
      <c r="V28" s="68"/>
      <c r="W28" s="68"/>
    </row>
    <row r="29" spans="1:23" x14ac:dyDescent="0.2">
      <c r="A29" s="68"/>
      <c r="B29" s="68"/>
      <c r="C29" s="68"/>
      <c r="D29" s="68"/>
      <c r="E29" s="68"/>
      <c r="F29" s="68"/>
      <c r="G29" s="68"/>
      <c r="H29" s="68"/>
      <c r="I29" s="68"/>
      <c r="J29" s="68"/>
      <c r="K29" s="68"/>
      <c r="L29" s="68"/>
      <c r="M29" s="68"/>
      <c r="N29" s="68"/>
      <c r="O29" s="68"/>
      <c r="P29" s="68"/>
      <c r="Q29" s="68"/>
      <c r="R29" s="68"/>
      <c r="S29" s="68"/>
      <c r="T29" s="68"/>
      <c r="U29" s="68"/>
      <c r="V29" s="68"/>
      <c r="W29" s="68"/>
    </row>
    <row r="30" spans="1:23" x14ac:dyDescent="0.2">
      <c r="A30" s="68"/>
      <c r="B30" s="68"/>
      <c r="C30" s="68"/>
      <c r="D30" s="68"/>
      <c r="E30" s="68"/>
      <c r="F30" s="68"/>
      <c r="G30" s="68"/>
      <c r="H30" s="68"/>
      <c r="I30" s="68"/>
      <c r="J30" s="68"/>
      <c r="K30" s="68"/>
      <c r="L30" s="68"/>
      <c r="M30" s="68"/>
      <c r="N30" s="68"/>
      <c r="O30" s="68"/>
      <c r="P30" s="68"/>
      <c r="Q30" s="68"/>
      <c r="R30" s="68"/>
      <c r="S30" s="68"/>
      <c r="T30" s="68"/>
      <c r="U30" s="68"/>
      <c r="V30" s="68"/>
      <c r="W30" s="68"/>
    </row>
    <row r="31" spans="1:23" x14ac:dyDescent="0.2">
      <c r="A31" s="68"/>
      <c r="B31" s="18" t="s">
        <v>1</v>
      </c>
      <c r="C31" s="52" t="s">
        <v>2</v>
      </c>
      <c r="D31" s="68"/>
      <c r="E31" s="68"/>
      <c r="F31" s="68"/>
      <c r="G31" s="68"/>
      <c r="H31" s="68"/>
      <c r="I31" s="68"/>
      <c r="J31" s="68"/>
      <c r="K31" s="68"/>
      <c r="L31" s="68"/>
      <c r="M31" s="68"/>
      <c r="N31" s="68"/>
      <c r="O31" s="68"/>
      <c r="P31" s="68"/>
      <c r="Q31" s="68"/>
      <c r="R31" s="68"/>
      <c r="S31" s="68"/>
      <c r="T31" s="68"/>
      <c r="U31" s="68"/>
      <c r="V31" s="68"/>
      <c r="W31" s="68"/>
    </row>
    <row r="32" spans="1:23" x14ac:dyDescent="0.2">
      <c r="A32" s="68"/>
      <c r="B32" s="18" t="s">
        <v>3</v>
      </c>
      <c r="C32" s="52" t="s">
        <v>4</v>
      </c>
      <c r="D32" s="68"/>
      <c r="E32" s="68"/>
      <c r="F32" s="68"/>
      <c r="G32" s="68"/>
      <c r="H32" s="68"/>
      <c r="I32" s="68"/>
      <c r="J32" s="68"/>
      <c r="K32" s="68"/>
      <c r="L32" s="68"/>
      <c r="M32" s="68"/>
      <c r="N32" s="68"/>
      <c r="O32" s="68"/>
      <c r="P32" s="68"/>
      <c r="Q32" s="68"/>
      <c r="R32" s="68"/>
      <c r="S32" s="68"/>
      <c r="T32" s="68"/>
      <c r="U32" s="68"/>
      <c r="V32" s="68"/>
      <c r="W32" s="68"/>
    </row>
    <row r="33" spans="1:23" ht="14.25" x14ac:dyDescent="0.2">
      <c r="A33" s="68"/>
      <c r="B33" s="18"/>
      <c r="C33" s="63"/>
      <c r="D33" s="68"/>
      <c r="E33" s="68"/>
      <c r="F33" s="68"/>
      <c r="G33" s="68"/>
      <c r="H33" s="68"/>
      <c r="I33" s="68"/>
      <c r="J33" s="68"/>
      <c r="K33" s="68"/>
      <c r="L33" s="68"/>
      <c r="M33" s="68"/>
      <c r="N33" s="68"/>
      <c r="O33" s="68"/>
      <c r="P33" s="68"/>
      <c r="Q33" s="68"/>
      <c r="R33" s="68"/>
      <c r="S33" s="68"/>
      <c r="T33" s="68"/>
      <c r="U33" s="68"/>
      <c r="V33" s="68"/>
      <c r="W33" s="68"/>
    </row>
    <row r="34" spans="1:23" x14ac:dyDescent="0.2">
      <c r="A34" s="68"/>
      <c r="B34" s="18" t="s">
        <v>5</v>
      </c>
      <c r="C34" s="64">
        <v>43911</v>
      </c>
      <c r="D34" s="68"/>
      <c r="E34" s="68"/>
      <c r="F34" s="68"/>
      <c r="G34" s="68"/>
      <c r="H34" s="68"/>
      <c r="I34" s="68"/>
      <c r="J34" s="68"/>
      <c r="K34" s="68"/>
      <c r="L34" s="68"/>
      <c r="M34" s="68"/>
      <c r="N34" s="68"/>
      <c r="O34" s="68"/>
      <c r="P34" s="68"/>
      <c r="Q34" s="68"/>
      <c r="R34" s="68"/>
      <c r="S34" s="68"/>
      <c r="T34" s="68"/>
      <c r="U34" s="68"/>
      <c r="V34" s="68"/>
      <c r="W34" s="68"/>
    </row>
    <row r="35" spans="1:23" x14ac:dyDescent="0.2">
      <c r="A35" s="68"/>
      <c r="B35" s="18" t="s">
        <v>6</v>
      </c>
      <c r="C35" s="52" t="s">
        <v>7</v>
      </c>
      <c r="D35" s="68"/>
      <c r="E35" s="68"/>
      <c r="F35" s="68"/>
      <c r="G35" s="68"/>
      <c r="H35" s="68"/>
      <c r="I35" s="68"/>
      <c r="J35" s="68"/>
      <c r="K35" s="68"/>
      <c r="L35" s="68"/>
      <c r="M35" s="68"/>
      <c r="N35" s="68"/>
      <c r="O35" s="68"/>
      <c r="P35" s="68"/>
      <c r="Q35" s="68"/>
      <c r="R35" s="68"/>
      <c r="S35" s="68"/>
      <c r="T35" s="68"/>
      <c r="U35" s="68"/>
      <c r="V35" s="68"/>
      <c r="W35" s="68"/>
    </row>
    <row r="36" spans="1:23" ht="14.25" x14ac:dyDescent="0.2">
      <c r="A36" s="68"/>
      <c r="B36" s="18"/>
      <c r="C36" s="19"/>
      <c r="D36" s="68"/>
      <c r="E36" s="68"/>
      <c r="F36" s="68"/>
      <c r="G36" s="68"/>
      <c r="H36" s="68"/>
      <c r="I36" s="68"/>
      <c r="J36" s="68"/>
      <c r="K36" s="68"/>
      <c r="L36" s="68"/>
      <c r="M36" s="68"/>
      <c r="N36" s="68"/>
      <c r="O36" s="68"/>
      <c r="P36" s="68"/>
      <c r="Q36" s="68"/>
      <c r="R36" s="68"/>
      <c r="S36" s="68"/>
      <c r="T36" s="68"/>
      <c r="U36" s="68"/>
      <c r="V36" s="68"/>
      <c r="W36" s="68"/>
    </row>
    <row r="37" spans="1:23" x14ac:dyDescent="0.2">
      <c r="A37" s="68"/>
      <c r="B37" s="68"/>
      <c r="C37" s="68"/>
      <c r="D37" s="68"/>
      <c r="E37" s="68"/>
      <c r="F37" s="68"/>
      <c r="G37" s="68"/>
      <c r="H37" s="68"/>
      <c r="I37" s="68"/>
      <c r="J37" s="68"/>
      <c r="K37" s="68"/>
      <c r="L37" s="68"/>
      <c r="M37" s="68"/>
      <c r="N37" s="68"/>
      <c r="O37" s="68"/>
      <c r="P37" s="68"/>
      <c r="Q37" s="68"/>
      <c r="R37" s="68"/>
      <c r="S37" s="68"/>
      <c r="T37" s="68"/>
      <c r="U37" s="68"/>
      <c r="V37" s="68"/>
      <c r="W37" s="68"/>
    </row>
    <row r="38" spans="1:23" x14ac:dyDescent="0.2">
      <c r="A38" s="68"/>
      <c r="B38" s="68"/>
      <c r="C38" s="68"/>
      <c r="D38" s="68"/>
      <c r="E38" s="68"/>
      <c r="F38" s="68"/>
      <c r="G38" s="68"/>
      <c r="H38" s="68"/>
      <c r="I38" s="68"/>
      <c r="J38" s="68"/>
      <c r="K38" s="68"/>
      <c r="L38" s="68"/>
      <c r="M38" s="68"/>
      <c r="N38" s="68"/>
      <c r="O38" s="68"/>
      <c r="P38" s="68"/>
      <c r="Q38" s="68"/>
      <c r="R38" s="68"/>
      <c r="S38" s="68"/>
      <c r="T38" s="68"/>
      <c r="U38" s="68"/>
      <c r="V38" s="68"/>
      <c r="W38" s="68"/>
    </row>
    <row r="39" spans="1:23" x14ac:dyDescent="0.2">
      <c r="A39" s="68"/>
      <c r="B39" s="68"/>
      <c r="C39" s="68"/>
      <c r="D39" s="68"/>
      <c r="E39" s="68"/>
      <c r="F39" s="68"/>
      <c r="G39" s="68"/>
      <c r="H39" s="68"/>
      <c r="I39" s="68"/>
      <c r="J39" s="68"/>
      <c r="K39" s="68"/>
      <c r="L39" s="68"/>
      <c r="M39" s="68"/>
      <c r="N39" s="68"/>
      <c r="O39" s="68"/>
      <c r="P39" s="68"/>
      <c r="Q39" s="68"/>
      <c r="R39" s="68"/>
      <c r="S39" s="68"/>
      <c r="T39" s="68"/>
      <c r="U39" s="68"/>
      <c r="V39" s="68"/>
      <c r="W39" s="68"/>
    </row>
    <row r="40" spans="1:23" x14ac:dyDescent="0.2">
      <c r="A40" s="68"/>
      <c r="B40" s="68"/>
      <c r="C40" s="68"/>
      <c r="D40" s="68"/>
      <c r="E40" s="68"/>
      <c r="F40" s="68"/>
      <c r="G40" s="68"/>
      <c r="H40" s="68"/>
      <c r="I40" s="68"/>
      <c r="J40" s="68"/>
      <c r="K40" s="68"/>
      <c r="L40" s="68"/>
      <c r="M40" s="68"/>
      <c r="N40" s="68"/>
      <c r="O40" s="68"/>
      <c r="P40" s="68"/>
      <c r="Q40" s="68"/>
      <c r="R40" s="68"/>
      <c r="S40" s="68"/>
      <c r="T40" s="68"/>
      <c r="U40" s="68"/>
      <c r="V40" s="68"/>
      <c r="W40" s="68"/>
    </row>
    <row r="41" spans="1:23" x14ac:dyDescent="0.2">
      <c r="A41" s="68"/>
      <c r="B41" s="68"/>
      <c r="C41" s="68"/>
      <c r="D41" s="68"/>
      <c r="E41" s="68"/>
      <c r="F41" s="68"/>
      <c r="G41" s="68"/>
      <c r="H41" s="68"/>
      <c r="I41" s="68"/>
      <c r="J41" s="68"/>
      <c r="K41" s="68"/>
      <c r="L41" s="68"/>
      <c r="M41" s="68"/>
      <c r="N41" s="68"/>
      <c r="O41" s="68"/>
      <c r="P41" s="68"/>
      <c r="Q41" s="68"/>
      <c r="R41" s="68"/>
      <c r="S41" s="68"/>
      <c r="T41" s="68"/>
      <c r="U41" s="68"/>
      <c r="V41" s="68"/>
      <c r="W41" s="68"/>
    </row>
    <row r="42" spans="1:23" x14ac:dyDescent="0.2">
      <c r="A42" s="68"/>
      <c r="B42" s="68"/>
      <c r="C42" s="68"/>
      <c r="D42" s="68"/>
      <c r="E42" s="68"/>
      <c r="F42" s="68"/>
      <c r="G42" s="68"/>
      <c r="H42" s="68"/>
      <c r="I42" s="68"/>
      <c r="J42" s="68"/>
      <c r="K42" s="68"/>
      <c r="L42" s="68"/>
      <c r="M42" s="68"/>
      <c r="N42" s="68"/>
      <c r="O42" s="68"/>
      <c r="P42" s="68"/>
      <c r="Q42" s="68"/>
      <c r="R42" s="68"/>
      <c r="S42" s="68"/>
      <c r="T42" s="68"/>
      <c r="U42" s="68"/>
      <c r="V42" s="68"/>
      <c r="W42" s="68"/>
    </row>
    <row r="43" spans="1:23" x14ac:dyDescent="0.2">
      <c r="A43" s="68"/>
      <c r="B43" s="68"/>
      <c r="C43" s="68"/>
      <c r="D43" s="68"/>
      <c r="E43" s="68"/>
      <c r="F43" s="68"/>
      <c r="G43" s="68"/>
      <c r="H43" s="68"/>
      <c r="I43" s="68"/>
      <c r="J43" s="68"/>
      <c r="K43" s="68"/>
      <c r="L43" s="68"/>
      <c r="M43" s="68"/>
      <c r="N43" s="68"/>
      <c r="O43" s="68"/>
      <c r="P43" s="68"/>
      <c r="Q43" s="68"/>
      <c r="R43" s="68"/>
      <c r="S43" s="68"/>
      <c r="T43" s="68"/>
      <c r="U43" s="68"/>
      <c r="V43" s="68"/>
      <c r="W43" s="68"/>
    </row>
    <row r="44" spans="1:23" x14ac:dyDescent="0.2">
      <c r="A44" s="68"/>
      <c r="B44" s="68"/>
      <c r="C44" s="68"/>
      <c r="D44" s="68"/>
      <c r="E44" s="68"/>
      <c r="F44" s="68"/>
      <c r="G44" s="68"/>
      <c r="H44" s="68"/>
      <c r="I44" s="68"/>
      <c r="J44" s="68"/>
      <c r="K44" s="68"/>
      <c r="L44" s="68"/>
      <c r="M44" s="68"/>
      <c r="N44" s="68"/>
      <c r="O44" s="68"/>
      <c r="P44" s="68"/>
      <c r="Q44" s="68"/>
      <c r="R44" s="68"/>
      <c r="S44" s="68"/>
      <c r="T44" s="68"/>
      <c r="U44" s="68"/>
      <c r="V44" s="68"/>
      <c r="W44" s="68"/>
    </row>
    <row r="45" spans="1:23" x14ac:dyDescent="0.2">
      <c r="A45" s="68"/>
      <c r="B45" s="68"/>
      <c r="C45" s="68"/>
      <c r="D45" s="68"/>
      <c r="E45" s="68"/>
      <c r="F45" s="68"/>
      <c r="G45" s="68"/>
      <c r="H45" s="68"/>
      <c r="I45" s="68"/>
      <c r="J45" s="68"/>
      <c r="K45" s="68"/>
      <c r="L45" s="68"/>
      <c r="M45" s="68"/>
      <c r="N45" s="68"/>
      <c r="O45" s="68"/>
      <c r="P45" s="68"/>
      <c r="Q45" s="68"/>
      <c r="R45" s="68"/>
      <c r="S45" s="68"/>
      <c r="T45" s="68"/>
      <c r="U45" s="68"/>
      <c r="V45" s="68"/>
      <c r="W45" s="68"/>
    </row>
    <row r="46" spans="1:23" x14ac:dyDescent="0.2">
      <c r="A46" s="68"/>
      <c r="B46" s="68"/>
      <c r="C46" s="68"/>
      <c r="D46" s="68"/>
      <c r="E46" s="68"/>
      <c r="F46" s="68"/>
      <c r="G46" s="68"/>
      <c r="H46" s="68"/>
      <c r="I46" s="68"/>
      <c r="J46" s="68"/>
      <c r="K46" s="68"/>
      <c r="L46" s="68"/>
      <c r="M46" s="68"/>
      <c r="N46" s="68"/>
      <c r="O46" s="68"/>
      <c r="P46" s="68"/>
      <c r="Q46" s="68"/>
      <c r="R46" s="68"/>
      <c r="S46" s="68"/>
      <c r="T46" s="68"/>
      <c r="U46" s="68"/>
      <c r="V46" s="68"/>
      <c r="W46" s="68"/>
    </row>
    <row r="47" spans="1:23" x14ac:dyDescent="0.2">
      <c r="A47" s="68"/>
      <c r="B47" s="68"/>
      <c r="C47" s="68"/>
      <c r="D47" s="68"/>
      <c r="E47" s="68"/>
      <c r="F47" s="68"/>
      <c r="G47" s="68"/>
      <c r="H47" s="68"/>
      <c r="I47" s="68"/>
      <c r="J47" s="68"/>
      <c r="K47" s="68"/>
      <c r="L47" s="68"/>
      <c r="M47" s="68"/>
      <c r="N47" s="68"/>
      <c r="O47" s="68"/>
      <c r="P47" s="68"/>
      <c r="Q47" s="68"/>
      <c r="R47" s="68"/>
      <c r="S47" s="68"/>
      <c r="T47" s="68"/>
      <c r="U47" s="68"/>
      <c r="V47" s="68"/>
      <c r="W47" s="68"/>
    </row>
    <row r="48" spans="1:23" x14ac:dyDescent="0.2">
      <c r="A48" s="68"/>
      <c r="B48" s="68"/>
      <c r="C48" s="68"/>
      <c r="D48" s="68"/>
      <c r="E48" s="68"/>
      <c r="F48" s="68"/>
      <c r="G48" s="68"/>
      <c r="H48" s="68"/>
      <c r="I48" s="68"/>
      <c r="J48" s="68"/>
      <c r="K48" s="68"/>
      <c r="L48" s="68"/>
      <c r="M48" s="68"/>
      <c r="N48" s="68"/>
      <c r="O48" s="68"/>
      <c r="P48" s="68"/>
      <c r="Q48" s="68"/>
      <c r="R48" s="68"/>
      <c r="S48" s="68"/>
      <c r="T48" s="68"/>
      <c r="U48" s="68"/>
      <c r="V48" s="68"/>
      <c r="W48" s="68"/>
    </row>
    <row r="49" spans="1:23" x14ac:dyDescent="0.2">
      <c r="A49" s="68"/>
      <c r="B49" s="68"/>
      <c r="C49" s="68"/>
      <c r="D49" s="68"/>
      <c r="E49" s="68"/>
      <c r="F49" s="68"/>
      <c r="G49" s="68"/>
      <c r="H49" s="68"/>
      <c r="I49" s="68"/>
      <c r="J49" s="68"/>
      <c r="K49" s="68"/>
      <c r="L49" s="68"/>
      <c r="M49" s="68"/>
      <c r="N49" s="68"/>
      <c r="O49" s="68"/>
      <c r="P49" s="68"/>
      <c r="Q49" s="68"/>
      <c r="R49" s="68"/>
      <c r="S49" s="68"/>
      <c r="T49" s="68"/>
      <c r="U49" s="68"/>
      <c r="V49" s="68"/>
      <c r="W49" s="68"/>
    </row>
    <row r="50" spans="1:23" x14ac:dyDescent="0.2">
      <c r="A50" s="68"/>
      <c r="B50" s="68"/>
      <c r="C50" s="68"/>
      <c r="D50" s="68"/>
      <c r="E50" s="68"/>
      <c r="F50" s="68"/>
      <c r="G50" s="68"/>
      <c r="H50" s="68"/>
      <c r="I50" s="68"/>
      <c r="J50" s="68"/>
      <c r="K50" s="68"/>
      <c r="L50" s="68"/>
      <c r="M50" s="68"/>
      <c r="N50" s="68"/>
      <c r="O50" s="68"/>
      <c r="P50" s="68"/>
      <c r="Q50" s="68"/>
      <c r="R50" s="68"/>
      <c r="S50" s="68"/>
      <c r="T50" s="68"/>
      <c r="U50" s="68"/>
      <c r="V50" s="68"/>
      <c r="W50" s="68"/>
    </row>
    <row r="51" spans="1:23" x14ac:dyDescent="0.2">
      <c r="A51" s="68"/>
      <c r="B51" s="68"/>
      <c r="C51" s="68"/>
      <c r="D51" s="68"/>
      <c r="E51" s="68"/>
      <c r="F51" s="68"/>
      <c r="G51" s="68"/>
      <c r="H51" s="68"/>
      <c r="I51" s="68"/>
      <c r="J51" s="68"/>
      <c r="K51" s="68"/>
      <c r="L51" s="68"/>
      <c r="M51" s="68"/>
      <c r="N51" s="68"/>
      <c r="O51" s="68"/>
      <c r="P51" s="68"/>
      <c r="Q51" s="68"/>
      <c r="R51" s="68"/>
      <c r="S51" s="68"/>
      <c r="T51" s="68"/>
      <c r="U51" s="68"/>
      <c r="V51" s="68"/>
      <c r="W51" s="68"/>
    </row>
    <row r="52" spans="1:23" x14ac:dyDescent="0.2">
      <c r="A52" s="68"/>
      <c r="B52" s="68"/>
      <c r="C52" s="68"/>
      <c r="D52" s="68"/>
      <c r="E52" s="68"/>
      <c r="F52" s="68"/>
      <c r="G52" s="68"/>
      <c r="H52" s="68"/>
      <c r="I52" s="68"/>
      <c r="J52" s="68"/>
      <c r="K52" s="68"/>
      <c r="L52" s="68"/>
      <c r="M52" s="68"/>
      <c r="N52" s="68"/>
      <c r="O52" s="68"/>
      <c r="P52" s="68"/>
      <c r="Q52" s="68"/>
      <c r="R52" s="68"/>
      <c r="S52" s="68"/>
      <c r="T52" s="68"/>
      <c r="U52" s="68"/>
      <c r="V52" s="68"/>
      <c r="W52" s="68"/>
    </row>
    <row r="53" spans="1:23" x14ac:dyDescent="0.2">
      <c r="A53" s="68"/>
      <c r="B53" s="68"/>
      <c r="C53" s="68"/>
      <c r="D53" s="68"/>
      <c r="E53" s="68"/>
      <c r="F53" s="68"/>
      <c r="G53" s="68"/>
      <c r="H53" s="68"/>
      <c r="I53" s="68"/>
      <c r="J53" s="68"/>
      <c r="K53" s="68"/>
      <c r="L53" s="68"/>
      <c r="M53" s="68"/>
      <c r="N53" s="68"/>
      <c r="O53" s="68"/>
      <c r="P53" s="68"/>
      <c r="Q53" s="68"/>
      <c r="R53" s="68"/>
      <c r="S53" s="68"/>
      <c r="T53" s="68"/>
      <c r="U53" s="68"/>
      <c r="V53" s="68"/>
      <c r="W53" s="68"/>
    </row>
    <row r="54" spans="1:23" x14ac:dyDescent="0.2">
      <c r="A54" s="68"/>
      <c r="B54" s="68"/>
      <c r="C54" s="68"/>
      <c r="D54" s="68"/>
      <c r="E54" s="68"/>
      <c r="F54" s="68"/>
      <c r="G54" s="68"/>
      <c r="H54" s="68"/>
      <c r="I54" s="68"/>
      <c r="J54" s="68"/>
      <c r="K54" s="68"/>
      <c r="L54" s="68"/>
      <c r="M54" s="68"/>
      <c r="N54" s="68"/>
      <c r="O54" s="68"/>
      <c r="P54" s="68"/>
      <c r="Q54" s="68"/>
      <c r="R54" s="68"/>
      <c r="S54" s="68"/>
      <c r="T54" s="68"/>
      <c r="U54" s="68"/>
      <c r="V54" s="68"/>
      <c r="W54" s="68"/>
    </row>
    <row r="55" spans="1:23" x14ac:dyDescent="0.2">
      <c r="A55" s="68"/>
      <c r="B55" s="68"/>
      <c r="C55" s="68"/>
      <c r="D55" s="68"/>
      <c r="E55" s="68"/>
      <c r="F55" s="68"/>
      <c r="G55" s="68"/>
      <c r="H55" s="68"/>
      <c r="I55" s="68"/>
      <c r="J55" s="68"/>
      <c r="K55" s="68"/>
      <c r="L55" s="68"/>
      <c r="M55" s="68"/>
      <c r="N55" s="68"/>
      <c r="O55" s="68"/>
      <c r="P55" s="68"/>
      <c r="Q55" s="68"/>
      <c r="R55" s="68"/>
      <c r="S55" s="68"/>
      <c r="T55" s="68"/>
      <c r="U55" s="68"/>
      <c r="V55" s="68"/>
      <c r="W55" s="68"/>
    </row>
    <row r="56" spans="1:23" x14ac:dyDescent="0.2">
      <c r="A56" s="68"/>
      <c r="B56" s="68"/>
      <c r="C56" s="68"/>
      <c r="D56" s="68"/>
      <c r="E56" s="68"/>
      <c r="F56" s="68"/>
      <c r="G56" s="68"/>
      <c r="H56" s="68"/>
      <c r="I56" s="68"/>
      <c r="J56" s="68"/>
      <c r="K56" s="68"/>
      <c r="L56" s="68"/>
      <c r="M56" s="68"/>
      <c r="N56" s="68"/>
      <c r="O56" s="68"/>
      <c r="P56" s="68"/>
      <c r="Q56" s="68"/>
      <c r="R56" s="68"/>
      <c r="S56" s="68"/>
      <c r="T56" s="68"/>
      <c r="U56" s="68"/>
      <c r="V56" s="68"/>
      <c r="W56" s="68"/>
    </row>
    <row r="57" spans="1:23" x14ac:dyDescent="0.2">
      <c r="A57" s="68"/>
      <c r="B57" s="68"/>
      <c r="C57" s="68"/>
      <c r="D57" s="68"/>
      <c r="E57" s="68"/>
      <c r="F57" s="68"/>
      <c r="G57" s="68"/>
      <c r="H57" s="68"/>
      <c r="I57" s="68"/>
      <c r="J57" s="68"/>
      <c r="K57" s="68"/>
      <c r="L57" s="68"/>
      <c r="M57" s="68"/>
      <c r="N57" s="68"/>
      <c r="O57" s="68"/>
      <c r="P57" s="68"/>
      <c r="Q57" s="68"/>
      <c r="R57" s="68"/>
      <c r="S57" s="68"/>
      <c r="T57" s="68"/>
      <c r="U57" s="68"/>
      <c r="V57" s="68"/>
      <c r="W57" s="68"/>
    </row>
    <row r="58" spans="1:23" x14ac:dyDescent="0.2">
      <c r="A58" s="68"/>
      <c r="B58" s="68"/>
      <c r="C58" s="68"/>
      <c r="D58" s="68"/>
      <c r="E58" s="68"/>
      <c r="F58" s="68"/>
      <c r="G58" s="68"/>
      <c r="H58" s="68"/>
      <c r="I58" s="68"/>
      <c r="J58" s="68"/>
      <c r="K58" s="68"/>
      <c r="L58" s="68"/>
      <c r="M58" s="68"/>
      <c r="N58" s="68"/>
      <c r="O58" s="68"/>
      <c r="P58" s="68"/>
      <c r="Q58" s="68"/>
      <c r="R58" s="68"/>
      <c r="S58" s="68"/>
      <c r="T58" s="68"/>
      <c r="U58" s="68"/>
      <c r="V58" s="68"/>
      <c r="W58" s="68"/>
    </row>
    <row r="59" spans="1:23" x14ac:dyDescent="0.2">
      <c r="A59" s="68"/>
      <c r="B59" s="68"/>
      <c r="C59" s="68"/>
      <c r="D59" s="68"/>
      <c r="E59" s="68"/>
      <c r="F59" s="68"/>
      <c r="G59" s="68"/>
      <c r="H59" s="68"/>
      <c r="I59" s="68"/>
      <c r="J59" s="68"/>
      <c r="K59" s="68"/>
      <c r="L59" s="68"/>
      <c r="M59" s="68"/>
      <c r="N59" s="68"/>
      <c r="O59" s="68"/>
      <c r="P59" s="68"/>
      <c r="Q59" s="68"/>
      <c r="R59" s="68"/>
      <c r="S59" s="68"/>
      <c r="T59" s="68"/>
      <c r="U59" s="68"/>
      <c r="V59" s="68"/>
      <c r="W59" s="68"/>
    </row>
    <row r="60" spans="1:23" x14ac:dyDescent="0.2">
      <c r="A60" s="68"/>
      <c r="B60" s="68"/>
      <c r="C60" s="68"/>
      <c r="D60" s="68"/>
      <c r="E60" s="68"/>
      <c r="F60" s="68"/>
      <c r="G60" s="68"/>
      <c r="H60" s="68"/>
      <c r="I60" s="68"/>
      <c r="J60" s="68"/>
      <c r="K60" s="68"/>
      <c r="L60" s="68"/>
      <c r="M60" s="68"/>
      <c r="N60" s="68"/>
      <c r="O60" s="68"/>
      <c r="P60" s="68"/>
      <c r="Q60" s="68"/>
      <c r="R60" s="68"/>
      <c r="S60" s="68"/>
      <c r="T60" s="68"/>
      <c r="U60" s="68"/>
      <c r="V60" s="68"/>
      <c r="W60" s="68"/>
    </row>
    <row r="61" spans="1:23" x14ac:dyDescent="0.2">
      <c r="A61" s="68"/>
      <c r="B61" s="68"/>
      <c r="C61" s="68"/>
      <c r="D61" s="68"/>
      <c r="E61" s="68"/>
      <c r="F61" s="68"/>
      <c r="G61" s="68"/>
      <c r="H61" s="68"/>
      <c r="I61" s="68"/>
      <c r="J61" s="68"/>
      <c r="K61" s="68"/>
      <c r="L61" s="68"/>
      <c r="M61" s="68"/>
      <c r="N61" s="68"/>
      <c r="O61" s="68"/>
      <c r="P61" s="68"/>
      <c r="Q61" s="68"/>
      <c r="R61" s="68"/>
      <c r="S61" s="68"/>
      <c r="T61" s="68"/>
      <c r="U61" s="68"/>
      <c r="V61" s="68"/>
      <c r="W61" s="68"/>
    </row>
    <row r="62" spans="1:23" x14ac:dyDescent="0.2">
      <c r="A62" s="68"/>
      <c r="B62" s="68"/>
      <c r="C62" s="68"/>
      <c r="D62" s="68"/>
      <c r="E62" s="68"/>
      <c r="F62" s="68"/>
      <c r="G62" s="68"/>
      <c r="H62" s="68"/>
      <c r="I62" s="68"/>
      <c r="J62" s="68"/>
      <c r="K62" s="68"/>
      <c r="L62" s="68"/>
      <c r="M62" s="68"/>
      <c r="N62" s="68"/>
      <c r="O62" s="68"/>
      <c r="P62" s="68"/>
      <c r="Q62" s="68"/>
      <c r="R62" s="68"/>
      <c r="S62" s="68"/>
      <c r="T62" s="68"/>
      <c r="U62" s="68"/>
      <c r="V62" s="68"/>
      <c r="W62" s="68"/>
    </row>
    <row r="63" spans="1:23" x14ac:dyDescent="0.2">
      <c r="A63" s="68"/>
      <c r="B63" s="68"/>
      <c r="C63" s="68"/>
      <c r="D63" s="68"/>
      <c r="E63" s="68"/>
      <c r="F63" s="68"/>
      <c r="G63" s="68"/>
      <c r="H63" s="68"/>
      <c r="I63" s="68"/>
      <c r="J63" s="68"/>
      <c r="K63" s="68"/>
      <c r="L63" s="68"/>
      <c r="M63" s="68"/>
      <c r="N63" s="68"/>
      <c r="O63" s="68"/>
      <c r="P63" s="68"/>
      <c r="Q63" s="68"/>
      <c r="R63" s="68"/>
      <c r="S63" s="68"/>
      <c r="T63" s="68"/>
      <c r="U63" s="68"/>
      <c r="V63" s="68"/>
      <c r="W63" s="68"/>
    </row>
    <row r="64" spans="1:23" x14ac:dyDescent="0.2">
      <c r="A64" s="68"/>
      <c r="B64" s="68"/>
      <c r="C64" s="68"/>
      <c r="D64" s="68"/>
      <c r="E64" s="68"/>
      <c r="F64" s="68"/>
      <c r="G64" s="68"/>
      <c r="H64" s="68"/>
      <c r="I64" s="68"/>
      <c r="J64" s="68"/>
      <c r="K64" s="68"/>
      <c r="L64" s="68"/>
      <c r="M64" s="68"/>
      <c r="N64" s="68"/>
      <c r="O64" s="68"/>
      <c r="P64" s="68"/>
      <c r="Q64" s="68"/>
      <c r="R64" s="68"/>
      <c r="S64" s="68"/>
      <c r="T64" s="68"/>
      <c r="U64" s="68"/>
      <c r="V64" s="68"/>
      <c r="W64" s="68"/>
    </row>
  </sheetData>
  <pageMargins left="0.25" right="0.25" top="0.75" bottom="0.75" header="0.3" footer="0.3"/>
  <pageSetup paperSize="8" scale="94"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E9C01-3E1E-4DC4-8DF7-20F51C112F82}">
  <sheetPr>
    <tabColor theme="4" tint="-0.249977111117893"/>
    <pageSetUpPr fitToPage="1"/>
  </sheetPr>
  <dimension ref="A1:AG66"/>
  <sheetViews>
    <sheetView showGridLines="0" zoomScale="85" zoomScaleNormal="85" workbookViewId="0">
      <selection activeCell="A12" sqref="A12:Q37"/>
    </sheetView>
  </sheetViews>
  <sheetFormatPr defaultColWidth="9.140625" defaultRowHeight="14.25" x14ac:dyDescent="0.2"/>
  <cols>
    <col min="1" max="16384" width="9.140625" style="1"/>
  </cols>
  <sheetData>
    <row r="1" spans="1:17" s="20" customFormat="1" ht="23.25" customHeight="1" x14ac:dyDescent="0.35">
      <c r="A1" s="23" t="s">
        <v>8</v>
      </c>
    </row>
    <row r="3" spans="1:17" x14ac:dyDescent="0.2">
      <c r="A3" s="1" t="s">
        <v>9</v>
      </c>
    </row>
    <row r="5" spans="1:17" customFormat="1" ht="23.25" customHeight="1" x14ac:dyDescent="0.25">
      <c r="A5" s="10" t="s">
        <v>10</v>
      </c>
      <c r="B5" s="11"/>
      <c r="C5" s="11"/>
      <c r="D5" s="11"/>
      <c r="E5" s="11"/>
      <c r="F5" s="11"/>
      <c r="G5" s="11"/>
      <c r="H5" s="11"/>
      <c r="I5" s="11"/>
      <c r="J5" s="11"/>
      <c r="K5" s="11"/>
      <c r="L5" s="11"/>
      <c r="M5" s="11"/>
      <c r="N5" s="11"/>
      <c r="O5" s="11"/>
      <c r="P5" s="11"/>
      <c r="Q5" s="11"/>
    </row>
    <row r="7" spans="1:17" ht="20.25" customHeight="1" x14ac:dyDescent="0.2">
      <c r="A7" s="69" t="s">
        <v>11</v>
      </c>
      <c r="B7" s="69"/>
      <c r="C7" s="69"/>
      <c r="D7" s="69"/>
      <c r="E7" s="69"/>
      <c r="F7" s="69"/>
      <c r="G7" s="69"/>
      <c r="H7" s="69"/>
      <c r="I7" s="69"/>
      <c r="J7" s="69"/>
      <c r="K7" s="69"/>
      <c r="L7" s="69"/>
      <c r="M7" s="69"/>
      <c r="N7" s="69"/>
      <c r="O7" s="69"/>
      <c r="P7" s="69"/>
      <c r="Q7" s="69"/>
    </row>
    <row r="8" spans="1:17" x14ac:dyDescent="0.2">
      <c r="A8" s="69"/>
      <c r="B8" s="69"/>
      <c r="C8" s="69"/>
      <c r="D8" s="69"/>
      <c r="E8" s="69"/>
      <c r="F8" s="69"/>
      <c r="G8" s="69"/>
      <c r="H8" s="69"/>
      <c r="I8" s="69"/>
      <c r="J8" s="69"/>
      <c r="K8" s="69"/>
      <c r="L8" s="69"/>
      <c r="M8" s="69"/>
      <c r="N8" s="69"/>
      <c r="O8" s="69"/>
      <c r="P8" s="69"/>
      <c r="Q8" s="69"/>
    </row>
    <row r="10" spans="1:17" customFormat="1" ht="23.25" customHeight="1" x14ac:dyDescent="0.25">
      <c r="A10" s="10" t="s">
        <v>12</v>
      </c>
      <c r="B10" s="11"/>
      <c r="C10" s="11"/>
      <c r="D10" s="11"/>
      <c r="E10" s="11"/>
      <c r="F10" s="11"/>
      <c r="G10" s="11"/>
      <c r="H10" s="11"/>
      <c r="I10" s="11"/>
      <c r="J10" s="11"/>
      <c r="K10" s="11"/>
      <c r="L10" s="11"/>
      <c r="M10" s="11"/>
      <c r="N10" s="11"/>
      <c r="O10" s="11"/>
      <c r="P10" s="11"/>
      <c r="Q10" s="11"/>
    </row>
    <row r="12" spans="1:17" x14ac:dyDescent="0.2">
      <c r="A12" s="69" t="s">
        <v>13</v>
      </c>
      <c r="B12" s="69"/>
      <c r="C12" s="69"/>
      <c r="D12" s="69"/>
      <c r="E12" s="69"/>
      <c r="F12" s="69"/>
      <c r="G12" s="69"/>
      <c r="H12" s="69"/>
      <c r="I12" s="69"/>
      <c r="J12" s="69"/>
      <c r="K12" s="69"/>
      <c r="L12" s="69"/>
      <c r="M12" s="69"/>
      <c r="N12" s="69"/>
      <c r="O12" s="69"/>
      <c r="P12" s="69"/>
      <c r="Q12" s="69"/>
    </row>
    <row r="13" spans="1:17" x14ac:dyDescent="0.2">
      <c r="A13" s="69"/>
      <c r="B13" s="69"/>
      <c r="C13" s="69"/>
      <c r="D13" s="69"/>
      <c r="E13" s="69"/>
      <c r="F13" s="69"/>
      <c r="G13" s="69"/>
      <c r="H13" s="69"/>
      <c r="I13" s="69"/>
      <c r="J13" s="69"/>
      <c r="K13" s="69"/>
      <c r="L13" s="69"/>
      <c r="M13" s="69"/>
      <c r="N13" s="69"/>
      <c r="O13" s="69"/>
      <c r="P13" s="69"/>
      <c r="Q13" s="69"/>
    </row>
    <row r="14" spans="1:17" x14ac:dyDescent="0.2">
      <c r="A14" s="69"/>
      <c r="B14" s="69"/>
      <c r="C14" s="69"/>
      <c r="D14" s="69"/>
      <c r="E14" s="69"/>
      <c r="F14" s="69"/>
      <c r="G14" s="69"/>
      <c r="H14" s="69"/>
      <c r="I14" s="69"/>
      <c r="J14" s="69"/>
      <c r="K14" s="69"/>
      <c r="L14" s="69"/>
      <c r="M14" s="69"/>
      <c r="N14" s="69"/>
      <c r="O14" s="69"/>
      <c r="P14" s="69"/>
      <c r="Q14" s="69"/>
    </row>
    <row r="15" spans="1:17" x14ac:dyDescent="0.2">
      <c r="A15" s="69"/>
      <c r="B15" s="69"/>
      <c r="C15" s="69"/>
      <c r="D15" s="69"/>
      <c r="E15" s="69"/>
      <c r="F15" s="69"/>
      <c r="G15" s="69"/>
      <c r="H15" s="69"/>
      <c r="I15" s="69"/>
      <c r="J15" s="69"/>
      <c r="K15" s="69"/>
      <c r="L15" s="69"/>
      <c r="M15" s="69"/>
      <c r="N15" s="69"/>
      <c r="O15" s="69"/>
      <c r="P15" s="69"/>
      <c r="Q15" s="69"/>
    </row>
    <row r="16" spans="1:17" x14ac:dyDescent="0.2">
      <c r="A16" s="69"/>
      <c r="B16" s="69"/>
      <c r="C16" s="69"/>
      <c r="D16" s="69"/>
      <c r="E16" s="69"/>
      <c r="F16" s="69"/>
      <c r="G16" s="69"/>
      <c r="H16" s="69"/>
      <c r="I16" s="69"/>
      <c r="J16" s="69"/>
      <c r="K16" s="69"/>
      <c r="L16" s="69"/>
      <c r="M16" s="69"/>
      <c r="N16" s="69"/>
      <c r="O16" s="69"/>
      <c r="P16" s="69"/>
      <c r="Q16" s="69"/>
    </row>
    <row r="17" spans="1:33" x14ac:dyDescent="0.2">
      <c r="A17" s="69"/>
      <c r="B17" s="69"/>
      <c r="C17" s="69"/>
      <c r="D17" s="69"/>
      <c r="E17" s="69"/>
      <c r="F17" s="69"/>
      <c r="G17" s="69"/>
      <c r="H17" s="69"/>
      <c r="I17" s="69"/>
      <c r="J17" s="69"/>
      <c r="K17" s="69"/>
      <c r="L17" s="69"/>
      <c r="M17" s="69"/>
      <c r="N17" s="69"/>
      <c r="O17" s="69"/>
      <c r="P17" s="69"/>
      <c r="Q17" s="69"/>
    </row>
    <row r="18" spans="1:33" x14ac:dyDescent="0.2">
      <c r="A18" s="69"/>
      <c r="B18" s="69"/>
      <c r="C18" s="69"/>
      <c r="D18" s="69"/>
      <c r="E18" s="69"/>
      <c r="F18" s="69"/>
      <c r="G18" s="69"/>
      <c r="H18" s="69"/>
      <c r="I18" s="69"/>
      <c r="J18" s="69"/>
      <c r="K18" s="69"/>
      <c r="L18" s="69"/>
      <c r="M18" s="69"/>
      <c r="N18" s="69"/>
      <c r="O18" s="69"/>
      <c r="P18" s="69"/>
      <c r="Q18" s="69"/>
    </row>
    <row r="19" spans="1:33" x14ac:dyDescent="0.2">
      <c r="A19" s="69"/>
      <c r="B19" s="69"/>
      <c r="C19" s="69"/>
      <c r="D19" s="69"/>
      <c r="E19" s="69"/>
      <c r="F19" s="69"/>
      <c r="G19" s="69"/>
      <c r="H19" s="69"/>
      <c r="I19" s="69"/>
      <c r="J19" s="69"/>
      <c r="K19" s="69"/>
      <c r="L19" s="69"/>
      <c r="M19" s="69"/>
      <c r="N19" s="69"/>
      <c r="O19" s="69"/>
      <c r="P19" s="69"/>
      <c r="Q19" s="69"/>
    </row>
    <row r="20" spans="1:33" x14ac:dyDescent="0.2">
      <c r="A20" s="69"/>
      <c r="B20" s="69"/>
      <c r="C20" s="69"/>
      <c r="D20" s="69"/>
      <c r="E20" s="69"/>
      <c r="F20" s="69"/>
      <c r="G20" s="69"/>
      <c r="H20" s="69"/>
      <c r="I20" s="69"/>
      <c r="J20" s="69"/>
      <c r="K20" s="69"/>
      <c r="L20" s="69"/>
      <c r="M20" s="69"/>
      <c r="N20" s="69"/>
      <c r="O20" s="69"/>
      <c r="P20" s="69"/>
      <c r="Q20" s="69"/>
    </row>
    <row r="21" spans="1:33" x14ac:dyDescent="0.2">
      <c r="A21" s="69"/>
      <c r="B21" s="69"/>
      <c r="C21" s="69"/>
      <c r="D21" s="69"/>
      <c r="E21" s="69"/>
      <c r="F21" s="69"/>
      <c r="G21" s="69"/>
      <c r="H21" s="69"/>
      <c r="I21" s="69"/>
      <c r="J21" s="69"/>
      <c r="K21" s="69"/>
      <c r="L21" s="69"/>
      <c r="M21" s="69"/>
      <c r="N21" s="69"/>
      <c r="O21" s="69"/>
      <c r="P21" s="69"/>
      <c r="Q21" s="69"/>
    </row>
    <row r="22" spans="1:33" x14ac:dyDescent="0.2">
      <c r="A22" s="69"/>
      <c r="B22" s="69"/>
      <c r="C22" s="69"/>
      <c r="D22" s="69"/>
      <c r="E22" s="69"/>
      <c r="F22" s="69"/>
      <c r="G22" s="69"/>
      <c r="H22" s="69"/>
      <c r="I22" s="69"/>
      <c r="J22" s="69"/>
      <c r="K22" s="69"/>
      <c r="L22" s="69"/>
      <c r="M22" s="69"/>
      <c r="N22" s="69"/>
      <c r="O22" s="69"/>
      <c r="P22" s="69"/>
      <c r="Q22" s="69"/>
    </row>
    <row r="23" spans="1:33" x14ac:dyDescent="0.2">
      <c r="A23" s="69"/>
      <c r="B23" s="69"/>
      <c r="C23" s="69"/>
      <c r="D23" s="69"/>
      <c r="E23" s="69"/>
      <c r="F23" s="69"/>
      <c r="G23" s="69"/>
      <c r="H23" s="69"/>
      <c r="I23" s="69"/>
      <c r="J23" s="69"/>
      <c r="K23" s="69"/>
      <c r="L23" s="69"/>
      <c r="M23" s="69"/>
      <c r="N23" s="69"/>
      <c r="O23" s="69"/>
      <c r="P23" s="69"/>
      <c r="Q23" s="69"/>
    </row>
    <row r="24" spans="1:33" x14ac:dyDescent="0.2">
      <c r="A24" s="69"/>
      <c r="B24" s="69"/>
      <c r="C24" s="69"/>
      <c r="D24" s="69"/>
      <c r="E24" s="69"/>
      <c r="F24" s="69"/>
      <c r="G24" s="69"/>
      <c r="H24" s="69"/>
      <c r="I24" s="69"/>
      <c r="J24" s="69"/>
      <c r="K24" s="69"/>
      <c r="L24" s="69"/>
      <c r="M24" s="69"/>
      <c r="N24" s="69"/>
      <c r="O24" s="69"/>
      <c r="P24" s="69"/>
      <c r="Q24" s="69"/>
    </row>
    <row r="25" spans="1:33" x14ac:dyDescent="0.2">
      <c r="A25" s="69"/>
      <c r="B25" s="69"/>
      <c r="C25" s="69"/>
      <c r="D25" s="69"/>
      <c r="E25" s="69"/>
      <c r="F25" s="69"/>
      <c r="G25" s="69"/>
      <c r="H25" s="69"/>
      <c r="I25" s="69"/>
      <c r="J25" s="69"/>
      <c r="K25" s="69"/>
      <c r="L25" s="69"/>
      <c r="M25" s="69"/>
      <c r="N25" s="69"/>
      <c r="O25" s="69"/>
      <c r="P25" s="69"/>
      <c r="Q25" s="69"/>
      <c r="R25" s="68"/>
      <c r="S25" s="68"/>
      <c r="T25" s="68"/>
      <c r="U25" s="68"/>
      <c r="V25" s="68"/>
      <c r="W25" s="68"/>
      <c r="X25" s="68"/>
      <c r="Y25" s="68"/>
      <c r="Z25" s="68"/>
      <c r="AA25" s="68"/>
      <c r="AB25" s="68"/>
      <c r="AC25" s="68"/>
      <c r="AD25" s="68"/>
      <c r="AE25" s="68"/>
      <c r="AF25" s="68"/>
      <c r="AG25" s="68"/>
    </row>
    <row r="26" spans="1:33" x14ac:dyDescent="0.2">
      <c r="A26" s="69"/>
      <c r="B26" s="69"/>
      <c r="C26" s="69"/>
      <c r="D26" s="69"/>
      <c r="E26" s="69"/>
      <c r="F26" s="69"/>
      <c r="G26" s="69"/>
      <c r="H26" s="69"/>
      <c r="I26" s="69"/>
      <c r="J26" s="69"/>
      <c r="K26" s="69"/>
      <c r="L26" s="69"/>
      <c r="M26" s="69"/>
      <c r="N26" s="69"/>
      <c r="O26" s="69"/>
      <c r="P26" s="69"/>
      <c r="Q26" s="69"/>
      <c r="R26" s="68"/>
      <c r="S26" s="68"/>
      <c r="T26" s="68"/>
      <c r="U26" s="68"/>
      <c r="V26" s="68"/>
      <c r="W26" s="68"/>
      <c r="X26" s="68"/>
      <c r="Y26" s="68"/>
      <c r="Z26" s="68"/>
      <c r="AA26" s="68"/>
      <c r="AB26" s="68"/>
      <c r="AC26" s="68"/>
      <c r="AD26" s="68"/>
      <c r="AE26" s="68"/>
      <c r="AF26" s="68"/>
      <c r="AG26" s="68"/>
    </row>
    <row r="27" spans="1:33" ht="7.15" customHeight="1" x14ac:dyDescent="0.2">
      <c r="A27" s="69"/>
      <c r="B27" s="69"/>
      <c r="C27" s="69"/>
      <c r="D27" s="69"/>
      <c r="E27" s="69"/>
      <c r="F27" s="69"/>
      <c r="G27" s="69"/>
      <c r="H27" s="69"/>
      <c r="I27" s="69"/>
      <c r="J27" s="69"/>
      <c r="K27" s="69"/>
      <c r="L27" s="69"/>
      <c r="M27" s="69"/>
      <c r="N27" s="69"/>
      <c r="O27" s="69"/>
      <c r="P27" s="69"/>
      <c r="Q27" s="69"/>
      <c r="R27" s="68"/>
      <c r="S27" s="68"/>
      <c r="T27" s="68"/>
      <c r="U27" s="68"/>
      <c r="V27" s="68"/>
      <c r="W27" s="68"/>
      <c r="X27" s="68"/>
      <c r="Y27" s="68"/>
      <c r="Z27" s="68"/>
      <c r="AA27" s="68"/>
      <c r="AB27" s="68"/>
      <c r="AC27" s="68"/>
      <c r="AD27" s="68"/>
      <c r="AE27" s="68"/>
      <c r="AF27" s="68"/>
      <c r="AG27" s="68"/>
    </row>
    <row r="28" spans="1:33" hidden="1" x14ac:dyDescent="0.2">
      <c r="A28" s="69"/>
      <c r="B28" s="69"/>
      <c r="C28" s="69"/>
      <c r="D28" s="69"/>
      <c r="E28" s="69"/>
      <c r="F28" s="69"/>
      <c r="G28" s="69"/>
      <c r="H28" s="69"/>
      <c r="I28" s="69"/>
      <c r="J28" s="69"/>
      <c r="K28" s="69"/>
      <c r="L28" s="69"/>
      <c r="M28" s="69"/>
      <c r="N28" s="69"/>
      <c r="O28" s="69"/>
      <c r="P28" s="69"/>
      <c r="Q28" s="69"/>
      <c r="R28" s="68"/>
      <c r="S28" s="68"/>
      <c r="T28" s="68"/>
      <c r="U28" s="68"/>
      <c r="V28" s="68"/>
      <c r="W28" s="68"/>
      <c r="X28" s="68"/>
      <c r="Y28" s="68"/>
      <c r="Z28" s="68"/>
      <c r="AA28" s="68"/>
      <c r="AB28" s="68"/>
      <c r="AC28" s="68"/>
      <c r="AD28" s="68"/>
      <c r="AE28" s="68"/>
      <c r="AF28" s="68"/>
      <c r="AG28" s="68"/>
    </row>
    <row r="29" spans="1:33" hidden="1" x14ac:dyDescent="0.2">
      <c r="A29" s="69"/>
      <c r="B29" s="69"/>
      <c r="C29" s="69"/>
      <c r="D29" s="69"/>
      <c r="E29" s="69"/>
      <c r="F29" s="69"/>
      <c r="G29" s="69"/>
      <c r="H29" s="69"/>
      <c r="I29" s="69"/>
      <c r="J29" s="69"/>
      <c r="K29" s="69"/>
      <c r="L29" s="69"/>
      <c r="M29" s="69"/>
      <c r="N29" s="69"/>
      <c r="O29" s="69"/>
      <c r="P29" s="69"/>
      <c r="Q29" s="69"/>
      <c r="R29" s="68"/>
      <c r="S29" s="68"/>
      <c r="T29" s="68"/>
      <c r="U29" s="68"/>
      <c r="V29" s="68"/>
      <c r="W29" s="68"/>
      <c r="X29" s="68"/>
      <c r="Y29" s="68"/>
      <c r="Z29" s="68"/>
      <c r="AA29" s="68"/>
      <c r="AB29" s="68"/>
      <c r="AC29" s="68"/>
      <c r="AD29" s="68"/>
      <c r="AE29" s="68"/>
      <c r="AF29" s="68"/>
      <c r="AG29" s="68"/>
    </row>
    <row r="30" spans="1:33" hidden="1" x14ac:dyDescent="0.2">
      <c r="A30" s="69"/>
      <c r="B30" s="69"/>
      <c r="C30" s="69"/>
      <c r="D30" s="69"/>
      <c r="E30" s="69"/>
      <c r="F30" s="69"/>
      <c r="G30" s="69"/>
      <c r="H30" s="69"/>
      <c r="I30" s="69"/>
      <c r="J30" s="69"/>
      <c r="K30" s="69"/>
      <c r="L30" s="69"/>
      <c r="M30" s="69"/>
      <c r="N30" s="69"/>
      <c r="O30" s="69"/>
      <c r="P30" s="69"/>
      <c r="Q30" s="69"/>
      <c r="R30" s="68"/>
      <c r="S30" s="68"/>
      <c r="T30" s="68"/>
      <c r="U30" s="68"/>
      <c r="V30" s="68"/>
      <c r="W30" s="68"/>
      <c r="X30" s="68"/>
      <c r="Y30" s="68"/>
      <c r="Z30" s="68"/>
      <c r="AA30" s="68"/>
      <c r="AB30" s="68"/>
      <c r="AC30" s="68"/>
      <c r="AD30" s="68"/>
      <c r="AE30" s="68"/>
      <c r="AF30" s="68"/>
      <c r="AG30" s="68"/>
    </row>
    <row r="31" spans="1:33" hidden="1" x14ac:dyDescent="0.2">
      <c r="A31" s="69"/>
      <c r="B31" s="69"/>
      <c r="C31" s="69"/>
      <c r="D31" s="69"/>
      <c r="E31" s="69"/>
      <c r="F31" s="69"/>
      <c r="G31" s="69"/>
      <c r="H31" s="69"/>
      <c r="I31" s="69"/>
      <c r="J31" s="69"/>
      <c r="K31" s="69"/>
      <c r="L31" s="69"/>
      <c r="M31" s="69"/>
      <c r="N31" s="69"/>
      <c r="O31" s="69"/>
      <c r="P31" s="69"/>
      <c r="Q31" s="69"/>
      <c r="R31" s="68"/>
      <c r="S31" s="68"/>
      <c r="T31" s="68"/>
      <c r="U31" s="68"/>
      <c r="V31" s="68"/>
      <c r="W31" s="68"/>
      <c r="X31" s="68"/>
      <c r="Y31" s="68"/>
      <c r="Z31" s="68"/>
      <c r="AA31" s="68"/>
      <c r="AB31" s="68"/>
      <c r="AC31" s="68"/>
      <c r="AD31" s="68"/>
      <c r="AE31" s="68"/>
      <c r="AF31" s="68"/>
      <c r="AG31" s="68"/>
    </row>
    <row r="32" spans="1:33" hidden="1" x14ac:dyDescent="0.2">
      <c r="A32" s="69"/>
      <c r="B32" s="69"/>
      <c r="C32" s="69"/>
      <c r="D32" s="69"/>
      <c r="E32" s="69"/>
      <c r="F32" s="69"/>
      <c r="G32" s="69"/>
      <c r="H32" s="69"/>
      <c r="I32" s="69"/>
      <c r="J32" s="69"/>
      <c r="K32" s="69"/>
      <c r="L32" s="69"/>
      <c r="M32" s="69"/>
      <c r="N32" s="69"/>
      <c r="O32" s="69"/>
      <c r="P32" s="69"/>
      <c r="Q32" s="69"/>
      <c r="R32" s="68"/>
      <c r="S32" s="68"/>
      <c r="T32" s="68"/>
      <c r="U32" s="68"/>
      <c r="V32" s="68"/>
      <c r="W32" s="68"/>
      <c r="X32" s="68"/>
      <c r="Y32" s="68"/>
      <c r="Z32" s="68"/>
      <c r="AA32" s="68"/>
      <c r="AB32" s="68"/>
      <c r="AC32" s="68"/>
      <c r="AD32" s="68"/>
      <c r="AE32" s="68"/>
      <c r="AF32" s="68"/>
      <c r="AG32" s="68"/>
    </row>
    <row r="33" spans="1:33" hidden="1" x14ac:dyDescent="0.2">
      <c r="A33" s="69"/>
      <c r="B33" s="69"/>
      <c r="C33" s="69"/>
      <c r="D33" s="69"/>
      <c r="E33" s="69"/>
      <c r="F33" s="69"/>
      <c r="G33" s="69"/>
      <c r="H33" s="69"/>
      <c r="I33" s="69"/>
      <c r="J33" s="69"/>
      <c r="K33" s="69"/>
      <c r="L33" s="69"/>
      <c r="M33" s="69"/>
      <c r="N33" s="69"/>
      <c r="O33" s="69"/>
      <c r="P33" s="69"/>
      <c r="Q33" s="69"/>
      <c r="R33" s="68"/>
      <c r="S33" s="68"/>
      <c r="T33" s="68"/>
      <c r="U33" s="68"/>
      <c r="V33" s="68"/>
      <c r="W33" s="68"/>
      <c r="X33" s="68"/>
      <c r="Y33" s="68"/>
      <c r="Z33" s="68"/>
      <c r="AA33" s="68"/>
      <c r="AB33" s="68"/>
      <c r="AC33" s="68"/>
      <c r="AD33" s="68"/>
      <c r="AE33" s="68"/>
      <c r="AF33" s="68"/>
      <c r="AG33" s="68"/>
    </row>
    <row r="34" spans="1:33" hidden="1" x14ac:dyDescent="0.2">
      <c r="A34" s="69"/>
      <c r="B34" s="69"/>
      <c r="C34" s="69"/>
      <c r="D34" s="69"/>
      <c r="E34" s="69"/>
      <c r="F34" s="69"/>
      <c r="G34" s="69"/>
      <c r="H34" s="69"/>
      <c r="I34" s="69"/>
      <c r="J34" s="69"/>
      <c r="K34" s="69"/>
      <c r="L34" s="69"/>
      <c r="M34" s="69"/>
      <c r="N34" s="69"/>
      <c r="O34" s="69"/>
      <c r="P34" s="69"/>
      <c r="Q34" s="69"/>
      <c r="R34" s="68"/>
      <c r="S34" s="68"/>
      <c r="T34" s="68"/>
      <c r="U34" s="68"/>
      <c r="V34" s="68"/>
      <c r="W34" s="68"/>
      <c r="X34" s="68"/>
      <c r="Y34" s="68"/>
      <c r="Z34" s="68"/>
      <c r="AA34" s="68"/>
      <c r="AB34" s="68"/>
      <c r="AC34" s="68"/>
      <c r="AD34" s="68"/>
      <c r="AE34" s="68"/>
      <c r="AF34" s="68"/>
      <c r="AG34" s="68"/>
    </row>
    <row r="35" spans="1:33" hidden="1" x14ac:dyDescent="0.2">
      <c r="A35" s="69"/>
      <c r="B35" s="69"/>
      <c r="C35" s="69"/>
      <c r="D35" s="69"/>
      <c r="E35" s="69"/>
      <c r="F35" s="69"/>
      <c r="G35" s="69"/>
      <c r="H35" s="69"/>
      <c r="I35" s="69"/>
      <c r="J35" s="69"/>
      <c r="K35" s="69"/>
      <c r="L35" s="69"/>
      <c r="M35" s="69"/>
      <c r="N35" s="69"/>
      <c r="O35" s="69"/>
      <c r="P35" s="69"/>
      <c r="Q35" s="69"/>
      <c r="R35" s="68"/>
      <c r="S35" s="68"/>
      <c r="T35" s="68"/>
      <c r="U35" s="68"/>
      <c r="V35" s="68"/>
      <c r="W35" s="68"/>
      <c r="X35" s="68"/>
      <c r="Y35" s="68"/>
      <c r="Z35" s="68"/>
      <c r="AA35" s="68"/>
      <c r="AB35" s="68"/>
      <c r="AC35" s="68"/>
      <c r="AD35" s="68"/>
      <c r="AE35" s="68"/>
      <c r="AF35" s="68"/>
      <c r="AG35" s="68"/>
    </row>
    <row r="36" spans="1:33" hidden="1" x14ac:dyDescent="0.2">
      <c r="A36" s="69"/>
      <c r="B36" s="69"/>
      <c r="C36" s="69"/>
      <c r="D36" s="69"/>
      <c r="E36" s="69"/>
      <c r="F36" s="69"/>
      <c r="G36" s="69"/>
      <c r="H36" s="69"/>
      <c r="I36" s="69"/>
      <c r="J36" s="69"/>
      <c r="K36" s="69"/>
      <c r="L36" s="69"/>
      <c r="M36" s="69"/>
      <c r="N36" s="69"/>
      <c r="O36" s="69"/>
      <c r="P36" s="69"/>
      <c r="Q36" s="69"/>
      <c r="R36" s="68"/>
      <c r="S36" s="68"/>
      <c r="T36" s="68"/>
      <c r="U36" s="68"/>
      <c r="V36" s="68"/>
      <c r="W36" s="68"/>
      <c r="X36" s="68"/>
      <c r="Y36" s="68"/>
      <c r="Z36" s="68"/>
      <c r="AA36" s="68"/>
      <c r="AB36" s="68"/>
      <c r="AC36" s="68"/>
      <c r="AD36" s="68"/>
      <c r="AE36" s="68"/>
      <c r="AF36" s="68"/>
      <c r="AG36" s="68"/>
    </row>
    <row r="37" spans="1:33" hidden="1" x14ac:dyDescent="0.2">
      <c r="A37" s="69"/>
      <c r="B37" s="69"/>
      <c r="C37" s="69"/>
      <c r="D37" s="69"/>
      <c r="E37" s="69"/>
      <c r="F37" s="69"/>
      <c r="G37" s="69"/>
      <c r="H37" s="69"/>
      <c r="I37" s="69"/>
      <c r="J37" s="69"/>
      <c r="K37" s="69"/>
      <c r="L37" s="69"/>
      <c r="M37" s="69"/>
      <c r="N37" s="69"/>
      <c r="O37" s="69"/>
      <c r="P37" s="69"/>
      <c r="Q37" s="69"/>
      <c r="R37" s="68"/>
      <c r="S37" s="68"/>
      <c r="T37" s="68"/>
      <c r="U37" s="68"/>
      <c r="V37" s="68"/>
      <c r="W37" s="68"/>
      <c r="X37" s="68"/>
      <c r="Y37" s="68"/>
      <c r="Z37" s="68"/>
      <c r="AA37" s="68"/>
      <c r="AB37" s="68"/>
      <c r="AC37" s="68"/>
      <c r="AD37" s="68"/>
      <c r="AE37" s="68"/>
      <c r="AF37" s="68"/>
      <c r="AG37" s="68"/>
    </row>
    <row r="38" spans="1:33" x14ac:dyDescent="0.2">
      <c r="N38" s="68"/>
      <c r="O38" s="68"/>
      <c r="P38" s="68"/>
      <c r="Q38" s="68"/>
      <c r="R38" s="68"/>
      <c r="S38" s="68"/>
      <c r="T38" s="68"/>
      <c r="U38" s="68"/>
      <c r="V38" s="68"/>
      <c r="W38" s="68"/>
      <c r="X38" s="68"/>
      <c r="Y38" s="68"/>
      <c r="Z38" s="68"/>
      <c r="AA38" s="68"/>
      <c r="AB38" s="68"/>
      <c r="AC38" s="68"/>
      <c r="AD38" s="68"/>
      <c r="AE38" s="68"/>
      <c r="AF38" s="68"/>
      <c r="AG38" s="68"/>
    </row>
    <row r="39" spans="1:33" x14ac:dyDescent="0.2">
      <c r="N39" s="68"/>
      <c r="O39" s="68"/>
      <c r="P39" s="68"/>
      <c r="Q39" s="68"/>
      <c r="R39" s="68"/>
      <c r="S39" s="68"/>
      <c r="T39" s="68"/>
      <c r="U39" s="68"/>
      <c r="V39" s="68"/>
      <c r="W39" s="68"/>
      <c r="X39" s="68"/>
      <c r="Y39" s="68"/>
      <c r="Z39" s="68"/>
      <c r="AA39" s="68"/>
      <c r="AB39" s="68"/>
      <c r="AC39" s="68"/>
      <c r="AD39" s="68"/>
      <c r="AE39" s="68"/>
      <c r="AF39" s="68"/>
      <c r="AG39" s="68"/>
    </row>
    <row r="40" spans="1:33" customFormat="1" ht="23.25" customHeight="1" x14ac:dyDescent="0.25">
      <c r="A40" s="10" t="s">
        <v>14</v>
      </c>
      <c r="B40" s="11"/>
      <c r="C40" s="11"/>
      <c r="D40" s="11"/>
      <c r="E40" s="11"/>
      <c r="F40" s="11"/>
      <c r="G40" s="11"/>
      <c r="H40" s="11"/>
      <c r="I40" s="11"/>
      <c r="J40" s="11"/>
      <c r="K40" s="11"/>
      <c r="L40" s="11"/>
      <c r="M40" s="11"/>
      <c r="N40" s="11"/>
      <c r="O40" s="11"/>
      <c r="P40" s="11"/>
      <c r="Q40" s="11"/>
      <c r="R40" s="68"/>
      <c r="S40" s="68"/>
      <c r="T40" s="68"/>
      <c r="U40" s="68"/>
      <c r="V40" s="68"/>
      <c r="W40" s="68"/>
      <c r="X40" s="68"/>
      <c r="Y40" s="68"/>
      <c r="Z40" s="68"/>
      <c r="AA40" s="68"/>
      <c r="AB40" s="68"/>
      <c r="AC40" s="68"/>
      <c r="AD40" s="68"/>
      <c r="AE40" s="68"/>
      <c r="AF40" s="68"/>
      <c r="AG40" s="68"/>
    </row>
    <row r="41" spans="1:33" x14ac:dyDescent="0.2">
      <c r="B41" s="68"/>
      <c r="C41" s="68"/>
      <c r="D41" s="68"/>
      <c r="E41" s="68"/>
      <c r="F41" s="68"/>
      <c r="N41" s="68"/>
      <c r="O41" s="68"/>
      <c r="P41" s="68"/>
      <c r="Q41" s="68"/>
      <c r="R41" s="68"/>
      <c r="S41" s="68"/>
      <c r="T41" s="68"/>
      <c r="U41" s="68"/>
      <c r="V41" s="68"/>
      <c r="W41" s="68"/>
      <c r="X41" s="68"/>
      <c r="Y41" s="68"/>
      <c r="Z41" s="68"/>
      <c r="AA41" s="68"/>
      <c r="AB41" s="68"/>
      <c r="AC41" s="68"/>
      <c r="AD41" s="68"/>
      <c r="AE41" s="68"/>
      <c r="AF41" s="68"/>
      <c r="AG41" s="68"/>
    </row>
    <row r="42" spans="1:33" ht="15" x14ac:dyDescent="0.2">
      <c r="B42" s="12" t="s">
        <v>15</v>
      </c>
      <c r="C42" s="12"/>
      <c r="D42" s="12"/>
      <c r="E42" s="12"/>
      <c r="F42" s="12"/>
      <c r="N42" s="68"/>
      <c r="O42" s="68"/>
      <c r="P42" s="68"/>
      <c r="Q42" s="68"/>
      <c r="R42" s="68"/>
      <c r="S42" s="68"/>
      <c r="T42" s="68"/>
      <c r="U42" s="68"/>
      <c r="V42" s="68"/>
      <c r="W42" s="68"/>
      <c r="X42" s="68"/>
      <c r="Y42" s="68"/>
      <c r="Z42" s="68"/>
      <c r="AA42" s="68"/>
      <c r="AB42" s="68"/>
      <c r="AC42" s="68"/>
      <c r="AD42" s="68"/>
      <c r="AE42" s="68"/>
      <c r="AF42" s="68"/>
      <c r="AG42" s="68"/>
    </row>
    <row r="43" spans="1:33" x14ac:dyDescent="0.2">
      <c r="B43" s="68"/>
      <c r="C43" s="68"/>
      <c r="D43" s="68"/>
      <c r="E43" s="68"/>
      <c r="F43" s="68"/>
      <c r="N43" s="68"/>
      <c r="O43" s="68"/>
      <c r="P43" s="68"/>
      <c r="Q43" s="68"/>
      <c r="R43" s="68"/>
      <c r="S43" s="68"/>
      <c r="T43" s="68"/>
      <c r="U43" s="68"/>
      <c r="V43" s="68"/>
      <c r="W43" s="68"/>
      <c r="X43" s="68"/>
      <c r="Y43" s="68"/>
      <c r="Z43" s="68"/>
      <c r="AA43" s="68"/>
      <c r="AB43" s="68"/>
      <c r="AC43" s="68"/>
      <c r="AD43" s="68"/>
      <c r="AE43" s="68"/>
      <c r="AF43" s="68"/>
      <c r="AG43" s="68"/>
    </row>
    <row r="44" spans="1:33" x14ac:dyDescent="0.2">
      <c r="B44" s="1" t="s">
        <v>16</v>
      </c>
      <c r="C44" s="68"/>
      <c r="D44" s="68"/>
      <c r="E44" s="68"/>
      <c r="F44" s="8"/>
      <c r="N44" s="68"/>
      <c r="O44" s="68"/>
      <c r="P44" s="68"/>
      <c r="Q44" s="68"/>
      <c r="R44" s="68"/>
      <c r="S44" s="68"/>
      <c r="T44" s="68"/>
      <c r="U44" s="68"/>
      <c r="V44" s="68"/>
      <c r="W44" s="68"/>
      <c r="X44" s="68"/>
      <c r="Y44" s="68"/>
      <c r="Z44" s="68"/>
      <c r="AA44" s="68"/>
      <c r="AB44" s="68"/>
      <c r="AC44" s="68"/>
      <c r="AD44" s="68"/>
      <c r="AE44" s="68"/>
      <c r="AF44" s="68"/>
      <c r="AG44" s="68"/>
    </row>
    <row r="45" spans="1:33" x14ac:dyDescent="0.2">
      <c r="B45" s="68"/>
      <c r="C45" s="68"/>
      <c r="D45" s="68"/>
      <c r="E45" s="68"/>
      <c r="F45" s="68"/>
      <c r="N45" s="68"/>
      <c r="O45" s="68"/>
      <c r="P45" s="68"/>
      <c r="Q45" s="68"/>
      <c r="R45" s="68"/>
      <c r="S45" s="68"/>
      <c r="T45" s="68"/>
      <c r="U45" s="68"/>
      <c r="V45" s="68"/>
      <c r="W45" s="68"/>
      <c r="X45" s="68"/>
      <c r="Y45" s="68"/>
      <c r="Z45" s="68"/>
      <c r="AA45" s="68"/>
      <c r="AB45" s="68"/>
      <c r="AC45" s="68"/>
      <c r="AD45" s="68"/>
      <c r="AE45" s="68"/>
      <c r="AF45" s="68"/>
      <c r="AG45" s="68"/>
    </row>
    <row r="46" spans="1:33" x14ac:dyDescent="0.2">
      <c r="B46" s="1" t="s">
        <v>17</v>
      </c>
      <c r="C46" s="68"/>
      <c r="D46" s="68"/>
      <c r="E46" s="68"/>
      <c r="F46" s="2"/>
      <c r="N46" s="68"/>
      <c r="O46" s="68"/>
      <c r="P46" s="68"/>
      <c r="Q46" s="68"/>
      <c r="R46" s="68"/>
      <c r="S46" s="68"/>
      <c r="T46" s="68"/>
      <c r="U46" s="68"/>
      <c r="V46" s="68"/>
      <c r="W46" s="68"/>
      <c r="X46" s="68"/>
      <c r="Y46" s="68"/>
      <c r="Z46" s="68"/>
      <c r="AA46" s="68"/>
      <c r="AB46" s="68"/>
      <c r="AC46" s="68"/>
      <c r="AD46" s="68"/>
      <c r="AE46" s="68"/>
      <c r="AF46" s="68"/>
      <c r="AG46" s="68"/>
    </row>
    <row r="47" spans="1:33" x14ac:dyDescent="0.2">
      <c r="B47" s="68"/>
      <c r="C47" s="68"/>
      <c r="D47" s="68"/>
      <c r="E47" s="68"/>
      <c r="F47" s="68"/>
      <c r="N47" s="68"/>
      <c r="O47" s="68"/>
      <c r="P47" s="68"/>
      <c r="Q47" s="68"/>
      <c r="R47" s="68"/>
      <c r="S47" s="68"/>
      <c r="T47" s="68"/>
      <c r="U47" s="68"/>
      <c r="V47" s="68"/>
      <c r="W47" s="68"/>
      <c r="X47" s="68"/>
      <c r="Y47" s="68"/>
      <c r="Z47" s="68"/>
      <c r="AA47" s="68"/>
      <c r="AB47" s="68"/>
      <c r="AC47" s="68"/>
      <c r="AD47" s="68"/>
      <c r="AE47" s="68"/>
      <c r="AF47" s="68"/>
      <c r="AG47" s="68"/>
    </row>
    <row r="48" spans="1:33" x14ac:dyDescent="0.2">
      <c r="B48" s="1" t="s">
        <v>18</v>
      </c>
      <c r="C48" s="68"/>
      <c r="D48" s="68"/>
      <c r="E48" s="68"/>
      <c r="F48" s="9"/>
      <c r="N48" s="68"/>
      <c r="O48" s="68"/>
      <c r="P48" s="68"/>
      <c r="Q48" s="68"/>
      <c r="R48" s="68"/>
      <c r="S48" s="68"/>
      <c r="T48" s="68"/>
      <c r="U48" s="68"/>
      <c r="V48" s="68"/>
      <c r="W48" s="68"/>
      <c r="X48" s="68"/>
      <c r="Y48" s="68"/>
      <c r="Z48" s="68"/>
      <c r="AA48" s="68"/>
      <c r="AB48" s="68"/>
      <c r="AC48" s="68"/>
      <c r="AD48" s="68"/>
      <c r="AE48" s="68"/>
      <c r="AF48" s="68"/>
      <c r="AG48" s="68"/>
    </row>
    <row r="49" spans="1:33" x14ac:dyDescent="0.2">
      <c r="B49" s="68"/>
      <c r="C49" s="68"/>
      <c r="D49" s="68"/>
      <c r="E49" s="68"/>
      <c r="F49" s="68"/>
      <c r="N49" s="68"/>
      <c r="O49" s="68"/>
      <c r="P49" s="68"/>
      <c r="Q49" s="68"/>
      <c r="R49" s="68"/>
      <c r="S49" s="68"/>
      <c r="T49" s="68"/>
      <c r="U49" s="68"/>
      <c r="V49" s="68"/>
      <c r="W49" s="68"/>
      <c r="X49" s="68"/>
      <c r="Y49" s="68"/>
      <c r="Z49" s="68"/>
      <c r="AA49" s="68"/>
      <c r="AB49" s="68"/>
      <c r="AC49" s="68"/>
      <c r="AD49" s="68"/>
      <c r="AE49" s="68"/>
      <c r="AF49" s="68"/>
      <c r="AG49" s="68"/>
    </row>
    <row r="50" spans="1:33" x14ac:dyDescent="0.2">
      <c r="B50" s="1" t="s">
        <v>19</v>
      </c>
      <c r="C50" s="68"/>
      <c r="D50" s="68"/>
      <c r="E50" s="68"/>
      <c r="F50" s="3"/>
      <c r="N50" s="68"/>
      <c r="O50" s="68"/>
      <c r="P50" s="68"/>
      <c r="Q50" s="68"/>
      <c r="R50" s="68"/>
      <c r="S50" s="68"/>
      <c r="T50" s="68"/>
      <c r="U50" s="68"/>
      <c r="V50" s="68"/>
      <c r="W50" s="68"/>
      <c r="X50" s="68"/>
      <c r="Y50" s="68"/>
      <c r="Z50" s="68"/>
      <c r="AA50" s="68"/>
      <c r="AB50" s="68"/>
      <c r="AC50" s="68"/>
      <c r="AD50" s="68"/>
      <c r="AE50" s="68"/>
      <c r="AF50" s="68"/>
      <c r="AG50" s="68"/>
    </row>
    <row r="51" spans="1:33" x14ac:dyDescent="0.2">
      <c r="B51" s="68"/>
      <c r="C51" s="68"/>
      <c r="D51" s="68"/>
      <c r="E51" s="68"/>
      <c r="F51" s="68"/>
      <c r="N51" s="68"/>
      <c r="O51" s="68"/>
      <c r="P51" s="68"/>
      <c r="Q51" s="68"/>
      <c r="R51" s="68"/>
      <c r="S51" s="68"/>
      <c r="T51" s="68"/>
      <c r="U51" s="68"/>
      <c r="V51" s="68"/>
      <c r="W51" s="68"/>
      <c r="X51" s="68"/>
      <c r="Y51" s="68"/>
      <c r="Z51" s="68"/>
      <c r="AA51" s="68"/>
      <c r="AB51" s="68"/>
      <c r="AC51" s="68"/>
      <c r="AD51" s="68"/>
      <c r="AE51" s="68"/>
      <c r="AF51" s="68"/>
      <c r="AG51" s="68"/>
    </row>
    <row r="52" spans="1:33" ht="15" x14ac:dyDescent="0.2">
      <c r="B52" s="12" t="s">
        <v>20</v>
      </c>
      <c r="C52" s="12"/>
      <c r="D52" s="12"/>
      <c r="E52" s="12"/>
      <c r="F52" s="12"/>
      <c r="N52" s="68"/>
      <c r="O52" s="68"/>
      <c r="P52" s="68"/>
      <c r="Q52" s="68"/>
      <c r="R52" s="68"/>
      <c r="S52" s="68"/>
      <c r="T52" s="68"/>
      <c r="U52" s="68"/>
      <c r="V52" s="68"/>
      <c r="W52" s="68"/>
      <c r="X52" s="68"/>
      <c r="Y52" s="68"/>
      <c r="Z52" s="68"/>
      <c r="AA52" s="68"/>
      <c r="AB52" s="68"/>
      <c r="AC52" s="68"/>
      <c r="AD52" s="68"/>
      <c r="AE52" s="68"/>
      <c r="AF52" s="68"/>
      <c r="AG52" s="68"/>
    </row>
    <row r="53" spans="1:33" x14ac:dyDescent="0.2">
      <c r="B53" s="68"/>
      <c r="C53" s="68"/>
      <c r="D53" s="68"/>
      <c r="E53" s="68"/>
      <c r="F53" s="68"/>
      <c r="N53" s="68"/>
      <c r="O53" s="68"/>
      <c r="P53" s="68"/>
      <c r="Q53" s="68"/>
      <c r="R53" s="68"/>
      <c r="S53" s="68"/>
      <c r="T53" s="68"/>
      <c r="U53" s="68"/>
      <c r="V53" s="68"/>
      <c r="W53" s="68"/>
      <c r="X53" s="68"/>
      <c r="Y53" s="68"/>
      <c r="Z53" s="68"/>
      <c r="AA53" s="68"/>
      <c r="AB53" s="68"/>
      <c r="AC53" s="68"/>
      <c r="AD53" s="68"/>
      <c r="AE53" s="68"/>
      <c r="AF53" s="68"/>
      <c r="AG53" s="68"/>
    </row>
    <row r="54" spans="1:33" x14ac:dyDescent="0.2">
      <c r="B54" s="1" t="s">
        <v>21</v>
      </c>
      <c r="C54" s="68"/>
      <c r="D54" s="68"/>
      <c r="E54" s="68"/>
      <c r="F54" s="7" t="s">
        <v>22</v>
      </c>
      <c r="N54" s="68"/>
      <c r="O54" s="68"/>
      <c r="P54" s="68"/>
      <c r="Q54" s="68"/>
      <c r="R54" s="68"/>
      <c r="S54" s="68"/>
      <c r="T54" s="68"/>
      <c r="U54" s="68"/>
      <c r="V54" s="68"/>
      <c r="W54" s="68"/>
      <c r="X54" s="68"/>
      <c r="Y54" s="68"/>
      <c r="Z54" s="68"/>
      <c r="AA54" s="68"/>
      <c r="AB54" s="68"/>
      <c r="AC54" s="68"/>
      <c r="AD54" s="68"/>
      <c r="AE54" s="68"/>
      <c r="AF54" s="68"/>
      <c r="AG54" s="68"/>
    </row>
    <row r="55" spans="1:33" x14ac:dyDescent="0.2">
      <c r="B55" s="68"/>
      <c r="C55" s="68"/>
      <c r="D55" s="68"/>
      <c r="E55" s="68"/>
      <c r="F55" s="68"/>
      <c r="N55" s="68"/>
      <c r="O55" s="68"/>
      <c r="P55" s="68"/>
      <c r="Q55" s="68"/>
      <c r="R55" s="68"/>
      <c r="S55" s="68"/>
      <c r="T55" s="68"/>
      <c r="U55" s="68"/>
      <c r="V55" s="68"/>
      <c r="W55" s="68"/>
      <c r="X55" s="68"/>
      <c r="Y55" s="68"/>
      <c r="Z55" s="68"/>
      <c r="AA55" s="68"/>
      <c r="AB55" s="68"/>
      <c r="AC55" s="68"/>
      <c r="AD55" s="68"/>
      <c r="AE55" s="68"/>
      <c r="AF55" s="68"/>
      <c r="AG55" s="68"/>
    </row>
    <row r="56" spans="1:33" x14ac:dyDescent="0.2">
      <c r="B56" s="1" t="s">
        <v>23</v>
      </c>
      <c r="C56" s="68"/>
      <c r="D56" s="68"/>
      <c r="E56" s="68"/>
      <c r="F56" s="6" t="s">
        <v>22</v>
      </c>
      <c r="N56" s="68"/>
      <c r="O56" s="68"/>
      <c r="P56" s="68"/>
      <c r="Q56" s="68"/>
      <c r="R56" s="68"/>
      <c r="S56" s="68"/>
      <c r="T56" s="68"/>
      <c r="U56" s="68"/>
      <c r="V56" s="68"/>
      <c r="W56" s="68"/>
      <c r="X56" s="68"/>
      <c r="Y56" s="68"/>
      <c r="Z56" s="68"/>
      <c r="AA56" s="68"/>
      <c r="AB56" s="68"/>
      <c r="AC56" s="68"/>
      <c r="AD56" s="68"/>
      <c r="AE56" s="68"/>
      <c r="AF56" s="68"/>
      <c r="AG56" s="68"/>
    </row>
    <row r="57" spans="1:33" x14ac:dyDescent="0.2">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3" ht="15" x14ac:dyDescent="0.2">
      <c r="A58" s="68"/>
      <c r="B58" s="12" t="s">
        <v>24</v>
      </c>
      <c r="C58" s="12"/>
      <c r="D58" s="12" t="s">
        <v>25</v>
      </c>
      <c r="E58" s="12"/>
      <c r="F58" s="12"/>
      <c r="G58" s="12"/>
      <c r="H58" s="12" t="s">
        <v>26</v>
      </c>
      <c r="I58" s="12"/>
      <c r="J58" s="12"/>
      <c r="K58" s="12"/>
      <c r="L58" s="12"/>
      <c r="M58" s="12"/>
      <c r="N58" s="12"/>
      <c r="O58" s="12"/>
      <c r="P58" s="12"/>
      <c r="Q58" s="12"/>
      <c r="R58" s="68"/>
      <c r="S58" s="68"/>
      <c r="T58" s="68"/>
      <c r="U58" s="68"/>
      <c r="V58" s="68"/>
      <c r="W58" s="68"/>
      <c r="X58" s="68"/>
      <c r="Y58" s="68"/>
      <c r="Z58" s="68"/>
      <c r="AA58" s="68"/>
      <c r="AB58" s="68"/>
      <c r="AC58" s="68"/>
      <c r="AD58" s="68"/>
      <c r="AE58" s="68"/>
      <c r="AF58" s="68"/>
      <c r="AG58" s="68"/>
    </row>
    <row r="59" spans="1:33" x14ac:dyDescent="0.2">
      <c r="A59" s="68"/>
      <c r="B59" s="1" t="s">
        <v>27</v>
      </c>
      <c r="C59" s="68"/>
      <c r="D59" s="4" t="s">
        <v>28</v>
      </c>
      <c r="E59" s="68"/>
      <c r="F59" s="68"/>
      <c r="G59" s="68"/>
      <c r="H59" s="5" t="s">
        <v>22</v>
      </c>
      <c r="I59" s="5"/>
      <c r="J59" s="5"/>
      <c r="K59" s="5"/>
      <c r="L59" s="5"/>
      <c r="M59" s="5"/>
      <c r="N59" s="68"/>
      <c r="O59" s="68"/>
      <c r="P59" s="68"/>
      <c r="Q59" s="68"/>
      <c r="R59" s="68"/>
      <c r="S59" s="68"/>
      <c r="T59" s="68"/>
      <c r="U59" s="68"/>
      <c r="V59" s="68"/>
      <c r="W59" s="68"/>
      <c r="X59" s="68"/>
      <c r="Y59" s="68"/>
      <c r="Z59" s="68"/>
      <c r="AA59" s="68"/>
      <c r="AB59" s="68"/>
      <c r="AC59" s="68"/>
      <c r="AD59" s="68"/>
      <c r="AE59" s="68"/>
      <c r="AF59" s="68"/>
      <c r="AG59" s="68"/>
    </row>
    <row r="60" spans="1:33" x14ac:dyDescent="0.2">
      <c r="A60" s="68"/>
      <c r="B60" s="1" t="s">
        <v>29</v>
      </c>
      <c r="C60" s="68"/>
      <c r="D60" s="4" t="s">
        <v>30</v>
      </c>
      <c r="E60" s="68"/>
      <c r="F60" s="68"/>
      <c r="G60" s="68"/>
      <c r="H60" s="5" t="s">
        <v>22</v>
      </c>
      <c r="I60" s="5"/>
      <c r="J60" s="5"/>
      <c r="K60" s="5"/>
      <c r="L60" s="5"/>
      <c r="M60" s="5"/>
      <c r="N60" s="68"/>
      <c r="O60" s="68"/>
      <c r="P60" s="68"/>
      <c r="Q60" s="68"/>
      <c r="R60" s="68"/>
      <c r="S60" s="68"/>
      <c r="T60" s="68"/>
      <c r="U60" s="68"/>
      <c r="V60" s="68"/>
      <c r="W60" s="68"/>
      <c r="X60" s="68"/>
      <c r="Y60" s="68"/>
      <c r="Z60" s="68"/>
      <c r="AA60" s="68"/>
      <c r="AB60" s="68"/>
      <c r="AC60" s="68"/>
      <c r="AD60" s="68"/>
      <c r="AE60" s="68"/>
      <c r="AF60" s="68"/>
      <c r="AG60" s="68"/>
    </row>
    <row r="61" spans="1:33" x14ac:dyDescent="0.2">
      <c r="A61" s="68"/>
      <c r="B61" s="1" t="s">
        <v>31</v>
      </c>
      <c r="C61" s="68"/>
      <c r="D61" s="4" t="s">
        <v>32</v>
      </c>
      <c r="E61" s="68"/>
      <c r="F61" s="68"/>
      <c r="G61" s="68"/>
      <c r="H61" s="5"/>
      <c r="I61" s="5"/>
      <c r="J61" s="5"/>
      <c r="K61" s="5"/>
      <c r="L61" s="5"/>
      <c r="M61" s="5"/>
      <c r="N61" s="68"/>
      <c r="O61" s="68"/>
      <c r="P61" s="68"/>
      <c r="Q61" s="68"/>
      <c r="R61" s="68"/>
      <c r="S61" s="68"/>
      <c r="T61" s="68"/>
      <c r="U61" s="68"/>
      <c r="V61" s="68"/>
      <c r="W61" s="68"/>
      <c r="X61" s="68"/>
      <c r="Y61" s="68"/>
      <c r="Z61" s="68"/>
      <c r="AA61" s="68"/>
      <c r="AB61" s="68"/>
      <c r="AC61" s="68"/>
      <c r="AD61" s="68"/>
      <c r="AE61" s="68"/>
      <c r="AF61" s="68"/>
      <c r="AG61" s="68"/>
    </row>
    <row r="62" spans="1:33" x14ac:dyDescent="0.2">
      <c r="A62" s="68"/>
      <c r="B62" s="1" t="s">
        <v>31</v>
      </c>
      <c r="C62" s="68"/>
      <c r="D62" s="4" t="s">
        <v>33</v>
      </c>
      <c r="E62" s="68"/>
      <c r="F62" s="68"/>
      <c r="G62" s="68"/>
      <c r="H62" s="5"/>
      <c r="I62" s="5"/>
      <c r="J62" s="5"/>
      <c r="K62" s="5"/>
      <c r="L62" s="5"/>
      <c r="M62" s="5"/>
      <c r="N62" s="68"/>
      <c r="O62" s="68"/>
      <c r="P62" s="68"/>
      <c r="Q62" s="68"/>
      <c r="R62" s="68"/>
      <c r="S62" s="68"/>
      <c r="T62" s="68"/>
      <c r="U62" s="68"/>
      <c r="V62" s="68"/>
      <c r="W62" s="68"/>
      <c r="X62" s="68"/>
      <c r="Y62" s="68"/>
      <c r="Z62" s="68"/>
      <c r="AA62" s="68"/>
      <c r="AB62" s="68"/>
      <c r="AC62" s="68"/>
      <c r="AD62" s="68"/>
      <c r="AE62" s="68"/>
      <c r="AF62" s="68"/>
      <c r="AG62" s="68"/>
    </row>
    <row r="63" spans="1:33" x14ac:dyDescent="0.2">
      <c r="N63" s="68"/>
      <c r="O63" s="68"/>
      <c r="P63" s="68"/>
      <c r="Q63" s="68"/>
      <c r="R63" s="68"/>
      <c r="S63" s="68"/>
      <c r="T63" s="68"/>
      <c r="U63" s="68"/>
      <c r="V63" s="68"/>
      <c r="W63" s="68"/>
      <c r="X63" s="68"/>
      <c r="Y63" s="68"/>
      <c r="Z63" s="68"/>
      <c r="AA63" s="68"/>
      <c r="AB63" s="68"/>
      <c r="AC63" s="68"/>
      <c r="AD63" s="68"/>
      <c r="AE63" s="68"/>
      <c r="AF63" s="68"/>
      <c r="AG63" s="68"/>
    </row>
    <row r="64" spans="1:33" x14ac:dyDescent="0.2">
      <c r="N64" s="68"/>
      <c r="O64" s="68"/>
      <c r="P64" s="68"/>
      <c r="Q64" s="68"/>
      <c r="R64" s="68"/>
      <c r="S64" s="68"/>
      <c r="T64" s="68"/>
      <c r="U64" s="68"/>
      <c r="V64" s="68"/>
      <c r="W64" s="68"/>
      <c r="X64" s="68"/>
      <c r="Y64" s="68"/>
      <c r="Z64" s="68"/>
      <c r="AA64" s="68"/>
      <c r="AB64" s="68"/>
      <c r="AC64" s="68"/>
      <c r="AD64" s="68"/>
      <c r="AE64" s="68"/>
      <c r="AF64" s="68"/>
      <c r="AG64" s="68"/>
    </row>
    <row r="65" spans="14:33" x14ac:dyDescent="0.2">
      <c r="N65" s="68"/>
      <c r="O65" s="68"/>
      <c r="P65" s="68"/>
      <c r="Q65" s="68"/>
      <c r="R65" s="68"/>
      <c r="S65" s="68"/>
      <c r="T65" s="68"/>
      <c r="U65" s="68"/>
      <c r="V65" s="68"/>
      <c r="W65" s="68"/>
      <c r="X65" s="68"/>
      <c r="Y65" s="68"/>
      <c r="Z65" s="68"/>
      <c r="AA65" s="68"/>
      <c r="AB65" s="68"/>
      <c r="AC65" s="68"/>
      <c r="AD65" s="68"/>
      <c r="AE65" s="68"/>
      <c r="AF65" s="68"/>
      <c r="AG65" s="68"/>
    </row>
    <row r="66" spans="14:33" customFormat="1" ht="23.25" customHeight="1" x14ac:dyDescent="0.2">
      <c r="N66" s="68"/>
      <c r="O66" s="68"/>
      <c r="P66" s="68"/>
      <c r="Q66" s="68"/>
      <c r="R66" s="68"/>
      <c r="S66" s="68"/>
      <c r="T66" s="68"/>
      <c r="U66" s="68"/>
      <c r="V66" s="68"/>
      <c r="W66" s="68"/>
      <c r="X66" s="68"/>
      <c r="Y66" s="68"/>
      <c r="Z66" s="68"/>
      <c r="AA66" s="68"/>
      <c r="AB66" s="68"/>
      <c r="AC66" s="68"/>
      <c r="AD66" s="68"/>
      <c r="AE66" s="68"/>
      <c r="AF66" s="68"/>
      <c r="AG66" s="68"/>
    </row>
  </sheetData>
  <mergeCells count="2">
    <mergeCell ref="A7:Q8"/>
    <mergeCell ref="A12:Q37"/>
  </mergeCells>
  <pageMargins left="0.70866141732283472" right="0.70866141732283472" top="0.55118110236220474" bottom="0.74803149606299213" header="0.31496062992125984" footer="0.31496062992125984"/>
  <pageSetup paperSize="8" orientation="portrait" r:id="rId1"/>
  <headerFooter differentFirst="1">
    <oddHeader xml:space="preserve">&amp;C&amp;"Arial,Regular"&amp;14&amp;K7030A0
&amp;R&amp;"Arial,Regular"&amp;14&amp;K7030A0
</oddHeader>
    <oddFooter>&amp;L&amp;"-,Bold"&amp;10&amp;K7030A0&amp;F&amp;C&amp;10&amp;K7030A0Page &amp;P of &amp;N&amp;R&amp;10&amp;K7030A0&amp;A
&amp;T &amp;D</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6C04-6C26-42EC-832C-C50460A71B89}">
  <sheetPr>
    <tabColor theme="7"/>
  </sheetPr>
  <dimension ref="A1:T52"/>
  <sheetViews>
    <sheetView tabSelected="1" zoomScale="85" zoomScaleNormal="85" workbookViewId="0">
      <selection activeCell="C28" sqref="C28"/>
    </sheetView>
  </sheetViews>
  <sheetFormatPr defaultRowHeight="12.75" x14ac:dyDescent="0.2"/>
  <cols>
    <col min="1" max="1" width="11" customWidth="1"/>
    <col min="2" max="2" width="31.5703125" customWidth="1"/>
    <col min="3" max="3" width="15.42578125" customWidth="1"/>
    <col min="4" max="4" width="17" customWidth="1"/>
    <col min="5" max="5" width="31.85546875" customWidth="1"/>
    <col min="6" max="6" width="17" customWidth="1"/>
    <col min="7" max="7" width="13.42578125" customWidth="1"/>
    <col min="8" max="8" width="12.42578125" customWidth="1"/>
    <col min="9" max="9" width="14.42578125" bestFit="1" customWidth="1"/>
    <col min="10" max="10" width="23.85546875" customWidth="1"/>
    <col min="11" max="12" width="14.42578125" bestFit="1" customWidth="1"/>
    <col min="13" max="13" width="12.140625" bestFit="1" customWidth="1"/>
    <col min="14" max="14" width="10.42578125" customWidth="1"/>
    <col min="15" max="15" width="26.28515625" customWidth="1"/>
  </cols>
  <sheetData>
    <row r="1" spans="1:18" s="20" customFormat="1" ht="23.25" x14ac:dyDescent="0.35">
      <c r="A1" s="20" t="s">
        <v>28</v>
      </c>
    </row>
    <row r="3" spans="1:18" ht="15" x14ac:dyDescent="0.25">
      <c r="A3" s="14" t="s">
        <v>34</v>
      </c>
      <c r="B3" s="68"/>
      <c r="C3" s="65" t="s">
        <v>35</v>
      </c>
      <c r="D3" s="66"/>
      <c r="E3" s="66"/>
      <c r="F3" s="67"/>
      <c r="G3" s="68"/>
      <c r="H3" s="68"/>
      <c r="I3" s="68"/>
      <c r="J3" s="68"/>
      <c r="K3" s="68"/>
      <c r="L3" s="68"/>
      <c r="M3" s="68"/>
      <c r="N3" s="68"/>
      <c r="O3" s="68"/>
      <c r="P3" s="68"/>
      <c r="Q3" s="68"/>
      <c r="R3" s="68"/>
    </row>
    <row r="4" spans="1:18" ht="15" x14ac:dyDescent="0.25">
      <c r="A4" s="14" t="s">
        <v>36</v>
      </c>
      <c r="B4" s="68"/>
      <c r="C4" s="70" t="s">
        <v>37</v>
      </c>
      <c r="D4" s="71"/>
      <c r="E4" s="71"/>
      <c r="F4" s="72"/>
      <c r="G4" s="68"/>
      <c r="H4" s="68"/>
      <c r="I4" s="68"/>
      <c r="J4" s="68"/>
      <c r="K4" s="68"/>
      <c r="L4" s="68"/>
      <c r="M4" s="68"/>
      <c r="N4" s="68"/>
      <c r="O4" s="68"/>
      <c r="P4" s="68"/>
      <c r="Q4" s="68"/>
      <c r="R4" s="68"/>
    </row>
    <row r="6" spans="1:18" s="13" customFormat="1" ht="15" x14ac:dyDescent="0.25">
      <c r="A6" s="12" t="s">
        <v>38</v>
      </c>
    </row>
    <row r="8" spans="1:18" x14ac:dyDescent="0.2">
      <c r="A8" s="68" t="s">
        <v>39</v>
      </c>
      <c r="B8" s="68"/>
      <c r="C8" s="68"/>
      <c r="D8" s="68"/>
      <c r="E8" s="68"/>
      <c r="F8" s="68"/>
      <c r="G8" s="68"/>
      <c r="H8" s="68"/>
      <c r="I8" s="68"/>
      <c r="J8" s="68"/>
      <c r="K8" s="68"/>
      <c r="L8" s="68"/>
      <c r="M8" s="68"/>
      <c r="N8" s="68"/>
      <c r="O8" s="68"/>
      <c r="P8" s="68"/>
      <c r="Q8" s="68"/>
      <c r="R8" s="68"/>
    </row>
    <row r="9" spans="1:18" ht="15" x14ac:dyDescent="0.25">
      <c r="A9" s="68"/>
      <c r="B9" s="68"/>
      <c r="C9" s="28"/>
      <c r="D9" s="29"/>
      <c r="E9" s="29" t="s">
        <v>40</v>
      </c>
      <c r="F9" s="29"/>
      <c r="G9" s="30"/>
      <c r="H9" s="32" t="s">
        <v>41</v>
      </c>
      <c r="I9" s="31"/>
      <c r="J9" s="29"/>
      <c r="K9" s="29"/>
      <c r="L9" s="29" t="s">
        <v>42</v>
      </c>
      <c r="M9" s="29"/>
      <c r="N9" s="30"/>
      <c r="O9" s="68"/>
      <c r="P9" s="68"/>
      <c r="Q9" s="68"/>
      <c r="R9" s="68"/>
    </row>
    <row r="10" spans="1:18" x14ac:dyDescent="0.2">
      <c r="A10" s="68"/>
      <c r="B10" s="68"/>
      <c r="C10" s="15" t="s">
        <v>43</v>
      </c>
      <c r="D10" s="15" t="s">
        <v>44</v>
      </c>
      <c r="E10" s="15" t="s">
        <v>45</v>
      </c>
      <c r="F10" s="15" t="s">
        <v>46</v>
      </c>
      <c r="G10" s="15" t="s">
        <v>47</v>
      </c>
      <c r="H10" s="15" t="s">
        <v>48</v>
      </c>
      <c r="I10" s="15" t="s">
        <v>49</v>
      </c>
      <c r="J10" s="15" t="s">
        <v>50</v>
      </c>
      <c r="K10" s="15" t="s">
        <v>51</v>
      </c>
      <c r="L10" s="15" t="s">
        <v>52</v>
      </c>
      <c r="M10" s="15" t="s">
        <v>53</v>
      </c>
      <c r="N10" s="15" t="s">
        <v>54</v>
      </c>
      <c r="O10" s="15" t="s">
        <v>55</v>
      </c>
      <c r="P10" s="15" t="s">
        <v>56</v>
      </c>
      <c r="Q10" s="15" t="s">
        <v>57</v>
      </c>
      <c r="R10" s="15" t="s">
        <v>58</v>
      </c>
    </row>
    <row r="13" spans="1:18" ht="15" x14ac:dyDescent="0.25">
      <c r="A13" s="68"/>
      <c r="B13" s="68" t="s">
        <v>59</v>
      </c>
      <c r="C13" s="34" t="str">
        <f t="shared" ref="C13:G13" si="0">C10</f>
        <v>2015</v>
      </c>
      <c r="D13" s="34" t="str">
        <f t="shared" si="0"/>
        <v>2016</v>
      </c>
      <c r="E13" s="34" t="str">
        <f t="shared" si="0"/>
        <v>2017</v>
      </c>
      <c r="F13" s="34" t="str">
        <f t="shared" si="0"/>
        <v>2018</v>
      </c>
      <c r="G13" s="34" t="str">
        <f t="shared" si="0"/>
        <v>2019</v>
      </c>
      <c r="H13" s="68"/>
      <c r="I13" s="68"/>
      <c r="J13" s="34" t="s">
        <v>60</v>
      </c>
      <c r="K13" s="68"/>
      <c r="L13" s="68"/>
      <c r="M13" s="68"/>
      <c r="N13" s="68"/>
      <c r="O13" s="68"/>
      <c r="P13" s="68"/>
      <c r="Q13" s="68"/>
      <c r="R13" s="68"/>
    </row>
    <row r="14" spans="1:18" x14ac:dyDescent="0.2">
      <c r="A14" s="68"/>
      <c r="B14" s="68" t="s">
        <v>61</v>
      </c>
      <c r="C14" s="35">
        <v>4786684.7416017996</v>
      </c>
      <c r="D14" s="35">
        <v>5603092.0307310624</v>
      </c>
      <c r="E14" s="35">
        <v>6164482.8953957213</v>
      </c>
      <c r="F14" s="35">
        <v>4394977.1684236564</v>
      </c>
      <c r="G14" s="35">
        <v>3306776.6412579985</v>
      </c>
      <c r="H14" s="68"/>
      <c r="I14" s="68"/>
      <c r="J14" s="68" t="s">
        <v>62</v>
      </c>
      <c r="K14" s="68"/>
      <c r="L14" s="68"/>
      <c r="M14" s="68"/>
      <c r="N14" s="68"/>
      <c r="O14" s="68"/>
      <c r="P14" s="68"/>
      <c r="Q14" s="68"/>
      <c r="R14" s="68"/>
    </row>
    <row r="16" spans="1:18" s="13" customFormat="1" ht="15" x14ac:dyDescent="0.25">
      <c r="A16" s="13" t="s">
        <v>63</v>
      </c>
    </row>
    <row r="18" spans="1:5" ht="14.65" customHeight="1" x14ac:dyDescent="0.25">
      <c r="A18" s="68"/>
      <c r="B18" s="34" t="s">
        <v>64</v>
      </c>
      <c r="C18" s="37"/>
      <c r="D18" s="68"/>
      <c r="E18" s="38" t="s">
        <v>65</v>
      </c>
    </row>
    <row r="19" spans="1:5" x14ac:dyDescent="0.2">
      <c r="A19" s="68"/>
      <c r="B19" s="33" t="s">
        <v>66</v>
      </c>
      <c r="C19" s="36">
        <f>G14</f>
        <v>3306776.6412579985</v>
      </c>
      <c r="D19" s="68"/>
      <c r="E19" s="68"/>
    </row>
    <row r="20" spans="1:5" x14ac:dyDescent="0.2">
      <c r="A20" s="68"/>
      <c r="B20" s="33"/>
      <c r="C20" s="68"/>
      <c r="D20" s="68"/>
      <c r="E20" s="68"/>
    </row>
    <row r="21" spans="1:5" x14ac:dyDescent="0.2">
      <c r="A21" s="68"/>
      <c r="B21" s="33" t="s">
        <v>67</v>
      </c>
      <c r="C21" s="61">
        <v>-140217.99818028361</v>
      </c>
      <c r="D21" s="68"/>
      <c r="E21" s="35" t="s">
        <v>68</v>
      </c>
    </row>
    <row r="22" spans="1:5" x14ac:dyDescent="0.2">
      <c r="A22" s="68"/>
      <c r="B22" s="33" t="s">
        <v>69</v>
      </c>
      <c r="C22" s="61">
        <v>-17500</v>
      </c>
      <c r="D22" s="68"/>
      <c r="E22" s="35" t="s">
        <v>70</v>
      </c>
    </row>
    <row r="23" spans="1:5" x14ac:dyDescent="0.2">
      <c r="A23" s="68"/>
      <c r="B23" s="33" t="s">
        <v>71</v>
      </c>
      <c r="C23" s="61">
        <v>-128039.28030765177</v>
      </c>
      <c r="D23" s="68"/>
      <c r="E23" s="35" t="s">
        <v>72</v>
      </c>
    </row>
    <row r="24" spans="1:5" x14ac:dyDescent="0.2">
      <c r="A24" s="68"/>
      <c r="B24" s="33" t="s">
        <v>73</v>
      </c>
      <c r="C24" s="61">
        <v>-120130.42702457703</v>
      </c>
      <c r="D24" s="68"/>
      <c r="E24" s="35" t="s">
        <v>74</v>
      </c>
    </row>
    <row r="25" spans="1:5" x14ac:dyDescent="0.2">
      <c r="A25" s="68"/>
      <c r="B25" s="33" t="s">
        <v>75</v>
      </c>
      <c r="C25" s="61"/>
      <c r="D25" s="68"/>
      <c r="E25" s="35"/>
    </row>
    <row r="27" spans="1:5" x14ac:dyDescent="0.2">
      <c r="A27" s="68"/>
      <c r="B27" s="40" t="s">
        <v>76</v>
      </c>
      <c r="C27" s="41">
        <f>SUM(C19:C26)</f>
        <v>2900888.9357454861</v>
      </c>
      <c r="D27" s="68"/>
      <c r="E27" s="68"/>
    </row>
    <row r="28" spans="1:5" x14ac:dyDescent="0.2">
      <c r="B28" s="40" t="s">
        <v>107</v>
      </c>
      <c r="C28" s="76">
        <f>D28*C27</f>
        <v>2465755.5953836632</v>
      </c>
      <c r="D28" s="75">
        <v>0.85</v>
      </c>
    </row>
    <row r="30" spans="1:5" s="13" customFormat="1" ht="15" x14ac:dyDescent="0.25">
      <c r="A30" s="13" t="s">
        <v>77</v>
      </c>
    </row>
    <row r="34" spans="1:20" ht="17.649999999999999" customHeight="1" x14ac:dyDescent="0.25">
      <c r="A34" s="68"/>
      <c r="B34" s="68"/>
      <c r="C34" s="55">
        <v>2020</v>
      </c>
      <c r="D34" s="34" t="str">
        <f>I$10</f>
        <v>2021</v>
      </c>
      <c r="E34" s="34" t="str">
        <f t="shared" ref="E34:M34" si="1">J$10</f>
        <v>2022</v>
      </c>
      <c r="F34" s="34" t="str">
        <f t="shared" si="1"/>
        <v>2023</v>
      </c>
      <c r="G34" s="34" t="str">
        <f t="shared" si="1"/>
        <v>2024</v>
      </c>
      <c r="H34" s="34" t="str">
        <f t="shared" si="1"/>
        <v>2025</v>
      </c>
      <c r="I34" s="34" t="str">
        <f t="shared" si="1"/>
        <v>2026</v>
      </c>
      <c r="J34" s="34" t="str">
        <f t="shared" si="1"/>
        <v>2027</v>
      </c>
      <c r="K34" s="34" t="str">
        <f t="shared" si="1"/>
        <v>2028</v>
      </c>
      <c r="L34" s="34" t="str">
        <f t="shared" si="1"/>
        <v>2029</v>
      </c>
      <c r="M34" s="34" t="str">
        <f t="shared" si="1"/>
        <v>2030</v>
      </c>
      <c r="N34" s="68"/>
      <c r="O34" s="53" t="s">
        <v>65</v>
      </c>
      <c r="P34" s="68"/>
      <c r="Q34" s="68"/>
      <c r="R34" s="68"/>
      <c r="S34" s="68"/>
      <c r="T34" s="68"/>
    </row>
    <row r="35" spans="1:20" x14ac:dyDescent="0.2">
      <c r="A35" s="68"/>
      <c r="B35" s="54" t="s">
        <v>78</v>
      </c>
      <c r="C35" s="61">
        <v>70000</v>
      </c>
      <c r="D35" s="61">
        <v>70000</v>
      </c>
      <c r="E35" s="61">
        <v>70000</v>
      </c>
      <c r="F35" s="61">
        <v>70000</v>
      </c>
      <c r="G35" s="61">
        <v>70000</v>
      </c>
      <c r="H35" s="61">
        <v>70000</v>
      </c>
      <c r="I35" s="61">
        <v>70000</v>
      </c>
      <c r="J35" s="61">
        <v>70000</v>
      </c>
      <c r="K35" s="61">
        <v>70000</v>
      </c>
      <c r="L35" s="61">
        <v>70000</v>
      </c>
      <c r="M35" s="61">
        <v>70000</v>
      </c>
      <c r="N35" s="68"/>
      <c r="O35" s="35"/>
      <c r="P35" s="68"/>
      <c r="Q35" s="68"/>
      <c r="R35" s="68"/>
      <c r="S35" s="68"/>
      <c r="T35" s="68"/>
    </row>
    <row r="36" spans="1:20" x14ac:dyDescent="0.2">
      <c r="A36" s="68"/>
      <c r="B36" s="56" t="s">
        <v>79</v>
      </c>
      <c r="C36" s="62">
        <v>70000</v>
      </c>
      <c r="D36" s="62">
        <v>52500</v>
      </c>
      <c r="E36" s="62">
        <v>0</v>
      </c>
      <c r="F36" s="62">
        <v>70000</v>
      </c>
      <c r="G36" s="62">
        <v>52500</v>
      </c>
      <c r="H36" s="62">
        <v>0</v>
      </c>
      <c r="I36" s="62">
        <v>0</v>
      </c>
      <c r="J36" s="62">
        <v>0</v>
      </c>
      <c r="K36" s="62">
        <v>0</v>
      </c>
      <c r="L36" s="62">
        <v>0</v>
      </c>
      <c r="M36" s="62">
        <v>0</v>
      </c>
      <c r="N36" s="68"/>
      <c r="O36" s="35"/>
      <c r="P36" s="68"/>
      <c r="Q36" s="68"/>
      <c r="R36" s="68"/>
      <c r="S36" s="68"/>
      <c r="T36" s="68"/>
    </row>
    <row r="37" spans="1:20" x14ac:dyDescent="0.2">
      <c r="A37" s="68"/>
      <c r="B37" s="56"/>
      <c r="C37" s="62"/>
      <c r="D37" s="62"/>
      <c r="E37" s="62"/>
      <c r="F37" s="62"/>
      <c r="G37" s="62"/>
      <c r="H37" s="62"/>
      <c r="I37" s="62"/>
      <c r="J37" s="62"/>
      <c r="K37" s="62"/>
      <c r="L37" s="62"/>
      <c r="M37" s="62"/>
      <c r="N37" s="68"/>
      <c r="O37" s="35"/>
      <c r="P37" s="68"/>
      <c r="Q37" s="68"/>
      <c r="R37" s="68"/>
      <c r="S37" s="68"/>
      <c r="T37" s="68"/>
    </row>
    <row r="38" spans="1:20" ht="13.5" thickBot="1" x14ac:dyDescent="0.25">
      <c r="A38" s="68"/>
      <c r="B38" s="57" t="s">
        <v>80</v>
      </c>
      <c r="C38" s="58">
        <f t="shared" ref="C38:M38" si="2">SUM(C35:C37)</f>
        <v>140000</v>
      </c>
      <c r="D38" s="58">
        <f t="shared" si="2"/>
        <v>122500</v>
      </c>
      <c r="E38" s="58">
        <f t="shared" si="2"/>
        <v>70000</v>
      </c>
      <c r="F38" s="58">
        <f t="shared" si="2"/>
        <v>140000</v>
      </c>
      <c r="G38" s="58">
        <f t="shared" si="2"/>
        <v>122500</v>
      </c>
      <c r="H38" s="58">
        <f t="shared" si="2"/>
        <v>70000</v>
      </c>
      <c r="I38" s="58">
        <f t="shared" si="2"/>
        <v>70000</v>
      </c>
      <c r="J38" s="58">
        <f t="shared" si="2"/>
        <v>70000</v>
      </c>
      <c r="K38" s="58">
        <f t="shared" si="2"/>
        <v>70000</v>
      </c>
      <c r="L38" s="58">
        <f t="shared" si="2"/>
        <v>70000</v>
      </c>
      <c r="M38" s="58">
        <f t="shared" si="2"/>
        <v>70000</v>
      </c>
      <c r="N38" s="18"/>
      <c r="O38" s="18"/>
      <c r="P38" s="68"/>
      <c r="Q38" s="68"/>
      <c r="R38" s="68"/>
      <c r="S38" s="68"/>
      <c r="T38" s="68"/>
    </row>
    <row r="39" spans="1:20" ht="13.5" thickTop="1" x14ac:dyDescent="0.2">
      <c r="A39" s="68"/>
      <c r="B39" s="68"/>
      <c r="C39" s="68"/>
      <c r="D39" s="68"/>
      <c r="E39" s="68"/>
      <c r="F39" s="68"/>
      <c r="G39" s="68"/>
      <c r="H39" s="68"/>
      <c r="I39" s="68"/>
      <c r="J39" s="68"/>
      <c r="K39" s="68"/>
      <c r="L39" s="68"/>
      <c r="M39" s="68"/>
      <c r="N39" s="68"/>
      <c r="O39" s="68"/>
      <c r="P39" s="68"/>
      <c r="Q39" s="68"/>
      <c r="R39" s="68"/>
      <c r="S39" s="68"/>
      <c r="T39" s="68"/>
    </row>
    <row r="40" spans="1:20" s="13" customFormat="1" ht="15" x14ac:dyDescent="0.25">
      <c r="A40" s="13" t="s">
        <v>81</v>
      </c>
    </row>
    <row r="43" spans="1:20" ht="15" x14ac:dyDescent="0.25">
      <c r="A43" s="68"/>
      <c r="B43" s="34" t="s">
        <v>82</v>
      </c>
      <c r="C43" s="55">
        <v>2020</v>
      </c>
      <c r="D43" s="34" t="str">
        <f>I$10</f>
        <v>2021</v>
      </c>
      <c r="E43" s="34" t="str">
        <f t="shared" ref="E43" si="3">J$10</f>
        <v>2022</v>
      </c>
      <c r="F43" s="34" t="str">
        <f t="shared" ref="F43" si="4">K$10</f>
        <v>2023</v>
      </c>
      <c r="G43" s="34" t="str">
        <f t="shared" ref="G43" si="5">L$10</f>
        <v>2024</v>
      </c>
      <c r="H43" s="34" t="str">
        <f t="shared" ref="H43" si="6">M$10</f>
        <v>2025</v>
      </c>
      <c r="I43" s="34" t="str">
        <f t="shared" ref="I43" si="7">N$10</f>
        <v>2026</v>
      </c>
      <c r="J43" s="34" t="str">
        <f t="shared" ref="J43" si="8">O$10</f>
        <v>2027</v>
      </c>
      <c r="K43" s="34" t="str">
        <f t="shared" ref="K43" si="9">P$10</f>
        <v>2028</v>
      </c>
      <c r="L43" s="34" t="str">
        <f t="shared" ref="L43" si="10">Q$10</f>
        <v>2029</v>
      </c>
      <c r="M43" s="34" t="str">
        <f t="shared" ref="M43" si="11">R$10</f>
        <v>2030</v>
      </c>
      <c r="N43" s="68"/>
      <c r="O43" s="53" t="s">
        <v>65</v>
      </c>
      <c r="P43" s="26"/>
      <c r="Q43" s="26"/>
      <c r="R43" s="26"/>
      <c r="S43" s="26"/>
      <c r="T43" s="26"/>
    </row>
    <row r="44" spans="1:20" x14ac:dyDescent="0.2">
      <c r="A44" s="68"/>
      <c r="B44" s="54" t="s">
        <v>83</v>
      </c>
      <c r="C44" s="68"/>
      <c r="D44" s="59">
        <v>1.0559968469639358E-2</v>
      </c>
      <c r="E44" s="59">
        <v>1.0559968469639358E-2</v>
      </c>
      <c r="F44" s="59">
        <v>1.0559968469639358E-2</v>
      </c>
      <c r="G44" s="59">
        <v>8.2982983816226596E-3</v>
      </c>
      <c r="H44" s="59">
        <v>8.2982983816226596E-3</v>
      </c>
      <c r="I44" s="59">
        <v>8.2982983816226596E-3</v>
      </c>
      <c r="J44" s="59">
        <f>I44</f>
        <v>8.2982983816226596E-3</v>
      </c>
      <c r="K44" s="59">
        <f>J44</f>
        <v>8.2982983816226596E-3</v>
      </c>
      <c r="L44" s="59">
        <f>K44</f>
        <v>8.2982983816226596E-3</v>
      </c>
      <c r="M44" s="59">
        <f>L44</f>
        <v>8.2982983816226596E-3</v>
      </c>
      <c r="N44" s="68"/>
      <c r="O44" s="73" t="s">
        <v>84</v>
      </c>
      <c r="P44" s="73"/>
      <c r="Q44" s="73"/>
      <c r="R44" s="73"/>
      <c r="S44" s="73"/>
      <c r="T44" s="73"/>
    </row>
    <row r="45" spans="1:20" ht="15" x14ac:dyDescent="0.25">
      <c r="A45" s="68"/>
      <c r="B45" s="54" t="s">
        <v>85</v>
      </c>
      <c r="C45" s="60">
        <v>1</v>
      </c>
      <c r="D45" s="60">
        <f>C45*(1+D44)</f>
        <v>1.0105599684696394</v>
      </c>
      <c r="E45" s="60">
        <f t="shared" ref="E45:M45" si="12">D45*(1+E44)</f>
        <v>1.0212314498733586</v>
      </c>
      <c r="F45" s="60">
        <f t="shared" si="12"/>
        <v>1.0320156217842253</v>
      </c>
      <c r="G45" s="60">
        <f t="shared" si="12"/>
        <v>1.0405795953482866</v>
      </c>
      <c r="H45" s="60">
        <f t="shared" si="12"/>
        <v>1.0492146353203149</v>
      </c>
      <c r="I45" s="60">
        <f t="shared" si="12"/>
        <v>1.0579213314305682</v>
      </c>
      <c r="J45" s="60">
        <f t="shared" si="12"/>
        <v>1.0667002783030626</v>
      </c>
      <c r="K45" s="60">
        <f t="shared" si="12"/>
        <v>1.0755520754961814</v>
      </c>
      <c r="L45" s="60">
        <f t="shared" si="12"/>
        <v>1.0844773275436221</v>
      </c>
      <c r="M45" s="60">
        <f t="shared" si="12"/>
        <v>1.0934766439956838</v>
      </c>
      <c r="N45" s="68"/>
      <c r="O45" s="74"/>
      <c r="P45" s="74"/>
      <c r="Q45" s="74"/>
      <c r="R45" s="74"/>
      <c r="S45" s="74"/>
      <c r="T45" s="74"/>
    </row>
    <row r="48" spans="1:20" s="13" customFormat="1" ht="15" x14ac:dyDescent="0.25">
      <c r="A48" s="13" t="s">
        <v>86</v>
      </c>
    </row>
    <row r="50" spans="2:20" ht="15" x14ac:dyDescent="0.25">
      <c r="B50" s="68" t="s">
        <v>87</v>
      </c>
      <c r="C50" s="34" t="str">
        <f>H$10</f>
        <v>2020</v>
      </c>
      <c r="D50" s="34" t="str">
        <f>I$10</f>
        <v>2021</v>
      </c>
      <c r="E50" s="34" t="str">
        <f t="shared" ref="E50" si="13">J$10</f>
        <v>2022</v>
      </c>
      <c r="F50" s="34" t="str">
        <f t="shared" ref="F50" si="14">K$10</f>
        <v>2023</v>
      </c>
      <c r="G50" s="34" t="str">
        <f t="shared" ref="G50" si="15">L$10</f>
        <v>2024</v>
      </c>
      <c r="H50" s="34" t="str">
        <f t="shared" ref="H50" si="16">M$10</f>
        <v>2025</v>
      </c>
      <c r="I50" s="34" t="str">
        <f t="shared" ref="I50" si="17">N$10</f>
        <v>2026</v>
      </c>
      <c r="J50" s="34" t="str">
        <f t="shared" ref="J50" si="18">O$10</f>
        <v>2027</v>
      </c>
      <c r="K50" s="34" t="str">
        <f t="shared" ref="K50" si="19">P$10</f>
        <v>2028</v>
      </c>
      <c r="L50" s="34" t="str">
        <f t="shared" ref="L50" si="20">Q$10</f>
        <v>2029</v>
      </c>
      <c r="M50" s="34" t="str">
        <f t="shared" ref="M50" si="21">R$10</f>
        <v>2030</v>
      </c>
      <c r="N50" s="68"/>
      <c r="O50" s="53" t="s">
        <v>65</v>
      </c>
      <c r="P50" s="26"/>
      <c r="Q50" s="26"/>
      <c r="R50" s="26"/>
      <c r="S50" s="26"/>
      <c r="T50" s="26"/>
    </row>
    <row r="51" spans="2:20" x14ac:dyDescent="0.2">
      <c r="B51" s="54" t="s">
        <v>88</v>
      </c>
      <c r="C51" s="68"/>
      <c r="D51" s="59"/>
      <c r="E51" s="59"/>
      <c r="F51" s="59"/>
      <c r="G51" s="59"/>
      <c r="H51" s="59"/>
      <c r="I51" s="59"/>
      <c r="J51" s="59"/>
      <c r="K51" s="59"/>
      <c r="L51" s="59"/>
      <c r="M51" s="59"/>
      <c r="N51" s="68"/>
      <c r="O51" s="73" t="s">
        <v>89</v>
      </c>
      <c r="P51" s="73"/>
      <c r="Q51" s="73"/>
      <c r="R51" s="73"/>
      <c r="S51" s="73"/>
      <c r="T51" s="73"/>
    </row>
    <row r="52" spans="2:20" ht="15" x14ac:dyDescent="0.25">
      <c r="B52" s="54" t="s">
        <v>90</v>
      </c>
      <c r="C52" s="60">
        <v>1</v>
      </c>
      <c r="D52" s="60">
        <f>C52*(1-D51)</f>
        <v>1</v>
      </c>
      <c r="E52" s="60">
        <f t="shared" ref="E52:M52" si="22">D52*(1-E51)</f>
        <v>1</v>
      </c>
      <c r="F52" s="60">
        <f t="shared" si="22"/>
        <v>1</v>
      </c>
      <c r="G52" s="60">
        <f t="shared" si="22"/>
        <v>1</v>
      </c>
      <c r="H52" s="60">
        <f t="shared" si="22"/>
        <v>1</v>
      </c>
      <c r="I52" s="60">
        <f t="shared" si="22"/>
        <v>1</v>
      </c>
      <c r="J52" s="60">
        <f t="shared" si="22"/>
        <v>1</v>
      </c>
      <c r="K52" s="60">
        <f t="shared" si="22"/>
        <v>1</v>
      </c>
      <c r="L52" s="60">
        <f t="shared" si="22"/>
        <v>1</v>
      </c>
      <c r="M52" s="60">
        <f t="shared" si="22"/>
        <v>1</v>
      </c>
      <c r="N52" s="68"/>
      <c r="O52" s="74"/>
      <c r="P52" s="74"/>
      <c r="Q52" s="74"/>
      <c r="R52" s="74"/>
      <c r="S52" s="74"/>
      <c r="T52" s="74"/>
    </row>
  </sheetData>
  <mergeCells count="5">
    <mergeCell ref="C4:F4"/>
    <mergeCell ref="O44:T44"/>
    <mergeCell ref="O45:T45"/>
    <mergeCell ref="O51:T51"/>
    <mergeCell ref="O52:T52"/>
  </mergeCells>
  <hyperlinks>
    <hyperlink ref="O44" r:id="rId1" display="https://comcom.govt.nz/s/redirect?collection=comcom-www-meta&amp;url=https%3A%2F%2Fcomcom.govt.nz%2F__data%2Fassets%2Fexcel_doc%2F0024%2F191472%2FOpex-projections-model-EDB-DPP3-final-determination-27-November-2019.xlsx&amp;auth=xTtK4gxV6WzSZOV4JTqZFw&amp;profile=noise&amp;rank=1&amp;query=opex+projections+model" xr:uid="{5C431C80-F6A9-4E64-9815-E3746A02B875}"/>
  </hyperlinks>
  <pageMargins left="0.7" right="0.7" top="0.75" bottom="0.75" header="0.3" footer="0.3"/>
  <pageSetup paperSize="9" orientation="portrait" r:id="rId2"/>
  <customProperties>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5B95A-66C6-4FAC-BC55-B3096BE7B8DB}">
  <sheetPr>
    <tabColor rgb="FF92D050"/>
  </sheetPr>
  <dimension ref="A1:T22"/>
  <sheetViews>
    <sheetView zoomScaleNormal="100" workbookViewId="0">
      <selection activeCell="D12" sqref="D12"/>
    </sheetView>
  </sheetViews>
  <sheetFormatPr defaultRowHeight="12.75" x14ac:dyDescent="0.2"/>
  <cols>
    <col min="2" max="2" width="18.28515625" customWidth="1"/>
    <col min="4" max="5" width="11.28515625" bestFit="1" customWidth="1"/>
    <col min="6" max="15" width="14.140625" bestFit="1" customWidth="1"/>
    <col min="16" max="16" width="14" bestFit="1" customWidth="1"/>
    <col min="17" max="17" width="13.85546875" customWidth="1"/>
  </cols>
  <sheetData>
    <row r="1" spans="1:20" s="20" customFormat="1" ht="23.25" x14ac:dyDescent="0.35">
      <c r="A1" s="20" t="str">
        <f>Portfolio&amp;" — base-step-trend forecast"</f>
        <v>Governance and Administration — base-step-trend forecast</v>
      </c>
    </row>
    <row r="8" spans="1:20" x14ac:dyDescent="0.2">
      <c r="A8" s="68"/>
      <c r="B8" s="27" t="s">
        <v>91</v>
      </c>
      <c r="C8" s="27"/>
      <c r="D8" s="43">
        <f>Inputs!C19</f>
        <v>3306776.6412579985</v>
      </c>
      <c r="E8" s="68"/>
      <c r="F8" s="68"/>
      <c r="G8" s="68"/>
      <c r="H8" s="68"/>
      <c r="I8" s="68"/>
      <c r="J8" s="68"/>
      <c r="K8" s="68"/>
      <c r="L8" s="68"/>
      <c r="M8" s="68"/>
      <c r="N8" s="68"/>
      <c r="O8" s="68"/>
      <c r="P8" s="68"/>
      <c r="Q8" s="68"/>
      <c r="R8" s="68"/>
      <c r="S8" s="68"/>
      <c r="T8" s="68"/>
    </row>
    <row r="9" spans="1:20" x14ac:dyDescent="0.2">
      <c r="A9" s="68"/>
      <c r="B9" s="27"/>
      <c r="C9" s="27"/>
      <c r="D9" s="42"/>
      <c r="E9" s="68"/>
      <c r="F9" s="68"/>
      <c r="G9" s="68"/>
      <c r="H9" s="68"/>
      <c r="I9" s="68"/>
      <c r="J9" s="68"/>
      <c r="K9" s="68"/>
      <c r="L9" s="68"/>
      <c r="M9" s="68"/>
      <c r="N9" s="68"/>
      <c r="O9" s="68"/>
      <c r="P9" s="68"/>
      <c r="Q9" s="68"/>
      <c r="R9" s="68"/>
      <c r="S9" s="68"/>
      <c r="T9" s="68"/>
    </row>
    <row r="10" spans="1:20" x14ac:dyDescent="0.2">
      <c r="A10" s="68"/>
      <c r="B10" s="27"/>
      <c r="C10" s="27"/>
      <c r="D10" s="45"/>
      <c r="E10" s="68"/>
      <c r="F10" s="68"/>
      <c r="G10" s="68"/>
      <c r="H10" s="68"/>
      <c r="I10" s="68"/>
      <c r="J10" s="68"/>
      <c r="K10" s="68"/>
      <c r="L10" s="68"/>
      <c r="M10" s="68"/>
      <c r="N10" s="68"/>
      <c r="O10" s="68"/>
      <c r="P10" s="68"/>
      <c r="Q10" s="68"/>
      <c r="R10" s="68"/>
      <c r="S10" s="68"/>
      <c r="T10" s="68"/>
    </row>
    <row r="11" spans="1:20" x14ac:dyDescent="0.2">
      <c r="A11" s="68"/>
      <c r="B11" s="39" t="s">
        <v>92</v>
      </c>
      <c r="C11" s="39"/>
      <c r="D11" s="44">
        <f>Inputs!C28</f>
        <v>2465755.5953836632</v>
      </c>
      <c r="E11" s="68"/>
      <c r="F11" s="68"/>
      <c r="G11" s="68"/>
      <c r="H11" s="68"/>
      <c r="I11" s="68"/>
      <c r="J11" s="68"/>
      <c r="K11" s="68"/>
      <c r="L11" s="68"/>
      <c r="M11" s="68"/>
      <c r="N11" s="68"/>
      <c r="O11" s="68"/>
      <c r="P11" s="68"/>
      <c r="Q11" s="68"/>
      <c r="R11" s="68"/>
      <c r="S11" s="68"/>
      <c r="T11" s="68"/>
    </row>
    <row r="13" spans="1:20" ht="15" x14ac:dyDescent="0.25">
      <c r="A13" s="68"/>
      <c r="B13" s="68"/>
      <c r="C13" s="68"/>
      <c r="D13" s="68"/>
      <c r="E13" s="51" t="str">
        <f>Inputs!G$10</f>
        <v>2019</v>
      </c>
      <c r="F13" s="51" t="str">
        <f>Inputs!H$10</f>
        <v>2020</v>
      </c>
      <c r="G13" s="51" t="str">
        <f>Inputs!I$10</f>
        <v>2021</v>
      </c>
      <c r="H13" s="51" t="str">
        <f>Inputs!J$10</f>
        <v>2022</v>
      </c>
      <c r="I13" s="51" t="str">
        <f>Inputs!K$10</f>
        <v>2023</v>
      </c>
      <c r="J13" s="51" t="str">
        <f>Inputs!L$10</f>
        <v>2024</v>
      </c>
      <c r="K13" s="51" t="str">
        <f>Inputs!M$10</f>
        <v>2025</v>
      </c>
      <c r="L13" s="51" t="str">
        <f>Inputs!N$10</f>
        <v>2026</v>
      </c>
      <c r="M13" s="51" t="str">
        <f>Inputs!O$10</f>
        <v>2027</v>
      </c>
      <c r="N13" s="51" t="str">
        <f>Inputs!P$10</f>
        <v>2028</v>
      </c>
      <c r="O13" s="51" t="str">
        <f>Inputs!Q$10</f>
        <v>2029</v>
      </c>
      <c r="P13" s="51" t="str">
        <f>Inputs!R$10</f>
        <v>2030</v>
      </c>
      <c r="Q13" s="68"/>
      <c r="R13" s="68"/>
      <c r="S13" s="68" t="s">
        <v>93</v>
      </c>
      <c r="T13" s="68" t="s">
        <v>94</v>
      </c>
    </row>
    <row r="14" spans="1:20" x14ac:dyDescent="0.2">
      <c r="A14" s="50" t="s">
        <v>95</v>
      </c>
      <c r="B14" s="68" t="s">
        <v>92</v>
      </c>
      <c r="C14" s="68"/>
      <c r="D14" s="68"/>
      <c r="E14" s="48">
        <f>D11</f>
        <v>2465755.5953836632</v>
      </c>
      <c r="F14" s="44">
        <f t="shared" ref="F14:P14" si="0">$D11</f>
        <v>2465755.5953836632</v>
      </c>
      <c r="G14" s="44">
        <f t="shared" si="0"/>
        <v>2465755.5953836632</v>
      </c>
      <c r="H14" s="44">
        <f t="shared" si="0"/>
        <v>2465755.5953836632</v>
      </c>
      <c r="I14" s="44">
        <f t="shared" si="0"/>
        <v>2465755.5953836632</v>
      </c>
      <c r="J14" s="44">
        <f t="shared" si="0"/>
        <v>2465755.5953836632</v>
      </c>
      <c r="K14" s="44">
        <f t="shared" si="0"/>
        <v>2465755.5953836632</v>
      </c>
      <c r="L14" s="44">
        <f t="shared" si="0"/>
        <v>2465755.5953836632</v>
      </c>
      <c r="M14" s="44">
        <f t="shared" si="0"/>
        <v>2465755.5953836632</v>
      </c>
      <c r="N14" s="44">
        <f t="shared" si="0"/>
        <v>2465755.5953836632</v>
      </c>
      <c r="O14" s="44">
        <f t="shared" si="0"/>
        <v>2465755.5953836632</v>
      </c>
      <c r="P14" s="44">
        <f t="shared" si="0"/>
        <v>2465755.5953836632</v>
      </c>
      <c r="Q14" s="68"/>
      <c r="R14" s="68"/>
      <c r="S14" s="49">
        <f>AVERAGE(H14:L14)</f>
        <v>2465755.5953836632</v>
      </c>
      <c r="T14" s="49">
        <f>SUM(H14:L14)</f>
        <v>12328777.976918316</v>
      </c>
    </row>
    <row r="15" spans="1:20" x14ac:dyDescent="0.2">
      <c r="A15" s="68"/>
      <c r="B15" s="27" t="s">
        <v>96</v>
      </c>
      <c r="C15" s="27"/>
      <c r="D15" s="27"/>
      <c r="E15" s="27"/>
      <c r="F15" s="46">
        <f>Inputs!C38</f>
        <v>140000</v>
      </c>
      <c r="G15" s="46">
        <f>Inputs!D38</f>
        <v>122500</v>
      </c>
      <c r="H15" s="46">
        <f>Inputs!E38</f>
        <v>70000</v>
      </c>
      <c r="I15" s="46">
        <f>Inputs!F38</f>
        <v>140000</v>
      </c>
      <c r="J15" s="46">
        <f>Inputs!G38</f>
        <v>122500</v>
      </c>
      <c r="K15" s="46">
        <f>Inputs!H38</f>
        <v>70000</v>
      </c>
      <c r="L15" s="46">
        <f>Inputs!I38</f>
        <v>70000</v>
      </c>
      <c r="M15" s="46">
        <f>Inputs!J38</f>
        <v>70000</v>
      </c>
      <c r="N15" s="46">
        <f>Inputs!K38</f>
        <v>70000</v>
      </c>
      <c r="O15" s="46">
        <f>Inputs!L38</f>
        <v>70000</v>
      </c>
      <c r="P15" s="46">
        <f>Inputs!M38</f>
        <v>70000</v>
      </c>
      <c r="Q15" s="68"/>
      <c r="R15" s="68"/>
      <c r="S15" s="49">
        <f>AVERAGE(H15:L15)</f>
        <v>94500</v>
      </c>
      <c r="T15" s="49">
        <f>SUM(H15:L15)</f>
        <v>472500</v>
      </c>
    </row>
    <row r="16" spans="1:20" x14ac:dyDescent="0.2">
      <c r="A16" s="50" t="s">
        <v>97</v>
      </c>
      <c r="B16" s="27" t="s">
        <v>98</v>
      </c>
      <c r="C16" s="27"/>
      <c r="D16" s="46"/>
      <c r="E16" s="27"/>
      <c r="F16" s="46">
        <f t="shared" ref="F16:P16" si="1">SUM(F14:F15)</f>
        <v>2605755.5953836632</v>
      </c>
      <c r="G16" s="46">
        <f t="shared" si="1"/>
        <v>2588255.5953836632</v>
      </c>
      <c r="H16" s="46">
        <f t="shared" si="1"/>
        <v>2535755.5953836632</v>
      </c>
      <c r="I16" s="46">
        <f t="shared" si="1"/>
        <v>2605755.5953836632</v>
      </c>
      <c r="J16" s="46">
        <f t="shared" si="1"/>
        <v>2588255.5953836632</v>
      </c>
      <c r="K16" s="46">
        <f t="shared" si="1"/>
        <v>2535755.5953836632</v>
      </c>
      <c r="L16" s="46">
        <f t="shared" si="1"/>
        <v>2535755.5953836632</v>
      </c>
      <c r="M16" s="46">
        <f t="shared" si="1"/>
        <v>2535755.5953836632</v>
      </c>
      <c r="N16" s="46">
        <f t="shared" si="1"/>
        <v>2535755.5953836632</v>
      </c>
      <c r="O16" s="46">
        <f t="shared" si="1"/>
        <v>2535755.5953836632</v>
      </c>
      <c r="P16" s="46">
        <f t="shared" si="1"/>
        <v>2535755.5953836632</v>
      </c>
      <c r="Q16" s="68"/>
      <c r="R16" s="68"/>
      <c r="S16" s="68"/>
      <c r="T16" s="68"/>
    </row>
    <row r="17" spans="1:20" x14ac:dyDescent="0.2">
      <c r="A17" s="50"/>
      <c r="B17" s="27" t="s">
        <v>99</v>
      </c>
      <c r="C17" s="27"/>
      <c r="D17" s="47"/>
      <c r="E17" s="27"/>
      <c r="F17" s="46">
        <f>F14*(Inputs!C45-1)</f>
        <v>0</v>
      </c>
      <c r="G17" s="46">
        <f>G14*(Inputs!D45-1)</f>
        <v>26038.301341088307</v>
      </c>
      <c r="H17" s="46">
        <f>H14*(Inputs!E45-1)</f>
        <v>52351.566323341649</v>
      </c>
      <c r="I17" s="46">
        <f>I14*(Inputs!F45-1)</f>
        <v>78942.698554140748</v>
      </c>
      <c r="J17" s="46">
        <f>J14*(Inputs!G45-1)</f>
        <v>100059.36428844254</v>
      </c>
      <c r="K17" s="46">
        <f>K14*(Inputs!H45-1)</f>
        <v>121351.26241583291</v>
      </c>
      <c r="L17" s="46">
        <f>L14*(Inputs!I45-1)</f>
        <v>142819.84706699519</v>
      </c>
      <c r="M17" s="46">
        <f>M14*(Inputs!J45-1)</f>
        <v>164466.5844394241</v>
      </c>
      <c r="N17" s="46">
        <f>N14*(Inputs!K45-1)</f>
        <v>186292.95289755816</v>
      </c>
      <c r="O17" s="46">
        <f>O14*(Inputs!L45-1)</f>
        <v>208300.44307374474</v>
      </c>
      <c r="P17" s="46">
        <f>P14*(Inputs!M45-1)</f>
        <v>230490.557970044</v>
      </c>
      <c r="Q17" s="68"/>
      <c r="R17" s="68"/>
      <c r="S17" s="49">
        <f>AVERAGE(H17:L17)</f>
        <v>99104.947729750609</v>
      </c>
      <c r="T17" s="49">
        <f>SUM(H17:L17)</f>
        <v>495524.73864875303</v>
      </c>
    </row>
    <row r="18" spans="1:20" x14ac:dyDescent="0.2">
      <c r="A18" s="50" t="s">
        <v>100</v>
      </c>
      <c r="B18" s="68" t="s">
        <v>101</v>
      </c>
      <c r="C18" s="68"/>
      <c r="D18" s="68"/>
      <c r="E18" s="27"/>
      <c r="F18" s="49">
        <f>F16+F17</f>
        <v>2605755.5953836632</v>
      </c>
      <c r="G18" s="49">
        <f>G16+G17</f>
        <v>2614293.8967247517</v>
      </c>
      <c r="H18" s="49">
        <f t="shared" ref="H18:P18" si="2">H16+H17</f>
        <v>2588107.161707005</v>
      </c>
      <c r="I18" s="49">
        <f t="shared" si="2"/>
        <v>2684698.2939378042</v>
      </c>
      <c r="J18" s="49">
        <f t="shared" si="2"/>
        <v>2688314.9596721055</v>
      </c>
      <c r="K18" s="49">
        <f t="shared" si="2"/>
        <v>2657106.857799496</v>
      </c>
      <c r="L18" s="49">
        <f t="shared" si="2"/>
        <v>2678575.4424506584</v>
      </c>
      <c r="M18" s="49">
        <f t="shared" si="2"/>
        <v>2700222.1798230875</v>
      </c>
      <c r="N18" s="49">
        <f t="shared" si="2"/>
        <v>2722048.5482812212</v>
      </c>
      <c r="O18" s="49">
        <f t="shared" si="2"/>
        <v>2744056.0384574081</v>
      </c>
      <c r="P18" s="49">
        <f t="shared" si="2"/>
        <v>2766246.1533537074</v>
      </c>
      <c r="Q18" s="68"/>
      <c r="R18" s="68"/>
      <c r="S18" s="68"/>
      <c r="T18" s="68"/>
    </row>
    <row r="19" spans="1:20" x14ac:dyDescent="0.2">
      <c r="A19" s="50"/>
      <c r="B19" s="27" t="str">
        <f>Inputs!B52</f>
        <v>Cost efficiency factor</v>
      </c>
      <c r="C19" s="27"/>
      <c r="D19" s="27"/>
      <c r="E19" s="27"/>
      <c r="F19" s="46">
        <f>F14-(F14*Inputs!C52)</f>
        <v>0</v>
      </c>
      <c r="G19" s="46">
        <f>G14-(G14*Inputs!D52)</f>
        <v>0</v>
      </c>
      <c r="H19" s="46">
        <f>H14-(H14*Inputs!E52)</f>
        <v>0</v>
      </c>
      <c r="I19" s="46">
        <f>I14-(I14*Inputs!F52)</f>
        <v>0</v>
      </c>
      <c r="J19" s="46">
        <f>J14-(J14*Inputs!G52)</f>
        <v>0</v>
      </c>
      <c r="K19" s="46">
        <f>K14-(K14*Inputs!H52)</f>
        <v>0</v>
      </c>
      <c r="L19" s="46">
        <f>L14-(L14*Inputs!I52)</f>
        <v>0</v>
      </c>
      <c r="M19" s="46">
        <f>M14-(M14*Inputs!J52)</f>
        <v>0</v>
      </c>
      <c r="N19" s="46">
        <f>N14-(N14*Inputs!K52)</f>
        <v>0</v>
      </c>
      <c r="O19" s="46">
        <f>O14-(O14*Inputs!L52)</f>
        <v>0</v>
      </c>
      <c r="P19" s="46">
        <f>P14-(P14*Inputs!M52)</f>
        <v>0</v>
      </c>
      <c r="Q19" s="68"/>
      <c r="R19" s="68"/>
      <c r="S19" s="49">
        <f>AVERAGE(H19:L19)</f>
        <v>0</v>
      </c>
      <c r="T19" s="49">
        <f>SUM(H19:L19)</f>
        <v>0</v>
      </c>
    </row>
    <row r="20" spans="1:20" x14ac:dyDescent="0.2">
      <c r="A20" s="50" t="s">
        <v>102</v>
      </c>
      <c r="B20" s="27" t="s">
        <v>103</v>
      </c>
      <c r="C20" s="27"/>
      <c r="D20" s="27"/>
      <c r="E20" s="27"/>
      <c r="F20" s="46">
        <f>F19+F18</f>
        <v>2605755.5953836632</v>
      </c>
      <c r="G20" s="46">
        <f>G19+G18</f>
        <v>2614293.8967247517</v>
      </c>
      <c r="H20" s="46">
        <f t="shared" ref="H20:P20" si="3">H19+H18</f>
        <v>2588107.161707005</v>
      </c>
      <c r="I20" s="46">
        <f t="shared" si="3"/>
        <v>2684698.2939378042</v>
      </c>
      <c r="J20" s="46">
        <f t="shared" si="3"/>
        <v>2688314.9596721055</v>
      </c>
      <c r="K20" s="46">
        <f t="shared" si="3"/>
        <v>2657106.857799496</v>
      </c>
      <c r="L20" s="46">
        <f t="shared" si="3"/>
        <v>2678575.4424506584</v>
      </c>
      <c r="M20" s="46">
        <f t="shared" si="3"/>
        <v>2700222.1798230875</v>
      </c>
      <c r="N20" s="46">
        <f t="shared" si="3"/>
        <v>2722048.5482812212</v>
      </c>
      <c r="O20" s="46">
        <f t="shared" si="3"/>
        <v>2744056.0384574081</v>
      </c>
      <c r="P20" s="46">
        <f t="shared" si="3"/>
        <v>2766246.1533537074</v>
      </c>
      <c r="Q20" s="68"/>
      <c r="R20" s="68"/>
      <c r="S20" s="49"/>
      <c r="T20" s="49"/>
    </row>
    <row r="21" spans="1:20" x14ac:dyDescent="0.2">
      <c r="A21" s="68"/>
      <c r="B21" s="68"/>
      <c r="C21" s="68"/>
      <c r="D21" s="68"/>
      <c r="E21" s="27"/>
      <c r="F21" s="68"/>
      <c r="G21" s="68"/>
      <c r="H21" s="68"/>
      <c r="I21" s="68"/>
      <c r="J21" s="68"/>
      <c r="K21" s="68"/>
      <c r="L21" s="68"/>
      <c r="M21" s="68"/>
      <c r="N21" s="68"/>
      <c r="O21" s="68"/>
      <c r="P21" s="68"/>
      <c r="Q21" s="68"/>
      <c r="R21" s="68"/>
      <c r="S21" s="68"/>
      <c r="T21" s="68"/>
    </row>
    <row r="22" spans="1:20" x14ac:dyDescent="0.2">
      <c r="A22" s="50" t="s">
        <v>104</v>
      </c>
      <c r="B22" s="47" t="s">
        <v>80</v>
      </c>
      <c r="C22" s="47"/>
      <c r="D22" s="47"/>
      <c r="E22" s="27"/>
      <c r="F22" s="46">
        <f>F20</f>
        <v>2605755.5953836632</v>
      </c>
      <c r="G22" s="46">
        <f>G20</f>
        <v>2614293.8967247517</v>
      </c>
      <c r="H22" s="46">
        <f t="shared" ref="H22:N22" si="4">H20</f>
        <v>2588107.161707005</v>
      </c>
      <c r="I22" s="46">
        <f t="shared" si="4"/>
        <v>2684698.2939378042</v>
      </c>
      <c r="J22" s="46">
        <f t="shared" si="4"/>
        <v>2688314.9596721055</v>
      </c>
      <c r="K22" s="46">
        <f t="shared" si="4"/>
        <v>2657106.857799496</v>
      </c>
      <c r="L22" s="46">
        <f t="shared" si="4"/>
        <v>2678575.4424506584</v>
      </c>
      <c r="M22" s="46">
        <f t="shared" si="4"/>
        <v>2700222.1798230875</v>
      </c>
      <c r="N22" s="46">
        <f t="shared" si="4"/>
        <v>2722048.5482812212</v>
      </c>
      <c r="O22" s="46">
        <f>O20</f>
        <v>2744056.0384574081</v>
      </c>
      <c r="P22" s="46">
        <f>P20</f>
        <v>2766246.1533537074</v>
      </c>
      <c r="Q22" s="68"/>
      <c r="R22" s="68"/>
      <c r="S22" s="68"/>
      <c r="T22" s="68"/>
    </row>
  </sheetData>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DA48-2D23-4BFE-8F69-32D2DD3C5538}">
  <sheetPr>
    <tabColor rgb="FF7030A0"/>
  </sheetPr>
  <dimension ref="A1:AB8"/>
  <sheetViews>
    <sheetView workbookViewId="0">
      <selection activeCell="G8" sqref="G8"/>
    </sheetView>
  </sheetViews>
  <sheetFormatPr defaultRowHeight="12.75" x14ac:dyDescent="0.2"/>
  <cols>
    <col min="1" max="1" width="42.28515625" customWidth="1"/>
    <col min="2" max="2" width="22.5703125" customWidth="1"/>
    <col min="3" max="3" width="15" bestFit="1" customWidth="1"/>
    <col min="4" max="14" width="14" bestFit="1" customWidth="1"/>
  </cols>
  <sheetData>
    <row r="1" spans="1:28" s="20" customFormat="1" ht="23.25" x14ac:dyDescent="0.35">
      <c r="A1" s="20" t="str">
        <f>"Forecast "&amp;Portfolio</f>
        <v>Forecast Governance and Administration</v>
      </c>
      <c r="D1" s="21"/>
      <c r="E1" s="21"/>
      <c r="F1" s="21"/>
      <c r="G1" s="21"/>
      <c r="H1" s="21"/>
      <c r="I1" s="21"/>
      <c r="J1" s="21"/>
      <c r="K1" s="21"/>
      <c r="L1" s="21"/>
      <c r="M1" s="21"/>
      <c r="N1" s="21"/>
      <c r="O1" s="21"/>
      <c r="P1" s="21"/>
      <c r="Q1" s="21"/>
      <c r="R1" s="21"/>
      <c r="S1" s="21"/>
      <c r="T1" s="21"/>
      <c r="U1" s="21"/>
      <c r="V1" s="21"/>
      <c r="W1" s="21"/>
      <c r="X1" s="21"/>
      <c r="Y1" s="21"/>
      <c r="Z1" s="21"/>
      <c r="AA1" s="21"/>
      <c r="AB1" s="21"/>
    </row>
    <row r="6" spans="1:28" x14ac:dyDescent="0.2">
      <c r="A6" s="68" t="s">
        <v>105</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7" spans="1:28" x14ac:dyDescent="0.2">
      <c r="A7" s="26" t="s">
        <v>36</v>
      </c>
      <c r="B7" s="26" t="s">
        <v>106</v>
      </c>
      <c r="C7" s="26" t="s">
        <v>47</v>
      </c>
      <c r="D7" s="26" t="s">
        <v>48</v>
      </c>
      <c r="E7" s="26" t="s">
        <v>49</v>
      </c>
      <c r="F7" s="26" t="s">
        <v>50</v>
      </c>
      <c r="G7" s="26" t="s">
        <v>51</v>
      </c>
      <c r="H7" s="26" t="s">
        <v>52</v>
      </c>
      <c r="I7" s="26" t="s">
        <v>53</v>
      </c>
      <c r="J7" s="26" t="s">
        <v>54</v>
      </c>
      <c r="K7" s="26" t="s">
        <v>55</v>
      </c>
      <c r="L7" s="26" t="s">
        <v>56</v>
      </c>
      <c r="M7" s="26" t="s">
        <v>57</v>
      </c>
      <c r="N7" s="26" t="s">
        <v>58</v>
      </c>
      <c r="O7" s="68"/>
      <c r="P7" s="68"/>
      <c r="Q7" s="68"/>
      <c r="R7" s="68"/>
      <c r="S7" s="68"/>
      <c r="T7" s="68"/>
      <c r="U7" s="68"/>
      <c r="V7" s="68"/>
      <c r="W7" s="68"/>
      <c r="X7" s="68"/>
      <c r="Y7" s="68"/>
      <c r="Z7" s="68"/>
      <c r="AA7" s="68"/>
      <c r="AB7" s="68"/>
    </row>
    <row r="8" spans="1:28" x14ac:dyDescent="0.2">
      <c r="A8" s="68" t="str">
        <f>Portfolio</f>
        <v>Governance and Administration</v>
      </c>
      <c r="B8" s="68"/>
      <c r="C8" s="48">
        <f>Inputs!G14</f>
        <v>3306776.6412579985</v>
      </c>
      <c r="D8" s="48">
        <f>Calc!F22</f>
        <v>2605755.5953836632</v>
      </c>
      <c r="E8" s="48">
        <f>Calc!G22</f>
        <v>2614293.8967247517</v>
      </c>
      <c r="F8" s="48">
        <f>Calc!H22</f>
        <v>2588107.161707005</v>
      </c>
      <c r="G8" s="48">
        <f>Calc!I22</f>
        <v>2684698.2939378042</v>
      </c>
      <c r="H8" s="48">
        <f>Calc!J22</f>
        <v>2688314.9596721055</v>
      </c>
      <c r="I8" s="48">
        <f>Calc!K22</f>
        <v>2657106.857799496</v>
      </c>
      <c r="J8" s="48">
        <f>Calc!L22</f>
        <v>2678575.4424506584</v>
      </c>
      <c r="K8" s="48">
        <f>Calc!M22</f>
        <v>2700222.1798230875</v>
      </c>
      <c r="L8" s="48">
        <f>Calc!N22</f>
        <v>2722048.5482812212</v>
      </c>
      <c r="M8" s="48">
        <f>Calc!O22</f>
        <v>2744056.0384574081</v>
      </c>
      <c r="N8" s="48">
        <f>Calc!P22</f>
        <v>2766246.1533537074</v>
      </c>
      <c r="O8" s="68"/>
      <c r="P8" s="68"/>
      <c r="Q8" s="68"/>
      <c r="R8" s="68"/>
      <c r="S8" s="68"/>
      <c r="T8" s="68"/>
      <c r="U8" s="68"/>
      <c r="V8" s="68"/>
      <c r="W8" s="68"/>
      <c r="X8" s="68"/>
      <c r="Y8" s="68"/>
      <c r="Z8" s="68"/>
      <c r="AA8" s="68"/>
      <c r="AB8" s="68"/>
    </row>
  </sheetData>
  <pageMargins left="0.7" right="0.7" top="0.75" bottom="0.75" header="0.3" footer="0.3"/>
  <customProperties>
    <customPr name="EpmWorksheetKeyString_GUID" r:id="rId1"/>
  </customPropertie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latedRFINumber xmlns="9594b3d3-d25d-4d50-8048-ad8bef48c152">Q046</RelatedRFINumb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69546E7B4B0540A928A93BAA225A99" ma:contentTypeVersion="5" ma:contentTypeDescription="Create a new document." ma:contentTypeScope="" ma:versionID="b8864be08aca952fb5b62e34b1504bfc">
  <xsd:schema xmlns:xsd="http://www.w3.org/2001/XMLSchema" xmlns:xs="http://www.w3.org/2001/XMLSchema" xmlns:p="http://schemas.microsoft.com/office/2006/metadata/properties" xmlns:ns2="9594b3d3-d25d-4d50-8048-ad8bef48c152" targetNamespace="http://schemas.microsoft.com/office/2006/metadata/properties" ma:root="true" ma:fieldsID="db1451e4a9eb41f0adbedaeda943e687" ns2:_="">
    <xsd:import namespace="9594b3d3-d25d-4d50-8048-ad8bef48c1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RelatedRFI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94b3d3-d25d-4d50-8048-ad8bef48c1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RelatedRFINumber" ma:index="12" nillable="true" ma:displayName="Related RFI Number" ma:format="Dropdown" ma:internalName="RelatedRFI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C6807F-3833-4A83-9947-4040E1CF46E1}">
  <ds:schemaRefs>
    <ds:schemaRef ds:uri="http://schemas.microsoft.com/sharepoint/v3/contenttype/forms"/>
  </ds:schemaRefs>
</ds:datastoreItem>
</file>

<file path=customXml/itemProps2.xml><?xml version="1.0" encoding="utf-8"?>
<ds:datastoreItem xmlns:ds="http://schemas.openxmlformats.org/officeDocument/2006/customXml" ds:itemID="{4C0EC6C0-C2B4-436D-B22B-1BF4D0C39B88}">
  <ds:schemaRefs>
    <ds:schemaRef ds:uri="http://schemas.microsoft.com/office/2006/metadata/properties"/>
    <ds:schemaRef ds:uri="http://schemas.microsoft.com/office/infopath/2007/PartnerControls"/>
    <ds:schemaRef ds:uri="9594b3d3-d25d-4d50-8048-ad8bef48c152"/>
  </ds:schemaRefs>
</ds:datastoreItem>
</file>

<file path=customXml/itemProps3.xml><?xml version="1.0" encoding="utf-8"?>
<ds:datastoreItem xmlns:ds="http://schemas.openxmlformats.org/officeDocument/2006/customXml" ds:itemID="{716917A5-B662-4719-8EC4-468FF55D3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94b3d3-d25d-4d50-8048-ad8bef48c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Approach</vt:lpstr>
      <vt:lpstr>Inputs</vt:lpstr>
      <vt:lpstr>Calc</vt:lpstr>
      <vt:lpstr>AMP_Output</vt:lpstr>
      <vt:lpstr>OPEX_Category</vt:lpstr>
      <vt:lpstr>Portfolio</vt:lpstr>
      <vt:lpstr>Approach!Print_Area</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2020-09-03T05:51:18Z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0x010100F669546E7B4B0540A928A93BAA225A99</vt:lpwstr>
  </property>
</Properties>
</file>