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codeName="ThisWorkbook"/>
  <xr:revisionPtr revIDLastSave="0" documentId="13_ncr:1_{93024C31-40B0-475C-8A27-E31D96523D15}" xr6:coauthVersionLast="43" xr6:coauthVersionMax="43" xr10:uidLastSave="{00000000-0000-0000-0000-000000000000}"/>
  <bookViews>
    <workbookView xWindow="8010" yWindow="8010" windowWidth="43200" windowHeight="23655" xr2:uid="{00000000-000D-0000-FFFF-FFFF00000000}"/>
  </bookViews>
  <sheets>
    <sheet name="CoverSheet" sheetId="9" r:id="rId1"/>
    <sheet name="Table of Contents" sheetId="11" r:id="rId2"/>
    <sheet name="Description" sheetId="10" r:id="rId3"/>
    <sheet name="Inputs" sheetId="2" r:id="rId4"/>
    <sheet name="QSDEP_Summary_Report" sheetId="24" r:id="rId5"/>
    <sheet name="RawData" sheetId="23" r:id="rId6"/>
    <sheet name="Calculations" sheetId="16" r:id="rId7"/>
    <sheet name="Output" sheetId="13" r:id="rId8"/>
  </sheets>
  <externalReferences>
    <externalReference r:id="rId9"/>
  </externalReferences>
  <definedNames>
    <definedName name="CurrentSurvey" localSheetId="4">QSDEP_Summary_Report!#REF!</definedName>
    <definedName name="CurrentSurvey" localSheetId="5">#REF!</definedName>
    <definedName name="CurrentSurvey">#REF!</definedName>
    <definedName name="DOM_LRG" localSheetId="4">#REF!</definedName>
    <definedName name="DOM_LRG" localSheetId="5">#REF!</definedName>
    <definedName name="DOM_LRG">#REF!</definedName>
    <definedName name="DOM_MED" localSheetId="4">#REF!</definedName>
    <definedName name="DOM_MED" localSheetId="5">#REF!</definedName>
    <definedName name="DOM_MED">#REF!</definedName>
    <definedName name="DOM_SM" localSheetId="4">#REF!</definedName>
    <definedName name="DOM_SM" localSheetId="5">#REF!</definedName>
    <definedName name="DOM_SM">#REF!</definedName>
    <definedName name="FARM_LRG" localSheetId="4">#REF!</definedName>
    <definedName name="FARM_LRG" localSheetId="5">#REF!</definedName>
    <definedName name="FARM_LRG">#REF!</definedName>
    <definedName name="FARM_MED" localSheetId="4">#REF!</definedName>
    <definedName name="FARM_MED" localSheetId="5">#REF!</definedName>
    <definedName name="FARM_MED">#REF!</definedName>
    <definedName name="FARM_SM" localSheetId="4">#REF!</definedName>
    <definedName name="FARM_SM" localSheetId="5">#REF!</definedName>
    <definedName name="FARM_SM">#REF!</definedName>
    <definedName name="_xlnm.Print_Area" localSheetId="6">Calculations!$A$1:$P$160</definedName>
    <definedName name="_xlnm.Print_Area" localSheetId="0">CoverSheet!$A$1:$D$18</definedName>
    <definedName name="_xlnm.Print_Area" localSheetId="2">Description!$A$1:$D$25</definedName>
    <definedName name="_xlnm.Print_Area" localSheetId="3">Inputs!$A$1:$F$36</definedName>
    <definedName name="_xlnm.Print_Area" localSheetId="7">Output!$A$1:$E$44</definedName>
    <definedName name="_xlnm.Print_Area" localSheetId="4">QSDEP_Summary_Report!$A$1:$R$99</definedName>
    <definedName name="_xlnm.Print_Area" localSheetId="5">RawData!$A$1:$BM$231</definedName>
    <definedName name="_xlnm.Print_Area" localSheetId="1">'Table of Contents'!$A$1:$D$10</definedName>
    <definedName name="_xlnm.Print_Titles" localSheetId="4">QSDEP_Summary_Report!$3:$19</definedName>
    <definedName name="qryNorthpowerInfoRequestAugust03Part2" localSheetId="4">#REF!</definedName>
    <definedName name="qryNorthpowerInfoRequestAugust03Part2" localSheetId="5">#REF!</definedName>
    <definedName name="qryNorthpowerInfoRequestAugust03Part2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3" i="13" l="1"/>
  <c r="A42" i="13"/>
  <c r="B41" i="13"/>
  <c r="A40" i="13"/>
  <c r="E74" i="16" l="1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B74" i="16" l="1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C74" i="16" l="1"/>
  <c r="C73" i="16"/>
  <c r="C72" i="16"/>
  <c r="C71" i="16"/>
  <c r="C70" i="16"/>
  <c r="C57" i="16"/>
  <c r="C56" i="16"/>
  <c r="C55" i="16"/>
  <c r="C50" i="16"/>
  <c r="C49" i="16"/>
  <c r="C48" i="16"/>
  <c r="C47" i="16"/>
  <c r="C46" i="16"/>
  <c r="C33" i="16"/>
  <c r="C32" i="16"/>
  <c r="C31" i="16"/>
  <c r="C26" i="16"/>
  <c r="C25" i="16"/>
  <c r="C24" i="16"/>
  <c r="C23" i="16"/>
  <c r="C22" i="16"/>
  <c r="C9" i="16"/>
  <c r="C8" i="16"/>
  <c r="C7" i="16"/>
  <c r="E81" i="16" l="1"/>
  <c r="G79" i="16" l="1"/>
  <c r="J79" i="16" s="1"/>
  <c r="G85" i="16"/>
  <c r="G89" i="16"/>
  <c r="J89" i="16" s="1"/>
  <c r="G92" i="16"/>
  <c r="J92" i="16" s="1"/>
  <c r="G88" i="16"/>
  <c r="G80" i="16"/>
  <c r="G82" i="16"/>
  <c r="G86" i="16"/>
  <c r="G90" i="16"/>
  <c r="G83" i="16"/>
  <c r="J85" i="16"/>
  <c r="G84" i="16"/>
  <c r="G87" i="16"/>
  <c r="G91" i="16"/>
  <c r="G93" i="16"/>
  <c r="G94" i="16"/>
  <c r="G81" i="16"/>
  <c r="J84" i="16" l="1"/>
  <c r="J88" i="16"/>
  <c r="J90" i="16"/>
  <c r="J87" i="16"/>
  <c r="J93" i="16"/>
  <c r="J81" i="16"/>
  <c r="J80" i="16"/>
  <c r="J91" i="16"/>
  <c r="J94" i="16"/>
  <c r="J86" i="16"/>
  <c r="J83" i="16"/>
  <c r="J82" i="16"/>
  <c r="E83" i="16" l="1"/>
  <c r="F80" i="16"/>
  <c r="F90" i="16"/>
  <c r="I90" i="16" s="1"/>
  <c r="E79" i="16" l="1"/>
  <c r="H79" i="16" s="1"/>
  <c r="F79" i="16"/>
  <c r="I79" i="16" s="1"/>
  <c r="F86" i="16"/>
  <c r="I86" i="16" s="1"/>
  <c r="E85" i="16"/>
  <c r="E92" i="16"/>
  <c r="F81" i="16"/>
  <c r="I81" i="16" s="1"/>
  <c r="F84" i="16"/>
  <c r="I84" i="16" s="1"/>
  <c r="E80" i="16"/>
  <c r="E86" i="16"/>
  <c r="E91" i="16"/>
  <c r="F85" i="16"/>
  <c r="I85" i="16" s="1"/>
  <c r="F89" i="16"/>
  <c r="I89" i="16" s="1"/>
  <c r="F94" i="16"/>
  <c r="I94" i="16" s="1"/>
  <c r="E82" i="16"/>
  <c r="E90" i="16"/>
  <c r="H83" i="16"/>
  <c r="I80" i="16"/>
  <c r="E88" i="16"/>
  <c r="F82" i="16"/>
  <c r="I82" i="16" s="1"/>
  <c r="E89" i="16"/>
  <c r="E94" i="16"/>
  <c r="F83" i="16"/>
  <c r="I83" i="16" s="1"/>
  <c r="F87" i="16"/>
  <c r="I87" i="16" s="1"/>
  <c r="F93" i="16"/>
  <c r="I93" i="16" s="1"/>
  <c r="F91" i="16"/>
  <c r="I91" i="16" s="1"/>
  <c r="F88" i="16"/>
  <c r="I88" i="16" s="1"/>
  <c r="F92" i="16"/>
  <c r="I92" i="16" s="1"/>
  <c r="E84" i="16"/>
  <c r="E93" i="16"/>
  <c r="E87" i="16"/>
  <c r="H88" i="16" l="1"/>
  <c r="H90" i="16"/>
  <c r="M90" i="16" s="1"/>
  <c r="H91" i="16"/>
  <c r="H86" i="16"/>
  <c r="M86" i="16" s="1"/>
  <c r="H92" i="16"/>
  <c r="H89" i="16"/>
  <c r="H93" i="16"/>
  <c r="H81" i="16"/>
  <c r="H82" i="16"/>
  <c r="H80" i="16"/>
  <c r="M80" i="16" s="1"/>
  <c r="H85" i="16"/>
  <c r="H94" i="16"/>
  <c r="H84" i="16"/>
  <c r="H87" i="16"/>
  <c r="M81" i="16" l="1"/>
  <c r="M94" i="16"/>
  <c r="M93" i="16"/>
  <c r="M85" i="16"/>
  <c r="M84" i="16"/>
  <c r="M89" i="16"/>
  <c r="M87" i="16"/>
  <c r="M82" i="16"/>
  <c r="M83" i="16"/>
  <c r="M91" i="16"/>
  <c r="M92" i="16"/>
  <c r="M88" i="16"/>
  <c r="B14" i="2" l="1"/>
  <c r="K85" i="16" s="1"/>
  <c r="C10" i="2"/>
  <c r="N81" i="16" s="1"/>
  <c r="B23" i="2"/>
  <c r="K94" i="16" s="1"/>
  <c r="B15" i="2"/>
  <c r="K86" i="16" s="1"/>
  <c r="B12" i="2"/>
  <c r="K83" i="16" s="1"/>
  <c r="E19" i="2"/>
  <c r="E16" i="2"/>
  <c r="E17" i="2"/>
  <c r="E20" i="2"/>
  <c r="D9" i="2"/>
  <c r="C15" i="2"/>
  <c r="N86" i="16" s="1"/>
  <c r="E11" i="2"/>
  <c r="E18" i="2"/>
  <c r="E10" i="2"/>
  <c r="B19" i="2"/>
  <c r="K90" i="16" s="1"/>
  <c r="B22" i="2"/>
  <c r="K93" i="16" s="1"/>
  <c r="E23" i="2"/>
  <c r="D15" i="2"/>
  <c r="E13" i="2"/>
  <c r="D13" i="2"/>
  <c r="E9" i="2"/>
  <c r="E14" i="2"/>
  <c r="C14" i="2"/>
  <c r="N85" i="16" s="1"/>
  <c r="B20" i="2"/>
  <c r="K91" i="16" s="1"/>
  <c r="B10" i="2"/>
  <c r="K81" i="16" s="1"/>
  <c r="E12" i="2"/>
  <c r="C12" i="2"/>
  <c r="N83" i="16" s="1"/>
  <c r="E22" i="2"/>
  <c r="C19" i="2"/>
  <c r="N90" i="16" s="1"/>
  <c r="E21" i="2"/>
  <c r="E15" i="2"/>
  <c r="B17" i="2"/>
  <c r="K88" i="16" s="1"/>
  <c r="C23" i="2"/>
  <c r="N94" i="16" s="1"/>
  <c r="B18" i="2"/>
  <c r="K89" i="16" s="1"/>
  <c r="B16" i="2"/>
  <c r="K87" i="16" s="1"/>
  <c r="C13" i="2"/>
  <c r="N84" i="16" s="1"/>
  <c r="B13" i="2"/>
  <c r="K84" i="16" s="1"/>
  <c r="D11" i="2"/>
  <c r="C16" i="2"/>
  <c r="N87" i="16" s="1"/>
  <c r="C18" i="2"/>
  <c r="N89" i="16" s="1"/>
  <c r="B9" i="2"/>
  <c r="K80" i="16" s="1"/>
  <c r="B11" i="2"/>
  <c r="K82" i="16" s="1"/>
  <c r="C11" i="2"/>
  <c r="N82" i="16" s="1"/>
  <c r="C9" i="2"/>
  <c r="N80" i="16" s="1"/>
  <c r="C21" i="2"/>
  <c r="N92" i="16" s="1"/>
  <c r="C17" i="2"/>
  <c r="N88" i="16" s="1"/>
  <c r="D10" i="2"/>
  <c r="D14" i="2"/>
  <c r="D16" i="2"/>
  <c r="B21" i="2"/>
  <c r="K92" i="16" s="1"/>
  <c r="D18" i="2"/>
  <c r="C20" i="2"/>
  <c r="N91" i="16" s="1"/>
  <c r="D19" i="2"/>
  <c r="D23" i="2" l="1"/>
  <c r="D21" i="2"/>
  <c r="D12" i="2"/>
  <c r="D20" i="2"/>
  <c r="D17" i="2"/>
  <c r="C22" i="2"/>
  <c r="N93" i="16" s="1"/>
  <c r="O93" i="16" s="1"/>
  <c r="C37" i="13" s="1"/>
  <c r="D22" i="2"/>
  <c r="B18" i="13"/>
  <c r="L92" i="16"/>
  <c r="C18" i="13" s="1"/>
  <c r="B7" i="13"/>
  <c r="L81" i="16"/>
  <c r="C7" i="13" s="1"/>
  <c r="B6" i="13"/>
  <c r="L80" i="16"/>
  <c r="C6" i="13" s="1"/>
  <c r="O89" i="16"/>
  <c r="C33" i="13" s="1"/>
  <c r="B33" i="13"/>
  <c r="B30" i="13"/>
  <c r="O86" i="16"/>
  <c r="C30" i="13" s="1"/>
  <c r="B9" i="13"/>
  <c r="L83" i="16"/>
  <c r="C9" i="13" s="1"/>
  <c r="B37" i="13"/>
  <c r="B29" i="13"/>
  <c r="O85" i="16"/>
  <c r="C29" i="13" s="1"/>
  <c r="L93" i="16"/>
  <c r="C19" i="13" s="1"/>
  <c r="B19" i="13"/>
  <c r="L84" i="16"/>
  <c r="C10" i="13" s="1"/>
  <c r="B10" i="13"/>
  <c r="O84" i="16"/>
  <c r="C28" i="13" s="1"/>
  <c r="B28" i="13"/>
  <c r="B35" i="13"/>
  <c r="O91" i="16"/>
  <c r="C35" i="13" s="1"/>
  <c r="B34" i="13"/>
  <c r="O90" i="16"/>
  <c r="C34" i="13" s="1"/>
  <c r="O83" i="16"/>
  <c r="C27" i="13" s="1"/>
  <c r="B27" i="13"/>
  <c r="O88" i="16"/>
  <c r="C32" i="13" s="1"/>
  <c r="B32" i="13"/>
  <c r="L90" i="16"/>
  <c r="C16" i="13" s="1"/>
  <c r="B16" i="13"/>
  <c r="O87" i="16"/>
  <c r="C31" i="13" s="1"/>
  <c r="B31" i="13"/>
  <c r="B12" i="13"/>
  <c r="L86" i="16"/>
  <c r="C12" i="13" s="1"/>
  <c r="L91" i="16"/>
  <c r="C17" i="13" s="1"/>
  <c r="B17" i="13"/>
  <c r="O92" i="16"/>
  <c r="C36" i="13" s="1"/>
  <c r="B36" i="13"/>
  <c r="O80" i="16"/>
  <c r="B24" i="13"/>
  <c r="B26" i="13"/>
  <c r="O82" i="16"/>
  <c r="C26" i="13" s="1"/>
  <c r="L82" i="16"/>
  <c r="C8" i="13" s="1"/>
  <c r="B8" i="13"/>
  <c r="B20" i="13"/>
  <c r="L94" i="16"/>
  <c r="C20" i="13" s="1"/>
  <c r="B25" i="13"/>
  <c r="O81" i="16"/>
  <c r="C25" i="13" s="1"/>
  <c r="L87" i="16"/>
  <c r="C13" i="13" s="1"/>
  <c r="B13" i="13"/>
  <c r="B11" i="13"/>
  <c r="L85" i="16"/>
  <c r="C11" i="13" s="1"/>
  <c r="L89" i="16"/>
  <c r="C15" i="13" s="1"/>
  <c r="B15" i="13"/>
  <c r="O94" i="16"/>
  <c r="C38" i="13" s="1"/>
  <c r="B38" i="13"/>
  <c r="L88" i="16"/>
  <c r="C14" i="13" s="1"/>
  <c r="B14" i="13"/>
  <c r="B97" i="16" l="1"/>
  <c r="C24" i="13"/>
  <c r="B98" i="16"/>
  <c r="B43" i="13" l="1"/>
  <c r="C98" i="16"/>
  <c r="C43" i="13" s="1"/>
  <c r="B42" i="13"/>
  <c r="C97" i="16"/>
  <c r="C42" i="13" s="1"/>
</calcChain>
</file>

<file path=xl/sharedStrings.xml><?xml version="1.0" encoding="utf-8"?>
<sst xmlns="http://schemas.openxmlformats.org/spreadsheetml/2006/main" count="662" uniqueCount="234">
  <si>
    <t>Table of Contents</t>
  </si>
  <si>
    <t>Sheet Name</t>
  </si>
  <si>
    <t>Link</t>
  </si>
  <si>
    <t>Inputs</t>
  </si>
  <si>
    <t>Calculations</t>
  </si>
  <si>
    <t>Outputs</t>
  </si>
  <si>
    <t>Output</t>
  </si>
  <si>
    <t>Electricity Distribution Business</t>
  </si>
  <si>
    <t>Notes</t>
  </si>
  <si>
    <t>This discount is paid only to customers of King Country Energy serviced by the following GXPs: National Park, Ohakune, Ongarue, Tokaanu.</t>
  </si>
  <si>
    <t>†</t>
  </si>
  <si>
    <t>This ownership discount has been added to the retail price in order to ensure consistent treatment of discounts.</t>
  </si>
  <si>
    <t>Mainpower pays a discount to customers in North Canterbury at the time of billing. Retail prices are published inclusive this discount.</t>
  </si>
  <si>
    <t>A</t>
  </si>
  <si>
    <t>c/kWh</t>
  </si>
  <si>
    <t>The Power Company</t>
  </si>
  <si>
    <t>Lines company discount</t>
  </si>
  <si>
    <t>Network Waitaki</t>
  </si>
  <si>
    <t>Line Trust South Canterbury</t>
  </si>
  <si>
    <t>Lines trust distribution</t>
  </si>
  <si>
    <t>EA Networks</t>
  </si>
  <si>
    <t>Mainpower</t>
  </si>
  <si>
    <t>Westpower</t>
  </si>
  <si>
    <t>Marlborough Electric Power Trust</t>
  </si>
  <si>
    <t>Marlborough Lines</t>
  </si>
  <si>
    <t>Network Tasman Trust</t>
  </si>
  <si>
    <t>Network Tasman</t>
  </si>
  <si>
    <t>Electra</t>
  </si>
  <si>
    <t>Scanpower</t>
  </si>
  <si>
    <t>Centralines</t>
  </si>
  <si>
    <t>Hawkes Bay Power Consumers Trust</t>
  </si>
  <si>
    <t>King Country Electric Power Trust (to KCE customers)†</t>
  </si>
  <si>
    <t>King Country Electric Power Trust</t>
  </si>
  <si>
    <t>Waipa Networks</t>
  </si>
  <si>
    <t>WEL Networks</t>
  </si>
  <si>
    <t>Tauranga Energy Consumers Trust</t>
  </si>
  <si>
    <t>Retailer trust distribution</t>
  </si>
  <si>
    <t>Counties Power</t>
  </si>
  <si>
    <t>Entrust</t>
  </si>
  <si>
    <t>Northpower Electric Power Trust</t>
  </si>
  <si>
    <t>Amount for model customer</t>
  </si>
  <si>
    <t>Made by</t>
  </si>
  <si>
    <t>Type</t>
  </si>
  <si>
    <t xml:space="preserve">Note </t>
  </si>
  <si>
    <t>For the full report see our webpage</t>
  </si>
  <si>
    <t>Notes on additional ownership based discounts and distributions for the year ending 31 March 2018</t>
  </si>
  <si>
    <t>Electricity Invercargill</t>
  </si>
  <si>
    <t>Invercargill</t>
  </si>
  <si>
    <t>*</t>
  </si>
  <si>
    <t>The Power Company (Urban)</t>
  </si>
  <si>
    <t>Winton</t>
  </si>
  <si>
    <t>OtagoNet Joint Venture</t>
  </si>
  <si>
    <t>Balclutha</t>
  </si>
  <si>
    <t>Aurora Energy (Clyde/Cromwell)</t>
  </si>
  <si>
    <t>Cromwell</t>
  </si>
  <si>
    <t>Aurora Energy (Queenstown)</t>
  </si>
  <si>
    <t>Queenstown</t>
  </si>
  <si>
    <t>Aurora Energy (Dunedin)</t>
  </si>
  <si>
    <t>Dunedin</t>
  </si>
  <si>
    <t>Oamaru</t>
  </si>
  <si>
    <t>Alpine Energy (Low Cost Area)</t>
  </si>
  <si>
    <t>Timaru</t>
  </si>
  <si>
    <t>Ashburton</t>
  </si>
  <si>
    <t>Orion NZ</t>
  </si>
  <si>
    <t>Christchurch</t>
  </si>
  <si>
    <t>Mainpower (Kaiapoi)</t>
  </si>
  <si>
    <t>Kaiapoi</t>
  </si>
  <si>
    <t>18, A</t>
  </si>
  <si>
    <t>Mainpower (North Canterbury)</t>
  </si>
  <si>
    <t>Rangiora</t>
  </si>
  <si>
    <t>Greymouth</t>
  </si>
  <si>
    <t>Buller Electricity</t>
  </si>
  <si>
    <t>Westport</t>
  </si>
  <si>
    <t>15, 16</t>
  </si>
  <si>
    <t>Marlborough Lines (Non-remote)</t>
  </si>
  <si>
    <t>Blenhiem</t>
  </si>
  <si>
    <t>13, 14</t>
  </si>
  <si>
    <t>Richmond</t>
  </si>
  <si>
    <t>Nelson Electricity</t>
  </si>
  <si>
    <t>Nelson</t>
  </si>
  <si>
    <t>South Island</t>
  </si>
  <si>
    <t xml:space="preserve">Wellington Electricity Lines </t>
  </si>
  <si>
    <t>Wellington City</t>
  </si>
  <si>
    <t>Paraparaumu</t>
  </si>
  <si>
    <t>Powerco (Western A - Manawatu)</t>
  </si>
  <si>
    <t>Palmerston North</t>
  </si>
  <si>
    <t>Powerco (Western B - Wairarapa)</t>
  </si>
  <si>
    <t>Masterton</t>
  </si>
  <si>
    <t>Dannevirke</t>
  </si>
  <si>
    <t>Powerco (Western A - Whanganui)</t>
  </si>
  <si>
    <t>Whanganui</t>
  </si>
  <si>
    <t>Waipukurau</t>
  </si>
  <si>
    <t>Powerco (Western B - Sth Taranaki)</t>
  </si>
  <si>
    <t>Hawera</t>
  </si>
  <si>
    <t>Unison (Hawke's Bay)</t>
  </si>
  <si>
    <t>Napier</t>
  </si>
  <si>
    <t>7,8</t>
  </si>
  <si>
    <t>The Lines Company (Ongarue GXP - LV High Density)</t>
  </si>
  <si>
    <t>Taumaranui</t>
  </si>
  <si>
    <t>The Lines Company (Hangatiki GXP - LV High Density)</t>
  </si>
  <si>
    <t>Otorohanga</t>
  </si>
  <si>
    <t>Powerco (Western A - Nth Taranaki)</t>
  </si>
  <si>
    <t>New Plymouth</t>
  </si>
  <si>
    <t>Eastland (High Density)</t>
  </si>
  <si>
    <t>Gisborne</t>
  </si>
  <si>
    <t>Unison (Taupo)</t>
  </si>
  <si>
    <t>Taupo</t>
  </si>
  <si>
    <t>Unison (Rotorua)</t>
  </si>
  <si>
    <t>Rotorua</t>
  </si>
  <si>
    <t>Horizon Energy (Urban)</t>
  </si>
  <si>
    <t>Whakatane</t>
  </si>
  <si>
    <t>Cambridge</t>
  </si>
  <si>
    <t>Powerco (Thames Valley)</t>
  </si>
  <si>
    <t>Thames</t>
  </si>
  <si>
    <t>Hamilton</t>
  </si>
  <si>
    <t>Powerco (Tauranga)</t>
  </si>
  <si>
    <t>Tauranga</t>
  </si>
  <si>
    <t>Pukekohe</t>
  </si>
  <si>
    <t>Vector (Auckland)</t>
  </si>
  <si>
    <t>Auckland Central</t>
  </si>
  <si>
    <t>Vector (Northern)</t>
  </si>
  <si>
    <t>Auckland North Shore</t>
  </si>
  <si>
    <t>Northpower</t>
  </si>
  <si>
    <t>Whangarei</t>
  </si>
  <si>
    <t>Top Energy</t>
  </si>
  <si>
    <t>Kerikeri</t>
  </si>
  <si>
    <t>North Island</t>
  </si>
  <si>
    <t>New Zealand</t>
  </si>
  <si>
    <t>%</t>
  </si>
  <si>
    <t>Energy and Other</t>
  </si>
  <si>
    <t>Lines Comp</t>
  </si>
  <si>
    <t>Retail</t>
  </si>
  <si>
    <t>Lines Company</t>
  </si>
  <si>
    <t>Location</t>
  </si>
  <si>
    <t>Absolute Price Change</t>
  </si>
  <si>
    <t>Percentage Change</t>
  </si>
  <si>
    <t>Analysis of Change in Last Quarter</t>
  </si>
  <si>
    <t>* indicates an area where, due to GXP based billing, it is not possible to completely align lines charges with retails charges. Therefore the breakdown into components is an approximation.</t>
  </si>
  <si>
    <t>Modelled NZ Consumer - 22 kWh per day on cheapest low user tariff available without a fixed term contract. For further detail see the notes page.</t>
  </si>
  <si>
    <t xml:space="preserve">Quarterly Survey of Domestic Electricity Prices </t>
  </si>
  <si>
    <t>Distribution Component (c/kWh)</t>
  </si>
  <si>
    <t>Transmission Component (c/kWh)</t>
  </si>
  <si>
    <t>Estimated Breakdown of Lines Charges</t>
  </si>
  <si>
    <t>* Energy and other component is found by subtracting lines charges from total retail charges</t>
  </si>
  <si>
    <t>Energy and Other Comp (c/kWh)*</t>
  </si>
  <si>
    <t>Lines Component (c/kWh)</t>
  </si>
  <si>
    <t>Retail (c/kWh)</t>
  </si>
  <si>
    <t>Vector Lines</t>
  </si>
  <si>
    <t>Unison Networks</t>
  </si>
  <si>
    <t>The Lines Company</t>
  </si>
  <si>
    <t>OtagoNet</t>
  </si>
  <si>
    <t>Horizon Energy</t>
  </si>
  <si>
    <t>Eastland Network</t>
  </si>
  <si>
    <t>Aurora Energy</t>
  </si>
  <si>
    <t>Alpine Energy</t>
  </si>
  <si>
    <t>Distribution, $/month</t>
  </si>
  <si>
    <t>Distribution, c/kWh</t>
  </si>
  <si>
    <t>Retail, c/kWh</t>
  </si>
  <si>
    <t>Corresponding lines company</t>
  </si>
  <si>
    <t>ICPs</t>
  </si>
  <si>
    <t>a</t>
  </si>
  <si>
    <t>b</t>
  </si>
  <si>
    <t>Retail, $ /month</t>
  </si>
  <si>
    <t>Impact on consumer bills</t>
  </si>
  <si>
    <t>Inputs: MBIE QSDEP sheet 'RawData'</t>
  </si>
  <si>
    <t>Inputs: MBIE QSDEP sheet 'QSDEP_Summary_Report'</t>
  </si>
  <si>
    <t>This sheet is a copy of the MBIE sheet 'RawData', with 3 rows inserted at the start of the sheet, and with Columns B to BI hidden. Fill colours have changed.</t>
  </si>
  <si>
    <t>% Increase in distribution prices</t>
  </si>
  <si>
    <t>$/month increase in distribution prices</t>
  </si>
  <si>
    <t>These ICP values are used as weights in calculating weighted average prices for EDBs that have multiple pricing regions in the MBIE data.</t>
  </si>
  <si>
    <t xml:space="preserve">In the "Charges for each EDB" section of the Calculations sheet, there are two columns with retail and distribution revenues in c/kWh. </t>
  </si>
  <si>
    <t>The cells with a fill colour calculate the weighted average prices referred to above. The other cells in these two columns are simple references.</t>
  </si>
  <si>
    <r>
      <t xml:space="preserve">Charges for each EDB
</t>
    </r>
    <r>
      <rPr>
        <sz val="11"/>
        <color theme="1"/>
        <rFont val="Calibri"/>
        <family val="2"/>
        <scheme val="minor"/>
      </rPr>
      <t>These charges assume 22kWh/day, which is approximately 8000kWh pa. This is the MBIE assumption on which its survey outputs are based.</t>
    </r>
  </si>
  <si>
    <t>Distribution price as a proportion of retail price</t>
  </si>
  <si>
    <t>Calculation sheet</t>
  </si>
  <si>
    <t>QSDEP_Summary_Report</t>
  </si>
  <si>
    <t>RawData</t>
  </si>
  <si>
    <t>difference in retail prices is immaterial.</t>
  </si>
  <si>
    <t>Column C (immediately to the right of the panels) contains ICP numbers for low user residential connections extracted from Schedule 8 of EDB's</t>
  </si>
  <si>
    <t>total ICP numbers.</t>
  </si>
  <si>
    <t>% change in distribution prices, 2019/20 to 2020/21</t>
  </si>
  <si>
    <t>ICP data for EDBs with multiple pricing regions</t>
  </si>
  <si>
    <t>Transmission, c/kWh</t>
  </si>
  <si>
    <t>Transmission, $/month</t>
  </si>
  <si>
    <t>c</t>
  </si>
  <si>
    <t>d = 22*365*a/ 100/12</t>
  </si>
  <si>
    <t>e = 22*365*b/ 100/12</t>
  </si>
  <si>
    <t>% Increase in aggregate prices</t>
  </si>
  <si>
    <t>g</t>
  </si>
  <si>
    <t>f = 22*365*c/ 100/12</t>
  </si>
  <si>
    <t>h = e*f</t>
  </si>
  <si>
    <t>i = e/d</t>
  </si>
  <si>
    <t>$/month increase in aggregate prices</t>
  </si>
  <si>
    <t>% Increase in aggregate prices, 2019/20 to 2020/21</t>
  </si>
  <si>
    <t>$/month change in aggregate prices, 2019/20 to 2020/21</t>
  </si>
  <si>
    <t>The 4 data ranges with this fill colour below are used in the Outputs sheet.</t>
  </si>
  <si>
    <t>Aggregate revenue increase, 2019/20 to 2020/21</t>
  </si>
  <si>
    <t>calculations, except that this calculation is not applied to The Lines Company. Its retail and distribution prices are identical between its two</t>
  </si>
  <si>
    <t>regions, so a regional distinction is not made in this workbook.</t>
  </si>
  <si>
    <t>See the Description sheet for more information on multiple pricing regions.</t>
  </si>
  <si>
    <t>Cells in this Column E with the fill colour of this text indicate lines businesses with multiple pricing regions.</t>
  </si>
  <si>
    <t>Description</t>
  </si>
  <si>
    <t>Consumer bills impact model</t>
  </si>
  <si>
    <t>Model suite</t>
  </si>
  <si>
    <t>Combined impact of the DPP and IPP resets on consumer bills ($/month)_x000D_</t>
  </si>
  <si>
    <t>Not used</t>
  </si>
  <si>
    <t>Distributor</t>
  </si>
  <si>
    <t>Proposed PV of MAR</t>
  </si>
  <si>
    <t>Estimated aggregate revenue, 2019/20, fully priced</t>
  </si>
  <si>
    <t>This sheet is a copy of the MBIE sheet 'QSDEP_Summary_Report', with the first two rows added. Fill colours have changed.</t>
  </si>
  <si>
    <t>information 2019 disclosures. ICP numbers for Aurora have been taken from the distribution pricing schedule on its website, and these are for</t>
  </si>
  <si>
    <t>In a similar way, no distinction is made between Unison (Taupo) and Unison (Rotorua). There is no difference in distribution prices and the</t>
  </si>
  <si>
    <t>Distribution price increase, 2019/20 to 2020/21</t>
  </si>
  <si>
    <t>Price-Quality Regulation 1 April 2020 DPP Reset</t>
  </si>
  <si>
    <t>The QSDEP data used in this workbook is in copies of two sheets from the MBIE workbook:</t>
  </si>
  <si>
    <t>QSDEP_Summary_Report' and 'RawData'.</t>
  </si>
  <si>
    <t>A panel of data for retail prices and a panel for distribution prices are linked. These panels make up the range A4:B74 of the Calculations sheet.</t>
  </si>
  <si>
    <t>Data in the following table is linked from the Revenue change model.</t>
  </si>
  <si>
    <t>Final determination</t>
  </si>
  <si>
    <t>Published 29 November 2019 v1</t>
  </si>
  <si>
    <t>Indicators on 15-8-2019</t>
  </si>
  <si>
    <t>Nominal indicators on 15 August 2019</t>
  </si>
  <si>
    <t>This workbook includes inputs from the MBIE August 2019 quarterly survey of domestic electricity prices (QSDEP)</t>
  </si>
  <si>
    <t>The Calculations sheet links the 15 August 2019 data from the RawData sheet for the 21 locations that are relevant to this model.</t>
  </si>
  <si>
    <t>Change in distribution prices, 2019/20 to 2020/21 ($/month)</t>
  </si>
  <si>
    <t>Largest increase and largest decrease in $/month change in aggregate prices, 2019/20 to 2020/21</t>
  </si>
  <si>
    <t>$/month</t>
  </si>
  <si>
    <t>Largest increase</t>
  </si>
  <si>
    <t>Largest decrease</t>
  </si>
  <si>
    <t>Figure 2.6</t>
  </si>
  <si>
    <t>This Excel workbook is one of a suite of models that accompanies the final determination of the default price-quality path for electricity distribution 2020-2025.</t>
  </si>
  <si>
    <t>Follow the link 'Model map – EDB DPP3 final determination – 27 November 2019' on the Commission's EDB 2020-2025 default price-quality path determination web page for a graphical depiction of interconnections between the models and data sources.</t>
  </si>
  <si>
    <t xml:space="preserve">Column E of the Calculations sheet lists the 'Network' corresponding to each location, using the information in the QSDEP_Summary_Report. </t>
  </si>
  <si>
    <t>Cells with a fill colour are those with multiple pricing areas. In general, these multiple pricing areas are used in the weighted average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</si>
</sst>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* #,##0_);_(* \(#,##0\);_(* &quot;-&quot;_);_(@_)"/>
    <numFmt numFmtId="168" formatCode="_(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.0%_);_(* \(#,##0.0%\);_(* &quot;–&quot;??_);_(* @_)"/>
    <numFmt numFmtId="175" formatCode="_(* #,##0.00%_);_(* \(#,##0.00%\);_(* &quot;–&quot;???_);_(* @_)"/>
    <numFmt numFmtId="176" formatCode="_(* #,##0.000%_);_(* \(#,##0.000%\);_(* &quot;–&quot;???_);_(* @_)"/>
    <numFmt numFmtId="177" formatCode="_(* #,##0%_);_(* \(#,##0%\);_(* &quot;–&quot;??_);_(* @_)"/>
    <numFmt numFmtId="178" formatCode="_(* 0_);_(* \(0\);_(* &quot;–&quot;??_);_(@_)"/>
    <numFmt numFmtId="179" formatCode="_(* #,##0_);_(* \(#,##0\);_(* &quot;–&quot;???_);_(* @_)"/>
    <numFmt numFmtId="180" formatCode="_(* #,##0.0000%_);_(* \(#,##0.0000%\);_(* &quot;–&quot;???_);_(* @_)"/>
    <numFmt numFmtId="181" formatCode="_(* #,##0.000_);_(* \(#,##0.000\);_(* &quot;–&quot;???_);_(* @_)"/>
    <numFmt numFmtId="182" formatCode="dd\-mmm\-yy"/>
    <numFmt numFmtId="183" formatCode="_-&quot;$&quot;\ #,##0_-;\-&quot;$&quot;\ #,##0_-;_-&quot;$&quot;* &quot;-&quot;??_-;_-@_-"/>
    <numFmt numFmtId="184" formatCode="_-* #,##0.0_-;\-* #,##0.0_-;_-* &quot;-&quot;??_-;_-@_-"/>
    <numFmt numFmtId="185" formatCode="0.00;\-0.00;\ \-\ "/>
    <numFmt numFmtId="186" formatCode="0.0%"/>
    <numFmt numFmtId="187" formatCode="mmm\-yyyy"/>
    <numFmt numFmtId="188" formatCode="_-* #,##0_-;\-* #,##0_-;_-* &quot;-&quot;??_-;_-@_-"/>
    <numFmt numFmtId="189" formatCode="_-* #,##0.00000_-;\-* #,##0.0000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4"/>
      <color theme="3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EA0AE"/>
        <bgColor indexed="64"/>
      </patternFill>
    </fill>
    <fill>
      <patternFill patternType="solid">
        <fgColor rgb="FFE0E9EC"/>
        <bgColor indexed="64"/>
      </patternFill>
    </fill>
    <fill>
      <patternFill patternType="solid">
        <fgColor rgb="FFF5F9F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rgb="FFEAE8DA"/>
        <bgColor indexed="64"/>
      </patternFill>
    </fill>
    <fill>
      <patternFill patternType="solid">
        <fgColor rgb="FFD7D3BB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 style="thin">
        <color rgb="FFB0A978"/>
      </right>
      <top style="thin">
        <color rgb="FFB0A978"/>
      </top>
      <bottom style="thin">
        <color theme="7"/>
      </bottom>
      <diagonal/>
    </border>
    <border>
      <left/>
      <right/>
      <top style="double">
        <color rgb="FFB0A978"/>
      </top>
      <bottom style="thin">
        <color rgb="FFB0A97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8466">
    <xf numFmtId="0" fontId="0" fillId="0" borderId="0"/>
    <xf numFmtId="165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20" fillId="0" borderId="0" applyFill="0" applyAlignment="0"/>
    <xf numFmtId="49" fontId="14" fillId="0" borderId="0" applyFill="0" applyAlignment="0"/>
    <xf numFmtId="49" fontId="15" fillId="0" borderId="0" applyFill="0" applyAlignment="0"/>
    <xf numFmtId="49" fontId="16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34" borderId="9" applyNumberFormat="0" applyFill="0" applyAlignment="0">
      <protection locked="0"/>
    </xf>
    <xf numFmtId="0" fontId="1" fillId="36" borderId="9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4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8" fontId="22" fillId="0" borderId="0" applyFont="0" applyFill="0" applyBorder="0" applyAlignment="0" applyProtection="0">
      <alignment horizontal="left"/>
      <protection locked="0"/>
    </xf>
    <xf numFmtId="167" fontId="1" fillId="36" borderId="10" applyNumberFormat="0" applyFont="0" applyFill="0" applyAlignment="0" applyProtection="0"/>
    <xf numFmtId="176" fontId="13" fillId="32" borderId="0" applyFont="0" applyBorder="0"/>
    <xf numFmtId="175" fontId="22" fillId="0" borderId="0" applyFont="0" applyFill="0" applyBorder="0" applyAlignment="0" applyProtection="0">
      <protection locked="0"/>
    </xf>
    <xf numFmtId="174" fontId="13" fillId="0" borderId="0" applyFont="0" applyFill="0" applyBorder="0" applyAlignment="0" applyProtection="0">
      <alignment horizontal="center" vertical="top" wrapText="1"/>
    </xf>
    <xf numFmtId="173" fontId="19" fillId="34" borderId="9" applyNumberFormat="0" applyFill="0" applyAlignment="0"/>
    <xf numFmtId="0" fontId="18" fillId="35" borderId="9" applyNumberFormat="0" applyFill="0">
      <alignment horizontal="centerContinuous" wrapText="1"/>
    </xf>
    <xf numFmtId="172" fontId="22" fillId="0" borderId="0" applyFont="0" applyFill="0" applyBorder="0" applyAlignment="0" applyProtection="0">
      <alignment wrapText="1"/>
    </xf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>
      <protection locked="0"/>
    </xf>
    <xf numFmtId="168" fontId="23" fillId="0" borderId="0" applyFont="0" applyFill="0" applyBorder="0" applyAlignment="0" applyProtection="0">
      <alignment horizontal="left"/>
      <protection locked="0"/>
    </xf>
    <xf numFmtId="169" fontId="22" fillId="0" borderId="0" applyFont="0" applyFill="0" applyBorder="0" applyAlignment="0" applyProtection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0" fontId="1" fillId="32" borderId="0" applyFont="0" applyBorder="0"/>
    <xf numFmtId="181" fontId="1" fillId="0" borderId="0" applyFont="0" applyFill="0" applyBorder="0" applyAlignment="0" applyProtection="0"/>
    <xf numFmtId="0" fontId="1" fillId="35" borderId="9" applyNumberFormat="0" applyFont="0" applyBorder="0" applyAlignment="0" applyProtection="0"/>
    <xf numFmtId="0" fontId="28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" fillId="36" borderId="9" applyNumberFormat="0" applyFill="0" applyAlignment="0"/>
    <xf numFmtId="49" fontId="15" fillId="0" borderId="0" applyFill="0" applyAlignment="0"/>
    <xf numFmtId="168" fontId="22" fillId="0" borderId="0" applyFont="0" applyFill="0" applyBorder="0" applyAlignment="0" applyProtection="0">
      <alignment horizontal="left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69" fontId="1" fillId="36" borderId="33" applyNumberFormat="0" applyFont="0" applyFill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166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16" fillId="33" borderId="0" applyFill="0" applyBorder="0">
      <alignment horizontal="left"/>
    </xf>
    <xf numFmtId="49" fontId="15" fillId="0" borderId="0" applyFill="0" applyAlignment="0"/>
    <xf numFmtId="0" fontId="17" fillId="34" borderId="9" applyNumberFormat="0" applyFill="0" applyAlignment="0">
      <protection locked="0"/>
    </xf>
    <xf numFmtId="49" fontId="14" fillId="0" borderId="0" applyFill="0" applyAlignment="0"/>
    <xf numFmtId="49" fontId="20" fillId="0" borderId="0" applyFill="0" applyAlignment="0"/>
    <xf numFmtId="179" fontId="13" fillId="0" borderId="34" applyNumberFormat="0" applyFont="0" applyFill="0" applyAlignment="0" applyProtection="0"/>
    <xf numFmtId="9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166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166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17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" fillId="0" borderId="9" applyNumberFormat="0" applyFont="0" applyFill="0" applyAlignment="0" applyProtection="0"/>
    <xf numFmtId="165" fontId="1" fillId="0" borderId="0" applyFont="0" applyFill="0" applyBorder="0" applyAlignment="0" applyProtection="0"/>
    <xf numFmtId="49" fontId="24" fillId="0" borderId="0" applyFill="0" applyProtection="0">
      <alignment horizontal="left" indent="1"/>
    </xf>
    <xf numFmtId="168" fontId="23" fillId="0" borderId="0" applyFont="0" applyFill="0" applyBorder="0" applyAlignment="0" applyProtection="0">
      <alignment horizontal="left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7" fillId="46" borderId="9" applyNumberFormat="0" applyFill="0" applyAlignment="0"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/>
    <xf numFmtId="0" fontId="12" fillId="32" borderId="6" xfId="0" applyFont="1" applyFill="1" applyBorder="1" applyAlignment="1">
      <alignment horizontal="centerContinuous"/>
    </xf>
    <xf numFmtId="0" fontId="12" fillId="32" borderId="0" xfId="0" applyFont="1" applyFill="1" applyBorder="1" applyAlignment="1">
      <alignment horizontal="centerContinuous"/>
    </xf>
    <xf numFmtId="0" fontId="12" fillId="32" borderId="6" xfId="0" applyFont="1" applyFill="1" applyBorder="1"/>
    <xf numFmtId="0" fontId="0" fillId="0" borderId="0" xfId="0" applyBorder="1"/>
    <xf numFmtId="0" fontId="12" fillId="32" borderId="7" xfId="0" applyFont="1" applyFill="1" applyBorder="1"/>
    <xf numFmtId="0" fontId="12" fillId="32" borderId="6" xfId="0" applyFont="1" applyFill="1" applyBorder="1" applyAlignment="1"/>
    <xf numFmtId="0" fontId="12" fillId="32" borderId="0" xfId="0" applyFont="1" applyFill="1" applyBorder="1"/>
    <xf numFmtId="49" fontId="20" fillId="0" borderId="0" xfId="5"/>
    <xf numFmtId="49" fontId="14" fillId="0" borderId="0" xfId="6" applyFill="1" applyBorder="1" applyAlignment="1">
      <alignment horizontal="left" indent="1"/>
    </xf>
    <xf numFmtId="49" fontId="20" fillId="0" borderId="0" xfId="5" applyBorder="1"/>
    <xf numFmtId="0" fontId="0" fillId="0" borderId="8" xfId="0" applyFont="1" applyFill="1" applyBorder="1"/>
    <xf numFmtId="0" fontId="0" fillId="32" borderId="0" xfId="0" applyFill="1" applyBorder="1"/>
    <xf numFmtId="0" fontId="0" fillId="32" borderId="0" xfId="0" applyFill="1" applyBorder="1" applyAlignment="1">
      <alignment horizontal="right"/>
    </xf>
    <xf numFmtId="0" fontId="0" fillId="32" borderId="0" xfId="0" applyFill="1" applyBorder="1" applyAlignment="1">
      <alignment horizontal="left"/>
    </xf>
    <xf numFmtId="0" fontId="23" fillId="32" borderId="0" xfId="0" applyFont="1" applyFill="1" applyBorder="1" applyAlignment="1">
      <alignment horizontal="center"/>
    </xf>
    <xf numFmtId="0" fontId="0" fillId="32" borderId="16" xfId="0" applyFill="1" applyBorder="1"/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/>
    <xf numFmtId="0" fontId="29" fillId="32" borderId="0" xfId="0" applyFont="1" applyFill="1" applyBorder="1"/>
    <xf numFmtId="0" fontId="29" fillId="32" borderId="0" xfId="0" applyFont="1" applyFill="1" applyBorder="1" applyAlignment="1">
      <alignment horizontal="center"/>
    </xf>
    <xf numFmtId="0" fontId="30" fillId="32" borderId="0" xfId="0" applyFont="1" applyFill="1" applyBorder="1"/>
    <xf numFmtId="0" fontId="13" fillId="32" borderId="0" xfId="0" applyFont="1" applyFill="1" applyBorder="1"/>
    <xf numFmtId="0" fontId="31" fillId="32" borderId="0" xfId="0" applyFont="1" applyFill="1" applyBorder="1" applyAlignment="1">
      <alignment horizontal="left"/>
    </xf>
    <xf numFmtId="0" fontId="2" fillId="32" borderId="0" xfId="0" applyFont="1" applyFill="1" applyBorder="1"/>
    <xf numFmtId="0" fontId="32" fillId="32" borderId="0" xfId="0" applyFont="1" applyFill="1" applyBorder="1" applyAlignment="1">
      <alignment horizontal="center"/>
    </xf>
    <xf numFmtId="186" fontId="32" fillId="37" borderId="6" xfId="67" applyNumberFormat="1" applyFont="1" applyFill="1" applyBorder="1"/>
    <xf numFmtId="186" fontId="33" fillId="37" borderId="7" xfId="67" applyNumberFormat="1" applyFont="1" applyFill="1" applyBorder="1"/>
    <xf numFmtId="186" fontId="32" fillId="38" borderId="0" xfId="67" applyNumberFormat="1" applyFont="1" applyFill="1" applyBorder="1"/>
    <xf numFmtId="0" fontId="21" fillId="32" borderId="0" xfId="0" applyFont="1" applyFill="1" applyBorder="1"/>
    <xf numFmtId="186" fontId="32" fillId="37" borderId="7" xfId="67" applyNumberFormat="1" applyFont="1" applyFill="1" applyBorder="1"/>
    <xf numFmtId="185" fontId="32" fillId="32" borderId="0" xfId="0" applyNumberFormat="1" applyFont="1" applyFill="1" applyBorder="1"/>
    <xf numFmtId="0" fontId="32" fillId="32" borderId="0" xfId="0" applyFont="1" applyFill="1" applyBorder="1"/>
    <xf numFmtId="0" fontId="34" fillId="32" borderId="0" xfId="0" applyFont="1" applyFill="1" applyBorder="1"/>
    <xf numFmtId="185" fontId="32" fillId="32" borderId="0" xfId="0" applyNumberFormat="1" applyFont="1" applyFill="1" applyBorder="1" applyAlignment="1">
      <alignment horizontal="right"/>
    </xf>
    <xf numFmtId="0" fontId="32" fillId="32" borderId="0" xfId="0" applyFont="1" applyFill="1" applyBorder="1" applyAlignment="1">
      <alignment horizontal="right"/>
    </xf>
    <xf numFmtId="0" fontId="35" fillId="32" borderId="16" xfId="0" applyFont="1" applyFill="1" applyBorder="1" applyAlignment="1">
      <alignment horizontal="right"/>
    </xf>
    <xf numFmtId="0" fontId="36" fillId="32" borderId="0" xfId="0" applyFont="1" applyFill="1" applyBorder="1"/>
    <xf numFmtId="186" fontId="32" fillId="37" borderId="17" xfId="67" applyNumberFormat="1" applyFont="1" applyFill="1" applyBorder="1"/>
    <xf numFmtId="186" fontId="32" fillId="37" borderId="18" xfId="67" applyNumberFormat="1" applyFont="1" applyFill="1" applyBorder="1"/>
    <xf numFmtId="186" fontId="32" fillId="38" borderId="17" xfId="67" applyNumberFormat="1" applyFont="1" applyFill="1" applyBorder="1"/>
    <xf numFmtId="0" fontId="0" fillId="32" borderId="17" xfId="0" applyFill="1" applyBorder="1" applyAlignment="1">
      <alignment horizontal="right"/>
    </xf>
    <xf numFmtId="0" fontId="37" fillId="32" borderId="17" xfId="0" applyFont="1" applyFill="1" applyBorder="1" applyAlignment="1">
      <alignment horizontal="left"/>
    </xf>
    <xf numFmtId="0" fontId="34" fillId="32" borderId="17" xfId="0" applyFont="1" applyFill="1" applyBorder="1"/>
    <xf numFmtId="0" fontId="0" fillId="0" borderId="0" xfId="0" applyFill="1"/>
    <xf numFmtId="0" fontId="0" fillId="32" borderId="20" xfId="0" applyFill="1" applyBorder="1" applyAlignment="1">
      <alignment horizontal="center"/>
    </xf>
    <xf numFmtId="0" fontId="0" fillId="32" borderId="0" xfId="0" applyFill="1" applyAlignment="1">
      <alignment horizontal="right"/>
    </xf>
    <xf numFmtId="187" fontId="38" fillId="39" borderId="20" xfId="65" applyNumberFormat="1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12" fillId="0" borderId="0" xfId="0" applyFont="1"/>
    <xf numFmtId="0" fontId="39" fillId="32" borderId="0" xfId="0" applyFont="1" applyFill="1" applyBorder="1"/>
    <xf numFmtId="0" fontId="0" fillId="32" borderId="28" xfId="0" applyFill="1" applyBorder="1"/>
    <xf numFmtId="0" fontId="0" fillId="32" borderId="28" xfId="0" applyFill="1" applyBorder="1" applyAlignment="1">
      <alignment horizontal="right"/>
    </xf>
    <xf numFmtId="0" fontId="0" fillId="32" borderId="28" xfId="0" applyFill="1" applyBorder="1" applyAlignment="1">
      <alignment horizontal="center"/>
    </xf>
    <xf numFmtId="0" fontId="0" fillId="32" borderId="29" xfId="0" applyFill="1" applyBorder="1"/>
    <xf numFmtId="188" fontId="0" fillId="0" borderId="0" xfId="0" applyNumberFormat="1"/>
    <xf numFmtId="165" fontId="0" fillId="0" borderId="0" xfId="66" applyFont="1"/>
    <xf numFmtId="165" fontId="0" fillId="41" borderId="0" xfId="0" applyNumberFormat="1" applyFill="1"/>
    <xf numFmtId="0" fontId="2" fillId="41" borderId="0" xfId="0" applyFont="1" applyFill="1"/>
    <xf numFmtId="182" fontId="2" fillId="0" borderId="0" xfId="0" applyNumberFormat="1" applyFont="1"/>
    <xf numFmtId="0" fontId="42" fillId="0" borderId="0" xfId="0" applyFont="1"/>
    <xf numFmtId="0" fontId="43" fillId="0" borderId="0" xfId="0" applyFont="1"/>
    <xf numFmtId="189" fontId="0" fillId="0" borderId="0" xfId="0" applyNumberFormat="1"/>
    <xf numFmtId="184" fontId="0" fillId="0" borderId="0" xfId="66" applyNumberFormat="1" applyFont="1"/>
    <xf numFmtId="184" fontId="2" fillId="41" borderId="0" xfId="66" applyNumberFormat="1" applyFont="1" applyFill="1"/>
    <xf numFmtId="0" fontId="0" fillId="42" borderId="0" xfId="0" applyFill="1"/>
    <xf numFmtId="0" fontId="42" fillId="0" borderId="0" xfId="0" applyFont="1" applyAlignment="1">
      <alignment vertical="top"/>
    </xf>
    <xf numFmtId="9" fontId="0" fillId="0" borderId="0" xfId="0" applyNumberFormat="1"/>
    <xf numFmtId="165" fontId="0" fillId="0" borderId="0" xfId="0" applyNumberFormat="1"/>
    <xf numFmtId="188" fontId="0" fillId="0" borderId="0" xfId="66" applyNumberFormat="1" applyFont="1"/>
    <xf numFmtId="165" fontId="0" fillId="0" borderId="0" xfId="0" applyNumberFormat="1"/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49" fontId="15" fillId="0" borderId="0" xfId="7" applyFill="1" applyAlignment="1">
      <alignment horizontal="left"/>
    </xf>
    <xf numFmtId="49" fontId="16" fillId="0" borderId="0" xfId="8" applyFill="1">
      <alignment horizontal="left"/>
    </xf>
    <xf numFmtId="0" fontId="44" fillId="43" borderId="30" xfId="0" applyFont="1" applyFill="1" applyBorder="1" applyAlignment="1">
      <alignment vertical="center" wrapText="1"/>
    </xf>
    <xf numFmtId="0" fontId="44" fillId="43" borderId="30" xfId="0" applyFont="1" applyFill="1" applyBorder="1" applyAlignment="1">
      <alignment horizontal="center" vertical="center" wrapText="1"/>
    </xf>
    <xf numFmtId="49" fontId="45" fillId="44" borderId="0" xfId="0" applyNumberFormat="1" applyFont="1" applyFill="1" applyAlignment="1">
      <alignment vertical="center" wrapText="1"/>
    </xf>
    <xf numFmtId="186" fontId="46" fillId="44" borderId="0" xfId="67" applyNumberFormat="1" applyFont="1" applyFill="1" applyAlignment="1">
      <alignment horizontal="right" vertical="center" wrapText="1"/>
    </xf>
    <xf numFmtId="0" fontId="45" fillId="45" borderId="0" xfId="0" applyFont="1" applyFill="1" applyAlignment="1">
      <alignment vertical="center" wrapText="1"/>
    </xf>
    <xf numFmtId="186" fontId="46" fillId="45" borderId="0" xfId="67" applyNumberFormat="1" applyFont="1" applyFill="1" applyAlignment="1">
      <alignment horizontal="right" vertical="center" wrapText="1"/>
    </xf>
    <xf numFmtId="0" fontId="45" fillId="44" borderId="0" xfId="0" applyFont="1" applyFill="1" applyAlignment="1">
      <alignment vertical="center" wrapText="1"/>
    </xf>
    <xf numFmtId="2" fontId="46" fillId="44" borderId="0" xfId="67" applyNumberFormat="1" applyFont="1" applyFill="1" applyAlignment="1">
      <alignment horizontal="right" vertical="center" wrapText="1"/>
    </xf>
    <xf numFmtId="2" fontId="46" fillId="45" borderId="0" xfId="67" applyNumberFormat="1" applyFont="1" applyFill="1" applyAlignment="1">
      <alignment horizontal="right" vertical="center" wrapText="1"/>
    </xf>
    <xf numFmtId="165" fontId="0" fillId="42" borderId="0" xfId="66" applyNumberFormat="1" applyFont="1" applyFill="1"/>
    <xf numFmtId="165" fontId="0" fillId="42" borderId="0" xfId="0" applyNumberFormat="1" applyFill="1"/>
    <xf numFmtId="0" fontId="26" fillId="0" borderId="0" xfId="58" applyAlignment="1" applyProtection="1"/>
    <xf numFmtId="49" fontId="24" fillId="0" borderId="0" xfId="20">
      <alignment horizontal="left" indent="1"/>
    </xf>
    <xf numFmtId="0" fontId="2" fillId="0" borderId="0" xfId="0" applyFont="1" applyAlignment="1">
      <alignment horizontal="right" wrapText="1"/>
    </xf>
    <xf numFmtId="186" fontId="19" fillId="0" borderId="9" xfId="51" applyNumberFormat="1" applyFill="1"/>
    <xf numFmtId="0" fontId="2" fillId="0" borderId="0" xfId="0" applyFont="1" applyBorder="1"/>
    <xf numFmtId="0" fontId="2" fillId="0" borderId="0" xfId="0" applyFont="1"/>
    <xf numFmtId="0" fontId="1" fillId="0" borderId="9" xfId="14" applyFill="1"/>
    <xf numFmtId="18" fontId="12" fillId="32" borderId="6" xfId="0" applyNumberFormat="1" applyFont="1" applyFill="1" applyBorder="1" applyAlignment="1">
      <alignment horizontal="centerContinuous"/>
    </xf>
    <xf numFmtId="184" fontId="0" fillId="0" borderId="0" xfId="0" applyNumberFormat="1"/>
    <xf numFmtId="0" fontId="2" fillId="0" borderId="0" xfId="0" applyFont="1" applyAlignment="1">
      <alignment horizontal="left" textRotation="60" wrapText="1"/>
    </xf>
    <xf numFmtId="0" fontId="0" fillId="0" borderId="0" xfId="0" applyAlignment="1">
      <alignment textRotation="60"/>
    </xf>
    <xf numFmtId="0" fontId="2" fillId="38" borderId="0" xfId="0" applyFont="1" applyFill="1" applyAlignment="1">
      <alignment horizontal="left" textRotation="60" wrapText="1"/>
    </xf>
    <xf numFmtId="0" fontId="0" fillId="38" borderId="0" xfId="0" applyFill="1"/>
    <xf numFmtId="168" fontId="1" fillId="0" borderId="31" xfId="14" applyNumberFormat="1" applyFill="1" applyBorder="1" applyAlignment="1"/>
    <xf numFmtId="168" fontId="1" fillId="0" borderId="0" xfId="14" applyNumberFormat="1" applyFill="1" applyBorder="1" applyAlignment="1"/>
    <xf numFmtId="174" fontId="17" fillId="0" borderId="9" xfId="13" applyNumberFormat="1" applyFill="1" applyAlignment="1">
      <protection locked="0"/>
    </xf>
    <xf numFmtId="179" fontId="17" fillId="0" borderId="9" xfId="13" applyNumberFormat="1" applyFill="1">
      <protection locked="0"/>
    </xf>
    <xf numFmtId="168" fontId="1" fillId="0" borderId="32" xfId="14" applyNumberFormat="1" applyFill="1" applyBorder="1" applyAlignment="1"/>
    <xf numFmtId="168" fontId="0" fillId="0" borderId="0" xfId="14" applyNumberFormat="1" applyFont="1" applyFill="1" applyBorder="1" applyAlignment="1"/>
    <xf numFmtId="49" fontId="20" fillId="0" borderId="7" xfId="5" applyFill="1" applyBorder="1" applyAlignment="1">
      <alignment horizontal="centerContinuous"/>
    </xf>
    <xf numFmtId="15" fontId="25" fillId="0" borderId="7" xfId="0" applyNumberFormat="1" applyFont="1" applyFill="1" applyBorder="1" applyAlignment="1">
      <alignment horizontal="centerContinuous"/>
    </xf>
    <xf numFmtId="0" fontId="0" fillId="0" borderId="7" xfId="0" applyFill="1" applyBorder="1"/>
    <xf numFmtId="49" fontId="15" fillId="0" borderId="0" xfId="7" applyFill="1" applyAlignment="1">
      <alignment horizontal="left"/>
    </xf>
    <xf numFmtId="49" fontId="16" fillId="0" borderId="0" xfId="8" applyFill="1">
      <alignment horizontal="left"/>
    </xf>
    <xf numFmtId="49" fontId="14" fillId="0" borderId="0" xfId="6" applyFill="1" applyAlignment="1"/>
    <xf numFmtId="165" fontId="0" fillId="0" borderId="0" xfId="8464" applyFont="1"/>
    <xf numFmtId="165" fontId="0" fillId="0" borderId="0" xfId="8464" applyFont="1" applyFill="1"/>
    <xf numFmtId="165" fontId="0" fillId="41" borderId="0" xfId="0" applyNumberFormat="1" applyFill="1"/>
    <xf numFmtId="165" fontId="2" fillId="0" borderId="0" xfId="8464" applyFont="1"/>
    <xf numFmtId="184" fontId="0" fillId="0" borderId="0" xfId="8464" applyNumberFormat="1" applyFont="1"/>
    <xf numFmtId="184" fontId="2" fillId="41" borderId="0" xfId="8464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3" fontId="0" fillId="32" borderId="0" xfId="8465" applyNumberFormat="1" applyFont="1" applyFill="1" applyBorder="1"/>
    <xf numFmtId="184" fontId="0" fillId="32" borderId="0" xfId="8464" applyNumberFormat="1" applyFont="1" applyFill="1" applyBorder="1" applyAlignment="1">
      <alignment horizontal="left"/>
    </xf>
    <xf numFmtId="185" fontId="32" fillId="37" borderId="6" xfId="8464" applyNumberFormat="1" applyFont="1" applyFill="1" applyBorder="1"/>
    <xf numFmtId="185" fontId="32" fillId="37" borderId="7" xfId="8464" applyNumberFormat="1" applyFont="1" applyFill="1" applyBorder="1"/>
    <xf numFmtId="185" fontId="32" fillId="38" borderId="6" xfId="8464" applyNumberFormat="1" applyFont="1" applyFill="1" applyBorder="1"/>
    <xf numFmtId="184" fontId="32" fillId="37" borderId="6" xfId="8464" applyNumberFormat="1" applyFont="1" applyFill="1" applyBorder="1"/>
    <xf numFmtId="184" fontId="32" fillId="37" borderId="7" xfId="8464" applyNumberFormat="1" applyFont="1" applyFill="1" applyBorder="1"/>
    <xf numFmtId="185" fontId="32" fillId="32" borderId="0" xfId="8465" applyNumberFormat="1" applyFont="1" applyFill="1" applyBorder="1"/>
    <xf numFmtId="183" fontId="32" fillId="32" borderId="0" xfId="8465" applyNumberFormat="1" applyFont="1" applyFill="1" applyBorder="1"/>
    <xf numFmtId="165" fontId="32" fillId="32" borderId="0" xfId="0" applyNumberFormat="1" applyFont="1" applyFill="1" applyBorder="1"/>
    <xf numFmtId="165" fontId="32" fillId="32" borderId="0" xfId="0" applyNumberFormat="1" applyFont="1" applyFill="1" applyBorder="1" applyAlignment="1">
      <alignment horizontal="right"/>
    </xf>
    <xf numFmtId="185" fontId="32" fillId="37" borderId="17" xfId="8464" applyNumberFormat="1" applyFont="1" applyFill="1" applyBorder="1"/>
    <xf numFmtId="185" fontId="32" fillId="37" borderId="18" xfId="8464" applyNumberFormat="1" applyFont="1" applyFill="1" applyBorder="1"/>
    <xf numFmtId="185" fontId="32" fillId="38" borderId="19" xfId="8464" applyNumberFormat="1" applyFont="1" applyFill="1" applyBorder="1"/>
    <xf numFmtId="184" fontId="32" fillId="37" borderId="17" xfId="8464" applyNumberFormat="1" applyFont="1" applyFill="1" applyBorder="1"/>
    <xf numFmtId="184" fontId="32" fillId="37" borderId="18" xfId="8464" applyNumberFormat="1" applyFont="1" applyFill="1" applyBorder="1"/>
    <xf numFmtId="184" fontId="32" fillId="38" borderId="17" xfId="8464" applyNumberFormat="1" applyFont="1" applyFill="1" applyBorder="1"/>
    <xf numFmtId="49" fontId="24" fillId="0" borderId="0" xfId="20" applyAlignment="1">
      <alignment horizontal="left" wrapText="1" indent="1"/>
    </xf>
    <xf numFmtId="2" fontId="2" fillId="41" borderId="0" xfId="0" applyNumberFormat="1" applyFont="1" applyFill="1"/>
    <xf numFmtId="188" fontId="0" fillId="0" borderId="0" xfId="0" applyNumberFormat="1" applyBorder="1"/>
    <xf numFmtId="186" fontId="19" fillId="0" borderId="0" xfId="51" applyNumberFormat="1" applyFill="1" applyBorder="1"/>
    <xf numFmtId="165" fontId="0" fillId="0" borderId="0" xfId="0" applyNumberFormat="1" applyBorder="1"/>
    <xf numFmtId="9" fontId="0" fillId="0" borderId="0" xfId="0" applyNumberFormat="1" applyBorder="1"/>
    <xf numFmtId="165" fontId="2" fillId="41" borderId="0" xfId="0" applyNumberFormat="1" applyFont="1" applyFill="1"/>
    <xf numFmtId="0" fontId="0" fillId="0" borderId="35" xfId="0" applyFill="1" applyBorder="1"/>
    <xf numFmtId="0" fontId="0" fillId="0" borderId="36" xfId="0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49" fontId="24" fillId="0" borderId="0" xfId="20" quotePrefix="1">
      <alignment horizontal="left" indent="1"/>
    </xf>
    <xf numFmtId="0" fontId="0" fillId="32" borderId="0" xfId="0" applyFill="1" applyBorder="1" applyAlignment="1">
      <alignment horizontal="center"/>
    </xf>
    <xf numFmtId="165" fontId="32" fillId="38" borderId="0" xfId="8464" applyFont="1" applyFill="1" applyBorder="1"/>
    <xf numFmtId="0" fontId="35" fillId="32" borderId="0" xfId="0" applyFont="1" applyFill="1" applyBorder="1" applyAlignment="1">
      <alignment horizontal="right"/>
    </xf>
    <xf numFmtId="165" fontId="0" fillId="0" borderId="0" xfId="66" applyNumberFormat="1" applyFont="1"/>
    <xf numFmtId="0" fontId="2" fillId="0" borderId="0" xfId="0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88" fontId="0" fillId="0" borderId="0" xfId="0" applyNumberFormat="1" applyFill="1"/>
    <xf numFmtId="0" fontId="0" fillId="0" borderId="0" xfId="0" applyFont="1" applyFill="1" applyAlignment="1">
      <alignment horizontal="right"/>
    </xf>
    <xf numFmtId="2" fontId="0" fillId="0" borderId="0" xfId="0" applyNumberFormat="1" applyFill="1"/>
    <xf numFmtId="0" fontId="2" fillId="0" borderId="0" xfId="0" applyFont="1" applyFill="1" applyAlignment="1"/>
    <xf numFmtId="0" fontId="0" fillId="0" borderId="0" xfId="0" applyFont="1" applyFill="1" applyAlignment="1"/>
    <xf numFmtId="2" fontId="0" fillId="0" borderId="0" xfId="0" applyNumberFormat="1" applyFont="1" applyFill="1" applyAlignment="1">
      <alignment horizontal="right"/>
    </xf>
    <xf numFmtId="168" fontId="0" fillId="0" borderId="31" xfId="14" applyNumberFormat="1" applyFont="1" applyFill="1" applyBorder="1" applyAlignment="1"/>
    <xf numFmtId="168" fontId="0" fillId="0" borderId="0" xfId="14" applyNumberFormat="1" applyFont="1" applyFill="1" applyBorder="1" applyAlignment="1">
      <alignment horizontal="left"/>
    </xf>
    <xf numFmtId="172" fontId="1" fillId="0" borderId="0" xfId="14" applyNumberFormat="1" applyFill="1" applyBorder="1" applyAlignment="1">
      <alignment horizontal="left"/>
    </xf>
    <xf numFmtId="0" fontId="21" fillId="47" borderId="11" xfId="0" applyFont="1" applyFill="1" applyBorder="1"/>
    <xf numFmtId="0" fontId="21" fillId="47" borderId="12" xfId="0" applyFont="1" applyFill="1" applyBorder="1"/>
    <xf numFmtId="49" fontId="0" fillId="48" borderId="13" xfId="0" applyNumberFormat="1" applyFill="1" applyBorder="1"/>
    <xf numFmtId="0" fontId="26" fillId="48" borderId="40" xfId="58" applyFill="1" applyBorder="1" applyAlignment="1" applyProtection="1"/>
    <xf numFmtId="49" fontId="0" fillId="49" borderId="13" xfId="0" applyNumberFormat="1" applyFill="1" applyBorder="1"/>
    <xf numFmtId="0" fontId="26" fillId="49" borderId="40" xfId="58" applyFill="1" applyBorder="1" applyAlignment="1" applyProtection="1"/>
    <xf numFmtId="49" fontId="0" fillId="48" borderId="14" xfId="0" applyNumberFormat="1" applyFill="1" applyBorder="1"/>
    <xf numFmtId="0" fontId="26" fillId="48" borderId="15" xfId="58" applyFill="1" applyBorder="1" applyAlignment="1" applyProtection="1"/>
    <xf numFmtId="0" fontId="1" fillId="0" borderId="31" xfId="14" applyFill="1" applyBorder="1" applyAlignment="1">
      <alignment vertical="top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41" fillId="40" borderId="27" xfId="0" applyFont="1" applyFill="1" applyBorder="1" applyAlignment="1">
      <alignment horizontal="center"/>
    </xf>
    <xf numFmtId="0" fontId="41" fillId="40" borderId="26" xfId="0" applyFont="1" applyFill="1" applyBorder="1" applyAlignment="1">
      <alignment horizontal="center"/>
    </xf>
    <xf numFmtId="0" fontId="41" fillId="40" borderId="25" xfId="0" applyFont="1" applyFill="1" applyBorder="1" applyAlignment="1">
      <alignment horizontal="center"/>
    </xf>
    <xf numFmtId="0" fontId="40" fillId="38" borderId="24" xfId="0" applyFont="1" applyFill="1" applyBorder="1" applyAlignment="1">
      <alignment horizontal="center"/>
    </xf>
    <xf numFmtId="0" fontId="40" fillId="38" borderId="23" xfId="0" applyFont="1" applyFill="1" applyBorder="1" applyAlignment="1">
      <alignment horizontal="center"/>
    </xf>
    <xf numFmtId="0" fontId="40" fillId="38" borderId="22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32" fillId="32" borderId="18" xfId="0" applyFont="1" applyFill="1" applyBorder="1" applyAlignment="1">
      <alignment horizontal="center"/>
    </xf>
    <xf numFmtId="0" fontId="32" fillId="32" borderId="17" xfId="0" applyFont="1" applyFill="1" applyBorder="1" applyAlignment="1">
      <alignment horizontal="center"/>
    </xf>
    <xf numFmtId="0" fontId="32" fillId="32" borderId="19" xfId="0" applyFont="1" applyFill="1" applyBorder="1" applyAlignment="1">
      <alignment horizontal="center"/>
    </xf>
    <xf numFmtId="182" fontId="32" fillId="0" borderId="20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32" borderId="21" xfId="0" applyFont="1" applyFill="1" applyBorder="1" applyAlignment="1">
      <alignment horizontal="center"/>
    </xf>
  </cellXfs>
  <cellStyles count="8466">
    <cellStyle name="20% - Accent1" xfId="23" builtinId="30" hidden="1"/>
    <cellStyle name="20% - Accent1 10" xfId="122" hidden="1" xr:uid="{00000000-0005-0000-0000-000034000000}"/>
    <cellStyle name="20% - Accent1 10" xfId="196" hidden="1" xr:uid="{00000000-0005-0000-0000-000035000000}"/>
    <cellStyle name="20% - Accent1 10" xfId="272" hidden="1" xr:uid="{00000000-0005-0000-0000-000036000000}"/>
    <cellStyle name="20% - Accent1 10" xfId="350" hidden="1" xr:uid="{00000000-0005-0000-0000-000037000000}"/>
    <cellStyle name="20% - Accent1 10" xfId="935" hidden="1" xr:uid="{00000000-0005-0000-0000-000038000000}"/>
    <cellStyle name="20% - Accent1 10" xfId="1011" hidden="1" xr:uid="{00000000-0005-0000-0000-000039000000}"/>
    <cellStyle name="20% - Accent1 10" xfId="1090" hidden="1" xr:uid="{00000000-0005-0000-0000-00003A000000}"/>
    <cellStyle name="20% - Accent1 10" xfId="780" hidden="1" xr:uid="{00000000-0005-0000-0000-00003B000000}"/>
    <cellStyle name="20% - Accent1 10" xfId="796" hidden="1" xr:uid="{00000000-0005-0000-0000-00003C000000}"/>
    <cellStyle name="20% - Accent1 10" xfId="691" hidden="1" xr:uid="{00000000-0005-0000-0000-00003D000000}"/>
    <cellStyle name="20% - Accent1 10" xfId="1530" hidden="1" xr:uid="{00000000-0005-0000-0000-00003E000000}"/>
    <cellStyle name="20% - Accent1 10" xfId="1606" hidden="1" xr:uid="{00000000-0005-0000-0000-00003F000000}"/>
    <cellStyle name="20% - Accent1 10" xfId="1684" hidden="1" xr:uid="{00000000-0005-0000-0000-000040000000}"/>
    <cellStyle name="20% - Accent1 10" xfId="1338" hidden="1" xr:uid="{00000000-0005-0000-0000-000041000000}"/>
    <cellStyle name="20% - Accent1 10" xfId="1196" hidden="1" xr:uid="{00000000-0005-0000-0000-000042000000}"/>
    <cellStyle name="20% - Accent1 10" xfId="721" hidden="1" xr:uid="{00000000-0005-0000-0000-000043000000}"/>
    <cellStyle name="20% - Accent1 10" xfId="2062" hidden="1" xr:uid="{00000000-0005-0000-0000-000044000000}"/>
    <cellStyle name="20% - Accent1 10" xfId="2138" hidden="1" xr:uid="{00000000-0005-0000-0000-000045000000}"/>
    <cellStyle name="20% - Accent1 10" xfId="2216" hidden="1" xr:uid="{00000000-0005-0000-0000-000046000000}"/>
    <cellStyle name="20% - Accent1 10" xfId="2399" hidden="1" xr:uid="{00000000-0005-0000-0000-000047000000}"/>
    <cellStyle name="20% - Accent1 10" xfId="2475" hidden="1" xr:uid="{00000000-0005-0000-0000-000048000000}"/>
    <cellStyle name="20% - Accent1 10" xfId="2553" hidden="1" xr:uid="{00000000-0005-0000-0000-000049000000}"/>
    <cellStyle name="20% - Accent1 10" xfId="2736" hidden="1" xr:uid="{00000000-0005-0000-0000-00004A000000}"/>
    <cellStyle name="20% - Accent1 10" xfId="2812" hidden="1" xr:uid="{00000000-0005-0000-0000-00004B000000}"/>
    <cellStyle name="20% - Accent1 10" xfId="2921" hidden="1" xr:uid="{00000000-0005-0000-0000-00004C000000}"/>
    <cellStyle name="20% - Accent1 10" xfId="2995" hidden="1" xr:uid="{00000000-0005-0000-0000-00004D000000}"/>
    <cellStyle name="20% - Accent1 10" xfId="3071" hidden="1" xr:uid="{00000000-0005-0000-0000-00004E000000}"/>
    <cellStyle name="20% - Accent1 10" xfId="3149" hidden="1" xr:uid="{00000000-0005-0000-0000-00004F000000}"/>
    <cellStyle name="20% - Accent1 10" xfId="3734" hidden="1" xr:uid="{00000000-0005-0000-0000-000050000000}"/>
    <cellStyle name="20% - Accent1 10" xfId="3810" hidden="1" xr:uid="{00000000-0005-0000-0000-000051000000}"/>
    <cellStyle name="20% - Accent1 10" xfId="3889" hidden="1" xr:uid="{00000000-0005-0000-0000-000052000000}"/>
    <cellStyle name="20% - Accent1 10" xfId="3579" hidden="1" xr:uid="{00000000-0005-0000-0000-000053000000}"/>
    <cellStyle name="20% - Accent1 10" xfId="3595" hidden="1" xr:uid="{00000000-0005-0000-0000-000054000000}"/>
    <cellStyle name="20% - Accent1 10" xfId="3490" hidden="1" xr:uid="{00000000-0005-0000-0000-000055000000}"/>
    <cellStyle name="20% - Accent1 10" xfId="4329" hidden="1" xr:uid="{00000000-0005-0000-0000-000056000000}"/>
    <cellStyle name="20% - Accent1 10" xfId="4405" hidden="1" xr:uid="{00000000-0005-0000-0000-000057000000}"/>
    <cellStyle name="20% - Accent1 10" xfId="4483" hidden="1" xr:uid="{00000000-0005-0000-0000-000058000000}"/>
    <cellStyle name="20% - Accent1 10" xfId="4137" hidden="1" xr:uid="{00000000-0005-0000-0000-000059000000}"/>
    <cellStyle name="20% - Accent1 10" xfId="3995" hidden="1" xr:uid="{00000000-0005-0000-0000-00005A000000}"/>
    <cellStyle name="20% - Accent1 10" xfId="3520" hidden="1" xr:uid="{00000000-0005-0000-0000-00005B000000}"/>
    <cellStyle name="20% - Accent1 10" xfId="4861" hidden="1" xr:uid="{00000000-0005-0000-0000-00005C000000}"/>
    <cellStyle name="20% - Accent1 10" xfId="4937" hidden="1" xr:uid="{00000000-0005-0000-0000-00005D000000}"/>
    <cellStyle name="20% - Accent1 10" xfId="5015" hidden="1" xr:uid="{00000000-0005-0000-0000-00005E000000}"/>
    <cellStyle name="20% - Accent1 10" xfId="5198" hidden="1" xr:uid="{00000000-0005-0000-0000-00005F000000}"/>
    <cellStyle name="20% - Accent1 10" xfId="5274" hidden="1" xr:uid="{00000000-0005-0000-0000-000060000000}"/>
    <cellStyle name="20% - Accent1 10" xfId="5352" hidden="1" xr:uid="{00000000-0005-0000-0000-000061000000}"/>
    <cellStyle name="20% - Accent1 10" xfId="5535" hidden="1" xr:uid="{00000000-0005-0000-0000-000062000000}"/>
    <cellStyle name="20% - Accent1 10" xfId="5611" hidden="1" xr:uid="{00000000-0005-0000-0000-000063000000}"/>
    <cellStyle name="20% - Accent1 10" xfId="5713" hidden="1" xr:uid="{00000000-0005-0000-0000-000064000000}"/>
    <cellStyle name="20% - Accent1 10" xfId="5787" hidden="1" xr:uid="{00000000-0005-0000-0000-000065000000}"/>
    <cellStyle name="20% - Accent1 10" xfId="5863" hidden="1" xr:uid="{00000000-0005-0000-0000-000066000000}"/>
    <cellStyle name="20% - Accent1 10" xfId="5941" hidden="1" xr:uid="{00000000-0005-0000-0000-000067000000}"/>
    <cellStyle name="20% - Accent1 10" xfId="6526" hidden="1" xr:uid="{00000000-0005-0000-0000-000068000000}"/>
    <cellStyle name="20% - Accent1 10" xfId="6602" hidden="1" xr:uid="{00000000-0005-0000-0000-000069000000}"/>
    <cellStyle name="20% - Accent1 10" xfId="6681" hidden="1" xr:uid="{00000000-0005-0000-0000-00006A000000}"/>
    <cellStyle name="20% - Accent1 10" xfId="6371" hidden="1" xr:uid="{00000000-0005-0000-0000-00006B000000}"/>
    <cellStyle name="20% - Accent1 10" xfId="6387" hidden="1" xr:uid="{00000000-0005-0000-0000-00006C000000}"/>
    <cellStyle name="20% - Accent1 10" xfId="6282" hidden="1" xr:uid="{00000000-0005-0000-0000-00006D000000}"/>
    <cellStyle name="20% - Accent1 10" xfId="7121" hidden="1" xr:uid="{00000000-0005-0000-0000-00006E000000}"/>
    <cellStyle name="20% - Accent1 10" xfId="7197" hidden="1" xr:uid="{00000000-0005-0000-0000-00006F000000}"/>
    <cellStyle name="20% - Accent1 10" xfId="7275" hidden="1" xr:uid="{00000000-0005-0000-0000-000070000000}"/>
    <cellStyle name="20% - Accent1 10" xfId="6929" hidden="1" xr:uid="{00000000-0005-0000-0000-000071000000}"/>
    <cellStyle name="20% - Accent1 10" xfId="6787" hidden="1" xr:uid="{00000000-0005-0000-0000-000072000000}"/>
    <cellStyle name="20% - Accent1 10" xfId="6312" hidden="1" xr:uid="{00000000-0005-0000-0000-000073000000}"/>
    <cellStyle name="20% - Accent1 10" xfId="7653" hidden="1" xr:uid="{00000000-0005-0000-0000-000074000000}"/>
    <cellStyle name="20% - Accent1 10" xfId="7729" hidden="1" xr:uid="{00000000-0005-0000-0000-000075000000}"/>
    <cellStyle name="20% - Accent1 10" xfId="7807" hidden="1" xr:uid="{00000000-0005-0000-0000-000076000000}"/>
    <cellStyle name="20% - Accent1 10" xfId="7990" hidden="1" xr:uid="{00000000-0005-0000-0000-000077000000}"/>
    <cellStyle name="20% - Accent1 10" xfId="8066" hidden="1" xr:uid="{00000000-0005-0000-0000-000078000000}"/>
    <cellStyle name="20% - Accent1 10" xfId="8144" hidden="1" xr:uid="{00000000-0005-0000-0000-000079000000}"/>
    <cellStyle name="20% - Accent1 10" xfId="8327" hidden="1" xr:uid="{00000000-0005-0000-0000-00007A000000}"/>
    <cellStyle name="20% - Accent1 10" xfId="8403" hidden="1" xr:uid="{00000000-0005-0000-0000-00007B000000}"/>
    <cellStyle name="20% - Accent1 11" xfId="135" hidden="1" xr:uid="{00000000-0005-0000-0000-00007C000000}"/>
    <cellStyle name="20% - Accent1 11" xfId="209" hidden="1" xr:uid="{00000000-0005-0000-0000-00007D000000}"/>
    <cellStyle name="20% - Accent1 11" xfId="285" hidden="1" xr:uid="{00000000-0005-0000-0000-00007E000000}"/>
    <cellStyle name="20% - Accent1 11" xfId="363" hidden="1" xr:uid="{00000000-0005-0000-0000-00007F000000}"/>
    <cellStyle name="20% - Accent1 11" xfId="948" hidden="1" xr:uid="{00000000-0005-0000-0000-000080000000}"/>
    <cellStyle name="20% - Accent1 11" xfId="1024" hidden="1" xr:uid="{00000000-0005-0000-0000-000081000000}"/>
    <cellStyle name="20% - Accent1 11" xfId="1103" hidden="1" xr:uid="{00000000-0005-0000-0000-000082000000}"/>
    <cellStyle name="20% - Accent1 11" xfId="1330" hidden="1" xr:uid="{00000000-0005-0000-0000-000083000000}"/>
    <cellStyle name="20% - Accent1 11" xfId="791" hidden="1" xr:uid="{00000000-0005-0000-0000-000084000000}"/>
    <cellStyle name="20% - Accent1 11" xfId="863" hidden="1" xr:uid="{00000000-0005-0000-0000-000085000000}"/>
    <cellStyle name="20% - Accent1 11" xfId="1543" hidden="1" xr:uid="{00000000-0005-0000-0000-000086000000}"/>
    <cellStyle name="20% - Accent1 11" xfId="1619" hidden="1" xr:uid="{00000000-0005-0000-0000-000087000000}"/>
    <cellStyle name="20% - Accent1 11" xfId="1697" hidden="1" xr:uid="{00000000-0005-0000-0000-000088000000}"/>
    <cellStyle name="20% - Accent1 11" xfId="1894" hidden="1" xr:uid="{00000000-0005-0000-0000-000089000000}"/>
    <cellStyle name="20% - Accent1 11" xfId="886" hidden="1" xr:uid="{00000000-0005-0000-0000-00008A000000}"/>
    <cellStyle name="20% - Accent1 11" xfId="663" hidden="1" xr:uid="{00000000-0005-0000-0000-00008B000000}"/>
    <cellStyle name="20% - Accent1 11" xfId="2075" hidden="1" xr:uid="{00000000-0005-0000-0000-00008C000000}"/>
    <cellStyle name="20% - Accent1 11" xfId="2151" hidden="1" xr:uid="{00000000-0005-0000-0000-00008D000000}"/>
    <cellStyle name="20% - Accent1 11" xfId="2229" hidden="1" xr:uid="{00000000-0005-0000-0000-00008E000000}"/>
    <cellStyle name="20% - Accent1 11" xfId="2412" hidden="1" xr:uid="{00000000-0005-0000-0000-00008F000000}"/>
    <cellStyle name="20% - Accent1 11" xfId="2488" hidden="1" xr:uid="{00000000-0005-0000-0000-000090000000}"/>
    <cellStyle name="20% - Accent1 11" xfId="2566" hidden="1" xr:uid="{00000000-0005-0000-0000-000091000000}"/>
    <cellStyle name="20% - Accent1 11" xfId="2749" hidden="1" xr:uid="{00000000-0005-0000-0000-000092000000}"/>
    <cellStyle name="20% - Accent1 11" xfId="2825" hidden="1" xr:uid="{00000000-0005-0000-0000-000093000000}"/>
    <cellStyle name="20% - Accent1 11" xfId="2934" hidden="1" xr:uid="{00000000-0005-0000-0000-000094000000}"/>
    <cellStyle name="20% - Accent1 11" xfId="3008" hidden="1" xr:uid="{00000000-0005-0000-0000-000095000000}"/>
    <cellStyle name="20% - Accent1 11" xfId="3084" hidden="1" xr:uid="{00000000-0005-0000-0000-000096000000}"/>
    <cellStyle name="20% - Accent1 11" xfId="3162" hidden="1" xr:uid="{00000000-0005-0000-0000-000097000000}"/>
    <cellStyle name="20% - Accent1 11" xfId="3747" hidden="1" xr:uid="{00000000-0005-0000-0000-000098000000}"/>
    <cellStyle name="20% - Accent1 11" xfId="3823" hidden="1" xr:uid="{00000000-0005-0000-0000-000099000000}"/>
    <cellStyle name="20% - Accent1 11" xfId="3902" hidden="1" xr:uid="{00000000-0005-0000-0000-00009A000000}"/>
    <cellStyle name="20% - Accent1 11" xfId="4129" hidden="1" xr:uid="{00000000-0005-0000-0000-00009B000000}"/>
    <cellStyle name="20% - Accent1 11" xfId="3590" hidden="1" xr:uid="{00000000-0005-0000-0000-00009C000000}"/>
    <cellStyle name="20% - Accent1 11" xfId="3662" hidden="1" xr:uid="{00000000-0005-0000-0000-00009D000000}"/>
    <cellStyle name="20% - Accent1 11" xfId="4342" hidden="1" xr:uid="{00000000-0005-0000-0000-00009E000000}"/>
    <cellStyle name="20% - Accent1 11" xfId="4418" hidden="1" xr:uid="{00000000-0005-0000-0000-00009F000000}"/>
    <cellStyle name="20% - Accent1 11" xfId="4496" hidden="1" xr:uid="{00000000-0005-0000-0000-0000A0000000}"/>
    <cellStyle name="20% - Accent1 11" xfId="4693" hidden="1" xr:uid="{00000000-0005-0000-0000-0000A1000000}"/>
    <cellStyle name="20% - Accent1 11" xfId="3685" hidden="1" xr:uid="{00000000-0005-0000-0000-0000A2000000}"/>
    <cellStyle name="20% - Accent1 11" xfId="3462" hidden="1" xr:uid="{00000000-0005-0000-0000-0000A3000000}"/>
    <cellStyle name="20% - Accent1 11" xfId="4874" hidden="1" xr:uid="{00000000-0005-0000-0000-0000A4000000}"/>
    <cellStyle name="20% - Accent1 11" xfId="4950" hidden="1" xr:uid="{00000000-0005-0000-0000-0000A5000000}"/>
    <cellStyle name="20% - Accent1 11" xfId="5028" hidden="1" xr:uid="{00000000-0005-0000-0000-0000A6000000}"/>
    <cellStyle name="20% - Accent1 11" xfId="5211" hidden="1" xr:uid="{00000000-0005-0000-0000-0000A7000000}"/>
    <cellStyle name="20% - Accent1 11" xfId="5287" hidden="1" xr:uid="{00000000-0005-0000-0000-0000A8000000}"/>
    <cellStyle name="20% - Accent1 11" xfId="5365" hidden="1" xr:uid="{00000000-0005-0000-0000-0000A9000000}"/>
    <cellStyle name="20% - Accent1 11" xfId="5548" hidden="1" xr:uid="{00000000-0005-0000-0000-0000AA000000}"/>
    <cellStyle name="20% - Accent1 11" xfId="5624" hidden="1" xr:uid="{00000000-0005-0000-0000-0000AB000000}"/>
    <cellStyle name="20% - Accent1 11" xfId="5726" hidden="1" xr:uid="{00000000-0005-0000-0000-0000AC000000}"/>
    <cellStyle name="20% - Accent1 11" xfId="5800" hidden="1" xr:uid="{00000000-0005-0000-0000-0000AD000000}"/>
    <cellStyle name="20% - Accent1 11" xfId="5876" hidden="1" xr:uid="{00000000-0005-0000-0000-0000AE000000}"/>
    <cellStyle name="20% - Accent1 11" xfId="5954" hidden="1" xr:uid="{00000000-0005-0000-0000-0000AF000000}"/>
    <cellStyle name="20% - Accent1 11" xfId="6539" hidden="1" xr:uid="{00000000-0005-0000-0000-0000B0000000}"/>
    <cellStyle name="20% - Accent1 11" xfId="6615" hidden="1" xr:uid="{00000000-0005-0000-0000-0000B1000000}"/>
    <cellStyle name="20% - Accent1 11" xfId="6694" hidden="1" xr:uid="{00000000-0005-0000-0000-0000B2000000}"/>
    <cellStyle name="20% - Accent1 11" xfId="6921" hidden="1" xr:uid="{00000000-0005-0000-0000-0000B3000000}"/>
    <cellStyle name="20% - Accent1 11" xfId="6382" hidden="1" xr:uid="{00000000-0005-0000-0000-0000B4000000}"/>
    <cellStyle name="20% - Accent1 11" xfId="6454" hidden="1" xr:uid="{00000000-0005-0000-0000-0000B5000000}"/>
    <cellStyle name="20% - Accent1 11" xfId="7134" hidden="1" xr:uid="{00000000-0005-0000-0000-0000B6000000}"/>
    <cellStyle name="20% - Accent1 11" xfId="7210" hidden="1" xr:uid="{00000000-0005-0000-0000-0000B7000000}"/>
    <cellStyle name="20% - Accent1 11" xfId="7288" hidden="1" xr:uid="{00000000-0005-0000-0000-0000B8000000}"/>
    <cellStyle name="20% - Accent1 11" xfId="7485" hidden="1" xr:uid="{00000000-0005-0000-0000-0000B9000000}"/>
    <cellStyle name="20% - Accent1 11" xfId="6477" hidden="1" xr:uid="{00000000-0005-0000-0000-0000BA000000}"/>
    <cellStyle name="20% - Accent1 11" xfId="6254" hidden="1" xr:uid="{00000000-0005-0000-0000-0000BB000000}"/>
    <cellStyle name="20% - Accent1 11" xfId="7666" hidden="1" xr:uid="{00000000-0005-0000-0000-0000BC000000}"/>
    <cellStyle name="20% - Accent1 11" xfId="7742" hidden="1" xr:uid="{00000000-0005-0000-0000-0000BD000000}"/>
    <cellStyle name="20% - Accent1 11" xfId="7820" hidden="1" xr:uid="{00000000-0005-0000-0000-0000BE000000}"/>
    <cellStyle name="20% - Accent1 11" xfId="8003" hidden="1" xr:uid="{00000000-0005-0000-0000-0000BF000000}"/>
    <cellStyle name="20% - Accent1 11" xfId="8079" hidden="1" xr:uid="{00000000-0005-0000-0000-0000C0000000}"/>
    <cellStyle name="20% - Accent1 11" xfId="8157" hidden="1" xr:uid="{00000000-0005-0000-0000-0000C1000000}"/>
    <cellStyle name="20% - Accent1 11" xfId="8340" hidden="1" xr:uid="{00000000-0005-0000-0000-0000C2000000}"/>
    <cellStyle name="20% - Accent1 11" xfId="8416" hidden="1" xr:uid="{00000000-0005-0000-0000-0000C3000000}"/>
    <cellStyle name="20% - Accent1 12" xfId="148" hidden="1" xr:uid="{00000000-0005-0000-0000-0000C4000000}"/>
    <cellStyle name="20% - Accent1 12" xfId="223" hidden="1" xr:uid="{00000000-0005-0000-0000-0000C5000000}"/>
    <cellStyle name="20% - Accent1 12" xfId="298" hidden="1" xr:uid="{00000000-0005-0000-0000-0000C6000000}"/>
    <cellStyle name="20% - Accent1 12" xfId="376" hidden="1" xr:uid="{00000000-0005-0000-0000-0000C7000000}"/>
    <cellStyle name="20% - Accent1 12" xfId="962" hidden="1" xr:uid="{00000000-0005-0000-0000-0000C8000000}"/>
    <cellStyle name="20% - Accent1 12" xfId="1037" hidden="1" xr:uid="{00000000-0005-0000-0000-0000C9000000}"/>
    <cellStyle name="20% - Accent1 12" xfId="1116" hidden="1" xr:uid="{00000000-0005-0000-0000-0000CA000000}"/>
    <cellStyle name="20% - Accent1 12" xfId="779" hidden="1" xr:uid="{00000000-0005-0000-0000-0000CB000000}"/>
    <cellStyle name="20% - Accent1 12" xfId="729" hidden="1" xr:uid="{00000000-0005-0000-0000-0000CC000000}"/>
    <cellStyle name="20% - Accent1 12" xfId="698" hidden="1" xr:uid="{00000000-0005-0000-0000-0000CD000000}"/>
    <cellStyle name="20% - Accent1 12" xfId="1557" hidden="1" xr:uid="{00000000-0005-0000-0000-0000CE000000}"/>
    <cellStyle name="20% - Accent1 12" xfId="1632" hidden="1" xr:uid="{00000000-0005-0000-0000-0000CF000000}"/>
    <cellStyle name="20% - Accent1 12" xfId="1710" hidden="1" xr:uid="{00000000-0005-0000-0000-0000D0000000}"/>
    <cellStyle name="20% - Accent1 12" xfId="1181" hidden="1" xr:uid="{00000000-0005-0000-0000-0000D1000000}"/>
    <cellStyle name="20% - Accent1 12" xfId="871" hidden="1" xr:uid="{00000000-0005-0000-0000-0000D2000000}"/>
    <cellStyle name="20% - Accent1 12" xfId="1225" hidden="1" xr:uid="{00000000-0005-0000-0000-0000D3000000}"/>
    <cellStyle name="20% - Accent1 12" xfId="2089" hidden="1" xr:uid="{00000000-0005-0000-0000-0000D4000000}"/>
    <cellStyle name="20% - Accent1 12" xfId="2164" hidden="1" xr:uid="{00000000-0005-0000-0000-0000D5000000}"/>
    <cellStyle name="20% - Accent1 12" xfId="2242" hidden="1" xr:uid="{00000000-0005-0000-0000-0000D6000000}"/>
    <cellStyle name="20% - Accent1 12" xfId="2426" hidden="1" xr:uid="{00000000-0005-0000-0000-0000D7000000}"/>
    <cellStyle name="20% - Accent1 12" xfId="2501" hidden="1" xr:uid="{00000000-0005-0000-0000-0000D8000000}"/>
    <cellStyle name="20% - Accent1 12" xfId="2579" hidden="1" xr:uid="{00000000-0005-0000-0000-0000D9000000}"/>
    <cellStyle name="20% - Accent1 12" xfId="2763" hidden="1" xr:uid="{00000000-0005-0000-0000-0000DA000000}"/>
    <cellStyle name="20% - Accent1 12" xfId="2838" hidden="1" xr:uid="{00000000-0005-0000-0000-0000DB000000}"/>
    <cellStyle name="20% - Accent1 12" xfId="2947" hidden="1" xr:uid="{00000000-0005-0000-0000-0000DC000000}"/>
    <cellStyle name="20% - Accent1 12" xfId="3022" hidden="1" xr:uid="{00000000-0005-0000-0000-0000DD000000}"/>
    <cellStyle name="20% - Accent1 12" xfId="3097" hidden="1" xr:uid="{00000000-0005-0000-0000-0000DE000000}"/>
    <cellStyle name="20% - Accent1 12" xfId="3175" hidden="1" xr:uid="{00000000-0005-0000-0000-0000DF000000}"/>
    <cellStyle name="20% - Accent1 12" xfId="3761" hidden="1" xr:uid="{00000000-0005-0000-0000-0000E0000000}"/>
    <cellStyle name="20% - Accent1 12" xfId="3836" hidden="1" xr:uid="{00000000-0005-0000-0000-0000E1000000}"/>
    <cellStyle name="20% - Accent1 12" xfId="3915" hidden="1" xr:uid="{00000000-0005-0000-0000-0000E2000000}"/>
    <cellStyle name="20% - Accent1 12" xfId="3578" hidden="1" xr:uid="{00000000-0005-0000-0000-0000E3000000}"/>
    <cellStyle name="20% - Accent1 12" xfId="3528" hidden="1" xr:uid="{00000000-0005-0000-0000-0000E4000000}"/>
    <cellStyle name="20% - Accent1 12" xfId="3497" hidden="1" xr:uid="{00000000-0005-0000-0000-0000E5000000}"/>
    <cellStyle name="20% - Accent1 12" xfId="4356" hidden="1" xr:uid="{00000000-0005-0000-0000-0000E6000000}"/>
    <cellStyle name="20% - Accent1 12" xfId="4431" hidden="1" xr:uid="{00000000-0005-0000-0000-0000E7000000}"/>
    <cellStyle name="20% - Accent1 12" xfId="4509" hidden="1" xr:uid="{00000000-0005-0000-0000-0000E8000000}"/>
    <cellStyle name="20% - Accent1 12" xfId="3980" hidden="1" xr:uid="{00000000-0005-0000-0000-0000E9000000}"/>
    <cellStyle name="20% - Accent1 12" xfId="3670" hidden="1" xr:uid="{00000000-0005-0000-0000-0000EA000000}"/>
    <cellStyle name="20% - Accent1 12" xfId="4024" hidden="1" xr:uid="{00000000-0005-0000-0000-0000EB000000}"/>
    <cellStyle name="20% - Accent1 12" xfId="4888" hidden="1" xr:uid="{00000000-0005-0000-0000-0000EC000000}"/>
    <cellStyle name="20% - Accent1 12" xfId="4963" hidden="1" xr:uid="{00000000-0005-0000-0000-0000ED000000}"/>
    <cellStyle name="20% - Accent1 12" xfId="5041" hidden="1" xr:uid="{00000000-0005-0000-0000-0000EE000000}"/>
    <cellStyle name="20% - Accent1 12" xfId="5225" hidden="1" xr:uid="{00000000-0005-0000-0000-0000EF000000}"/>
    <cellStyle name="20% - Accent1 12" xfId="5300" hidden="1" xr:uid="{00000000-0005-0000-0000-0000F0000000}"/>
    <cellStyle name="20% - Accent1 12" xfId="5378" hidden="1" xr:uid="{00000000-0005-0000-0000-0000F1000000}"/>
    <cellStyle name="20% - Accent1 12" xfId="5562" hidden="1" xr:uid="{00000000-0005-0000-0000-0000F2000000}"/>
    <cellStyle name="20% - Accent1 12" xfId="5637" hidden="1" xr:uid="{00000000-0005-0000-0000-0000F3000000}"/>
    <cellStyle name="20% - Accent1 12" xfId="5739" hidden="1" xr:uid="{00000000-0005-0000-0000-0000F4000000}"/>
    <cellStyle name="20% - Accent1 12" xfId="5814" hidden="1" xr:uid="{00000000-0005-0000-0000-0000F5000000}"/>
    <cellStyle name="20% - Accent1 12" xfId="5889" hidden="1" xr:uid="{00000000-0005-0000-0000-0000F6000000}"/>
    <cellStyle name="20% - Accent1 12" xfId="5967" hidden="1" xr:uid="{00000000-0005-0000-0000-0000F7000000}"/>
    <cellStyle name="20% - Accent1 12" xfId="6553" hidden="1" xr:uid="{00000000-0005-0000-0000-0000F8000000}"/>
    <cellStyle name="20% - Accent1 12" xfId="6628" hidden="1" xr:uid="{00000000-0005-0000-0000-0000F9000000}"/>
    <cellStyle name="20% - Accent1 12" xfId="6707" hidden="1" xr:uid="{00000000-0005-0000-0000-0000FA000000}"/>
    <cellStyle name="20% - Accent1 12" xfId="6370" hidden="1" xr:uid="{00000000-0005-0000-0000-0000FB000000}"/>
    <cellStyle name="20% - Accent1 12" xfId="6320" hidden="1" xr:uid="{00000000-0005-0000-0000-0000FC000000}"/>
    <cellStyle name="20% - Accent1 12" xfId="6289" hidden="1" xr:uid="{00000000-0005-0000-0000-0000FD000000}"/>
    <cellStyle name="20% - Accent1 12" xfId="7148" hidden="1" xr:uid="{00000000-0005-0000-0000-0000FE000000}"/>
    <cellStyle name="20% - Accent1 12" xfId="7223" hidden="1" xr:uid="{00000000-0005-0000-0000-0000FF000000}"/>
    <cellStyle name="20% - Accent1 12" xfId="7301" hidden="1" xr:uid="{00000000-0005-0000-0000-000000010000}"/>
    <cellStyle name="20% - Accent1 12" xfId="6772" hidden="1" xr:uid="{00000000-0005-0000-0000-000001010000}"/>
    <cellStyle name="20% - Accent1 12" xfId="6462" hidden="1" xr:uid="{00000000-0005-0000-0000-000002010000}"/>
    <cellStyle name="20% - Accent1 12" xfId="6816" hidden="1" xr:uid="{00000000-0005-0000-0000-000003010000}"/>
    <cellStyle name="20% - Accent1 12" xfId="7680" hidden="1" xr:uid="{00000000-0005-0000-0000-000004010000}"/>
    <cellStyle name="20% - Accent1 12" xfId="7755" hidden="1" xr:uid="{00000000-0005-0000-0000-000005010000}"/>
    <cellStyle name="20% - Accent1 12" xfId="7833" hidden="1" xr:uid="{00000000-0005-0000-0000-000006010000}"/>
    <cellStyle name="20% - Accent1 12" xfId="8017" hidden="1" xr:uid="{00000000-0005-0000-0000-000007010000}"/>
    <cellStyle name="20% - Accent1 12" xfId="8092" hidden="1" xr:uid="{00000000-0005-0000-0000-000008010000}"/>
    <cellStyle name="20% - Accent1 12" xfId="8170" hidden="1" xr:uid="{00000000-0005-0000-0000-000009010000}"/>
    <cellStyle name="20% - Accent1 12" xfId="8354" hidden="1" xr:uid="{00000000-0005-0000-0000-00000A010000}"/>
    <cellStyle name="20% - Accent1 12" xfId="8429" hidden="1" xr:uid="{00000000-0005-0000-0000-00000B010000}"/>
    <cellStyle name="20% - Accent1 13" xfId="389" hidden="1" xr:uid="{00000000-0005-0000-0000-00000C010000}"/>
    <cellStyle name="20% - Accent1 13" xfId="504" hidden="1" xr:uid="{00000000-0005-0000-0000-00000D010000}"/>
    <cellStyle name="20% - Accent1 13" xfId="1227" hidden="1" xr:uid="{00000000-0005-0000-0000-00000E010000}"/>
    <cellStyle name="20% - Accent1 13" xfId="1400" hidden="1" xr:uid="{00000000-0005-0000-0000-00000F010000}"/>
    <cellStyle name="20% - Accent1 13" xfId="1793" hidden="1" xr:uid="{00000000-0005-0000-0000-000010010000}"/>
    <cellStyle name="20% - Accent1 13" xfId="1941" hidden="1" xr:uid="{00000000-0005-0000-0000-000011010000}"/>
    <cellStyle name="20% - Accent1 13" xfId="2279" hidden="1" xr:uid="{00000000-0005-0000-0000-000012010000}"/>
    <cellStyle name="20% - Accent1 13" xfId="2616" hidden="1" xr:uid="{00000000-0005-0000-0000-000013010000}"/>
    <cellStyle name="20% - Accent1 13" xfId="3188" hidden="1" xr:uid="{00000000-0005-0000-0000-000014010000}"/>
    <cellStyle name="20% - Accent1 13" xfId="3303" hidden="1" xr:uid="{00000000-0005-0000-0000-000015010000}"/>
    <cellStyle name="20% - Accent1 13" xfId="4026" hidden="1" xr:uid="{00000000-0005-0000-0000-000016010000}"/>
    <cellStyle name="20% - Accent1 13" xfId="4199" hidden="1" xr:uid="{00000000-0005-0000-0000-000017010000}"/>
    <cellStyle name="20% - Accent1 13" xfId="4592" hidden="1" xr:uid="{00000000-0005-0000-0000-000018010000}"/>
    <cellStyle name="20% - Accent1 13" xfId="4740" hidden="1" xr:uid="{00000000-0005-0000-0000-000019010000}"/>
    <cellStyle name="20% - Accent1 13" xfId="5078" hidden="1" xr:uid="{00000000-0005-0000-0000-00001A010000}"/>
    <cellStyle name="20% - Accent1 13" xfId="5415" hidden="1" xr:uid="{00000000-0005-0000-0000-00001B010000}"/>
    <cellStyle name="20% - Accent1 13" xfId="5980" hidden="1" xr:uid="{00000000-0005-0000-0000-00001C010000}"/>
    <cellStyle name="20% - Accent1 13" xfId="6095" hidden="1" xr:uid="{00000000-0005-0000-0000-00001D010000}"/>
    <cellStyle name="20% - Accent1 13" xfId="6818" hidden="1" xr:uid="{00000000-0005-0000-0000-00001E010000}"/>
    <cellStyle name="20% - Accent1 13" xfId="6991" hidden="1" xr:uid="{00000000-0005-0000-0000-00001F010000}"/>
    <cellStyle name="20% - Accent1 13" xfId="7384" hidden="1" xr:uid="{00000000-0005-0000-0000-000020010000}"/>
    <cellStyle name="20% - Accent1 13" xfId="7532" hidden="1" xr:uid="{00000000-0005-0000-0000-000021010000}"/>
    <cellStyle name="20% - Accent1 13" xfId="7870" hidden="1" xr:uid="{00000000-0005-0000-0000-000022010000}"/>
    <cellStyle name="20% - Accent1 13" xfId="8207" hidden="1" xr:uid="{00000000-0005-0000-0000-000023010000}"/>
    <cellStyle name="20% - Accent1 3 2 3 2" xfId="465" hidden="1" xr:uid="{00000000-0005-0000-0000-000024010000}"/>
    <cellStyle name="20% - Accent1 3 2 3 2" xfId="580" hidden="1" xr:uid="{00000000-0005-0000-0000-000025010000}"/>
    <cellStyle name="20% - Accent1 3 2 3 2" xfId="1303" hidden="1" xr:uid="{00000000-0005-0000-0000-000026010000}"/>
    <cellStyle name="20% - Accent1 3 2 3 2" xfId="1476" hidden="1" xr:uid="{00000000-0005-0000-0000-000027010000}"/>
    <cellStyle name="20% - Accent1 3 2 3 2" xfId="1869" hidden="1" xr:uid="{00000000-0005-0000-0000-000028010000}"/>
    <cellStyle name="20% - Accent1 3 2 3 2" xfId="2017" hidden="1" xr:uid="{00000000-0005-0000-0000-000029010000}"/>
    <cellStyle name="20% - Accent1 3 2 3 2" xfId="2355" hidden="1" xr:uid="{00000000-0005-0000-0000-00002A010000}"/>
    <cellStyle name="20% - Accent1 3 2 3 2" xfId="2692" hidden="1" xr:uid="{00000000-0005-0000-0000-00002B010000}"/>
    <cellStyle name="20% - Accent1 3 2 3 2" xfId="3264" hidden="1" xr:uid="{00000000-0005-0000-0000-00002C010000}"/>
    <cellStyle name="20% - Accent1 3 2 3 2" xfId="3379" hidden="1" xr:uid="{00000000-0005-0000-0000-00002D010000}"/>
    <cellStyle name="20% - Accent1 3 2 3 2" xfId="4102" hidden="1" xr:uid="{00000000-0005-0000-0000-00002E010000}"/>
    <cellStyle name="20% - Accent1 3 2 3 2" xfId="4275" hidden="1" xr:uid="{00000000-0005-0000-0000-00002F010000}"/>
    <cellStyle name="20% - Accent1 3 2 3 2" xfId="4668" hidden="1" xr:uid="{00000000-0005-0000-0000-000030010000}"/>
    <cellStyle name="20% - Accent1 3 2 3 2" xfId="4816" hidden="1" xr:uid="{00000000-0005-0000-0000-000031010000}"/>
    <cellStyle name="20% - Accent1 3 2 3 2" xfId="5154" hidden="1" xr:uid="{00000000-0005-0000-0000-000032010000}"/>
    <cellStyle name="20% - Accent1 3 2 3 2" xfId="5491" hidden="1" xr:uid="{00000000-0005-0000-0000-000033010000}"/>
    <cellStyle name="20% - Accent1 3 2 3 2" xfId="6056" hidden="1" xr:uid="{00000000-0005-0000-0000-000034010000}"/>
    <cellStyle name="20% - Accent1 3 2 3 2" xfId="6171" hidden="1" xr:uid="{00000000-0005-0000-0000-000035010000}"/>
    <cellStyle name="20% - Accent1 3 2 3 2" xfId="6894" hidden="1" xr:uid="{00000000-0005-0000-0000-000036010000}"/>
    <cellStyle name="20% - Accent1 3 2 3 2" xfId="7067" hidden="1" xr:uid="{00000000-0005-0000-0000-000037010000}"/>
    <cellStyle name="20% - Accent1 3 2 3 2" xfId="7460" hidden="1" xr:uid="{00000000-0005-0000-0000-000038010000}"/>
    <cellStyle name="20% - Accent1 3 2 3 2" xfId="7608" hidden="1" xr:uid="{00000000-0005-0000-0000-000039010000}"/>
    <cellStyle name="20% - Accent1 3 2 3 2" xfId="7946" hidden="1" xr:uid="{00000000-0005-0000-0000-00003A010000}"/>
    <cellStyle name="20% - Accent1 3 2 3 2" xfId="8283" hidden="1" xr:uid="{00000000-0005-0000-0000-00003B010000}"/>
    <cellStyle name="20% - Accent1 3 2 4 2" xfId="416" hidden="1" xr:uid="{00000000-0005-0000-0000-00003C010000}"/>
    <cellStyle name="20% - Accent1 3 2 4 2" xfId="531" hidden="1" xr:uid="{00000000-0005-0000-0000-00003D010000}"/>
    <cellStyle name="20% - Accent1 3 2 4 2" xfId="1254" hidden="1" xr:uid="{00000000-0005-0000-0000-00003E010000}"/>
    <cellStyle name="20% - Accent1 3 2 4 2" xfId="1427" hidden="1" xr:uid="{00000000-0005-0000-0000-00003F010000}"/>
    <cellStyle name="20% - Accent1 3 2 4 2" xfId="1820" hidden="1" xr:uid="{00000000-0005-0000-0000-000040010000}"/>
    <cellStyle name="20% - Accent1 3 2 4 2" xfId="1968" hidden="1" xr:uid="{00000000-0005-0000-0000-000041010000}"/>
    <cellStyle name="20% - Accent1 3 2 4 2" xfId="2306" hidden="1" xr:uid="{00000000-0005-0000-0000-000042010000}"/>
    <cellStyle name="20% - Accent1 3 2 4 2" xfId="2643" hidden="1" xr:uid="{00000000-0005-0000-0000-000043010000}"/>
    <cellStyle name="20% - Accent1 3 2 4 2" xfId="3215" hidden="1" xr:uid="{00000000-0005-0000-0000-000044010000}"/>
    <cellStyle name="20% - Accent1 3 2 4 2" xfId="3330" hidden="1" xr:uid="{00000000-0005-0000-0000-000045010000}"/>
    <cellStyle name="20% - Accent1 3 2 4 2" xfId="4053" hidden="1" xr:uid="{00000000-0005-0000-0000-000046010000}"/>
    <cellStyle name="20% - Accent1 3 2 4 2" xfId="4226" hidden="1" xr:uid="{00000000-0005-0000-0000-000047010000}"/>
    <cellStyle name="20% - Accent1 3 2 4 2" xfId="4619" hidden="1" xr:uid="{00000000-0005-0000-0000-000048010000}"/>
    <cellStyle name="20% - Accent1 3 2 4 2" xfId="4767" hidden="1" xr:uid="{00000000-0005-0000-0000-000049010000}"/>
    <cellStyle name="20% - Accent1 3 2 4 2" xfId="5105" hidden="1" xr:uid="{00000000-0005-0000-0000-00004A010000}"/>
    <cellStyle name="20% - Accent1 3 2 4 2" xfId="5442" hidden="1" xr:uid="{00000000-0005-0000-0000-00004B010000}"/>
    <cellStyle name="20% - Accent1 3 2 4 2" xfId="6007" hidden="1" xr:uid="{00000000-0005-0000-0000-00004C010000}"/>
    <cellStyle name="20% - Accent1 3 2 4 2" xfId="6122" hidden="1" xr:uid="{00000000-0005-0000-0000-00004D010000}"/>
    <cellStyle name="20% - Accent1 3 2 4 2" xfId="6845" hidden="1" xr:uid="{00000000-0005-0000-0000-00004E010000}"/>
    <cellStyle name="20% - Accent1 3 2 4 2" xfId="7018" hidden="1" xr:uid="{00000000-0005-0000-0000-00004F010000}"/>
    <cellStyle name="20% - Accent1 3 2 4 2" xfId="7411" hidden="1" xr:uid="{00000000-0005-0000-0000-000050010000}"/>
    <cellStyle name="20% - Accent1 3 2 4 2" xfId="7559" hidden="1" xr:uid="{00000000-0005-0000-0000-000051010000}"/>
    <cellStyle name="20% - Accent1 3 2 4 2" xfId="7897" hidden="1" xr:uid="{00000000-0005-0000-0000-000052010000}"/>
    <cellStyle name="20% - Accent1 3 2 4 2" xfId="8234" hidden="1" xr:uid="{00000000-0005-0000-0000-000053010000}"/>
    <cellStyle name="20% - Accent1 3 3 3 2" xfId="415" hidden="1" xr:uid="{00000000-0005-0000-0000-000054010000}"/>
    <cellStyle name="20% - Accent1 3 3 3 2" xfId="530" hidden="1" xr:uid="{00000000-0005-0000-0000-000055010000}"/>
    <cellStyle name="20% - Accent1 3 3 3 2" xfId="1253" hidden="1" xr:uid="{00000000-0005-0000-0000-000056010000}"/>
    <cellStyle name="20% - Accent1 3 3 3 2" xfId="1426" hidden="1" xr:uid="{00000000-0005-0000-0000-000057010000}"/>
    <cellStyle name="20% - Accent1 3 3 3 2" xfId="1819" hidden="1" xr:uid="{00000000-0005-0000-0000-000058010000}"/>
    <cellStyle name="20% - Accent1 3 3 3 2" xfId="1967" hidden="1" xr:uid="{00000000-0005-0000-0000-000059010000}"/>
    <cellStyle name="20% - Accent1 3 3 3 2" xfId="2305" hidden="1" xr:uid="{00000000-0005-0000-0000-00005A010000}"/>
    <cellStyle name="20% - Accent1 3 3 3 2" xfId="2642" hidden="1" xr:uid="{00000000-0005-0000-0000-00005B010000}"/>
    <cellStyle name="20% - Accent1 3 3 3 2" xfId="3214" hidden="1" xr:uid="{00000000-0005-0000-0000-00005C010000}"/>
    <cellStyle name="20% - Accent1 3 3 3 2" xfId="3329" hidden="1" xr:uid="{00000000-0005-0000-0000-00005D010000}"/>
    <cellStyle name="20% - Accent1 3 3 3 2" xfId="4052" hidden="1" xr:uid="{00000000-0005-0000-0000-00005E010000}"/>
    <cellStyle name="20% - Accent1 3 3 3 2" xfId="4225" hidden="1" xr:uid="{00000000-0005-0000-0000-00005F010000}"/>
    <cellStyle name="20% - Accent1 3 3 3 2" xfId="4618" hidden="1" xr:uid="{00000000-0005-0000-0000-000060010000}"/>
    <cellStyle name="20% - Accent1 3 3 3 2" xfId="4766" hidden="1" xr:uid="{00000000-0005-0000-0000-000061010000}"/>
    <cellStyle name="20% - Accent1 3 3 3 2" xfId="5104" hidden="1" xr:uid="{00000000-0005-0000-0000-000062010000}"/>
    <cellStyle name="20% - Accent1 3 3 3 2" xfId="5441" hidden="1" xr:uid="{00000000-0005-0000-0000-000063010000}"/>
    <cellStyle name="20% - Accent1 3 3 3 2" xfId="6006" hidden="1" xr:uid="{00000000-0005-0000-0000-000064010000}"/>
    <cellStyle name="20% - Accent1 3 3 3 2" xfId="6121" hidden="1" xr:uid="{00000000-0005-0000-0000-000065010000}"/>
    <cellStyle name="20% - Accent1 3 3 3 2" xfId="6844" hidden="1" xr:uid="{00000000-0005-0000-0000-000066010000}"/>
    <cellStyle name="20% - Accent1 3 3 3 2" xfId="7017" hidden="1" xr:uid="{00000000-0005-0000-0000-000067010000}"/>
    <cellStyle name="20% - Accent1 3 3 3 2" xfId="7410" hidden="1" xr:uid="{00000000-0005-0000-0000-000068010000}"/>
    <cellStyle name="20% - Accent1 3 3 3 2" xfId="7558" hidden="1" xr:uid="{00000000-0005-0000-0000-000069010000}"/>
    <cellStyle name="20% - Accent1 3 3 3 2" xfId="7896" hidden="1" xr:uid="{00000000-0005-0000-0000-00006A010000}"/>
    <cellStyle name="20% - Accent1 3 3 3 2" xfId="8233" hidden="1" xr:uid="{00000000-0005-0000-0000-00006B010000}"/>
    <cellStyle name="20% - Accent1 4 2 3 2" xfId="466" hidden="1" xr:uid="{00000000-0005-0000-0000-00006C010000}"/>
    <cellStyle name="20% - Accent1 4 2 3 2" xfId="581" hidden="1" xr:uid="{00000000-0005-0000-0000-00006D010000}"/>
    <cellStyle name="20% - Accent1 4 2 3 2" xfId="1304" hidden="1" xr:uid="{00000000-0005-0000-0000-00006E010000}"/>
    <cellStyle name="20% - Accent1 4 2 3 2" xfId="1477" hidden="1" xr:uid="{00000000-0005-0000-0000-00006F010000}"/>
    <cellStyle name="20% - Accent1 4 2 3 2" xfId="1870" hidden="1" xr:uid="{00000000-0005-0000-0000-000070010000}"/>
    <cellStyle name="20% - Accent1 4 2 3 2" xfId="2018" hidden="1" xr:uid="{00000000-0005-0000-0000-000071010000}"/>
    <cellStyle name="20% - Accent1 4 2 3 2" xfId="2356" hidden="1" xr:uid="{00000000-0005-0000-0000-000072010000}"/>
    <cellStyle name="20% - Accent1 4 2 3 2" xfId="2693" hidden="1" xr:uid="{00000000-0005-0000-0000-000073010000}"/>
    <cellStyle name="20% - Accent1 4 2 3 2" xfId="3265" hidden="1" xr:uid="{00000000-0005-0000-0000-000074010000}"/>
    <cellStyle name="20% - Accent1 4 2 3 2" xfId="3380" hidden="1" xr:uid="{00000000-0005-0000-0000-000075010000}"/>
    <cellStyle name="20% - Accent1 4 2 3 2" xfId="4103" hidden="1" xr:uid="{00000000-0005-0000-0000-000076010000}"/>
    <cellStyle name="20% - Accent1 4 2 3 2" xfId="4276" hidden="1" xr:uid="{00000000-0005-0000-0000-000077010000}"/>
    <cellStyle name="20% - Accent1 4 2 3 2" xfId="4669" hidden="1" xr:uid="{00000000-0005-0000-0000-000078010000}"/>
    <cellStyle name="20% - Accent1 4 2 3 2" xfId="4817" hidden="1" xr:uid="{00000000-0005-0000-0000-000079010000}"/>
    <cellStyle name="20% - Accent1 4 2 3 2" xfId="5155" hidden="1" xr:uid="{00000000-0005-0000-0000-00007A010000}"/>
    <cellStyle name="20% - Accent1 4 2 3 2" xfId="5492" hidden="1" xr:uid="{00000000-0005-0000-0000-00007B010000}"/>
    <cellStyle name="20% - Accent1 4 2 3 2" xfId="6057" hidden="1" xr:uid="{00000000-0005-0000-0000-00007C010000}"/>
    <cellStyle name="20% - Accent1 4 2 3 2" xfId="6172" hidden="1" xr:uid="{00000000-0005-0000-0000-00007D010000}"/>
    <cellStyle name="20% - Accent1 4 2 3 2" xfId="6895" hidden="1" xr:uid="{00000000-0005-0000-0000-00007E010000}"/>
    <cellStyle name="20% - Accent1 4 2 3 2" xfId="7068" hidden="1" xr:uid="{00000000-0005-0000-0000-00007F010000}"/>
    <cellStyle name="20% - Accent1 4 2 3 2" xfId="7461" hidden="1" xr:uid="{00000000-0005-0000-0000-000080010000}"/>
    <cellStyle name="20% - Accent1 4 2 3 2" xfId="7609" hidden="1" xr:uid="{00000000-0005-0000-0000-000081010000}"/>
    <cellStyle name="20% - Accent1 4 2 3 2" xfId="7947" hidden="1" xr:uid="{00000000-0005-0000-0000-000082010000}"/>
    <cellStyle name="20% - Accent1 4 2 3 2" xfId="8284" hidden="1" xr:uid="{00000000-0005-0000-0000-000083010000}"/>
    <cellStyle name="20% - Accent1 4 2 4 2" xfId="418" hidden="1" xr:uid="{00000000-0005-0000-0000-000084010000}"/>
    <cellStyle name="20% - Accent1 4 2 4 2" xfId="533" hidden="1" xr:uid="{00000000-0005-0000-0000-000085010000}"/>
    <cellStyle name="20% - Accent1 4 2 4 2" xfId="1256" hidden="1" xr:uid="{00000000-0005-0000-0000-000086010000}"/>
    <cellStyle name="20% - Accent1 4 2 4 2" xfId="1429" hidden="1" xr:uid="{00000000-0005-0000-0000-000087010000}"/>
    <cellStyle name="20% - Accent1 4 2 4 2" xfId="1822" hidden="1" xr:uid="{00000000-0005-0000-0000-000088010000}"/>
    <cellStyle name="20% - Accent1 4 2 4 2" xfId="1970" hidden="1" xr:uid="{00000000-0005-0000-0000-000089010000}"/>
    <cellStyle name="20% - Accent1 4 2 4 2" xfId="2308" hidden="1" xr:uid="{00000000-0005-0000-0000-00008A010000}"/>
    <cellStyle name="20% - Accent1 4 2 4 2" xfId="2645" hidden="1" xr:uid="{00000000-0005-0000-0000-00008B010000}"/>
    <cellStyle name="20% - Accent1 4 2 4 2" xfId="3217" hidden="1" xr:uid="{00000000-0005-0000-0000-00008C010000}"/>
    <cellStyle name="20% - Accent1 4 2 4 2" xfId="3332" hidden="1" xr:uid="{00000000-0005-0000-0000-00008D010000}"/>
    <cellStyle name="20% - Accent1 4 2 4 2" xfId="4055" hidden="1" xr:uid="{00000000-0005-0000-0000-00008E010000}"/>
    <cellStyle name="20% - Accent1 4 2 4 2" xfId="4228" hidden="1" xr:uid="{00000000-0005-0000-0000-00008F010000}"/>
    <cellStyle name="20% - Accent1 4 2 4 2" xfId="4621" hidden="1" xr:uid="{00000000-0005-0000-0000-000090010000}"/>
    <cellStyle name="20% - Accent1 4 2 4 2" xfId="4769" hidden="1" xr:uid="{00000000-0005-0000-0000-000091010000}"/>
    <cellStyle name="20% - Accent1 4 2 4 2" xfId="5107" hidden="1" xr:uid="{00000000-0005-0000-0000-000092010000}"/>
    <cellStyle name="20% - Accent1 4 2 4 2" xfId="5444" hidden="1" xr:uid="{00000000-0005-0000-0000-000093010000}"/>
    <cellStyle name="20% - Accent1 4 2 4 2" xfId="6009" hidden="1" xr:uid="{00000000-0005-0000-0000-000094010000}"/>
    <cellStyle name="20% - Accent1 4 2 4 2" xfId="6124" hidden="1" xr:uid="{00000000-0005-0000-0000-000095010000}"/>
    <cellStyle name="20% - Accent1 4 2 4 2" xfId="6847" hidden="1" xr:uid="{00000000-0005-0000-0000-000096010000}"/>
    <cellStyle name="20% - Accent1 4 2 4 2" xfId="7020" hidden="1" xr:uid="{00000000-0005-0000-0000-000097010000}"/>
    <cellStyle name="20% - Accent1 4 2 4 2" xfId="7413" hidden="1" xr:uid="{00000000-0005-0000-0000-000098010000}"/>
    <cellStyle name="20% - Accent1 4 2 4 2" xfId="7561" hidden="1" xr:uid="{00000000-0005-0000-0000-000099010000}"/>
    <cellStyle name="20% - Accent1 4 2 4 2" xfId="7899" hidden="1" xr:uid="{00000000-0005-0000-0000-00009A010000}"/>
    <cellStyle name="20% - Accent1 4 2 4 2" xfId="8236" hidden="1" xr:uid="{00000000-0005-0000-0000-00009B010000}"/>
    <cellStyle name="20% - Accent1 4 3 3 2" xfId="417" hidden="1" xr:uid="{00000000-0005-0000-0000-00009C010000}"/>
    <cellStyle name="20% - Accent1 4 3 3 2" xfId="532" hidden="1" xr:uid="{00000000-0005-0000-0000-00009D010000}"/>
    <cellStyle name="20% - Accent1 4 3 3 2" xfId="1255" hidden="1" xr:uid="{00000000-0005-0000-0000-00009E010000}"/>
    <cellStyle name="20% - Accent1 4 3 3 2" xfId="1428" hidden="1" xr:uid="{00000000-0005-0000-0000-00009F010000}"/>
    <cellStyle name="20% - Accent1 4 3 3 2" xfId="1821" hidden="1" xr:uid="{00000000-0005-0000-0000-0000A0010000}"/>
    <cellStyle name="20% - Accent1 4 3 3 2" xfId="1969" hidden="1" xr:uid="{00000000-0005-0000-0000-0000A1010000}"/>
    <cellStyle name="20% - Accent1 4 3 3 2" xfId="2307" hidden="1" xr:uid="{00000000-0005-0000-0000-0000A2010000}"/>
    <cellStyle name="20% - Accent1 4 3 3 2" xfId="2644" hidden="1" xr:uid="{00000000-0005-0000-0000-0000A3010000}"/>
    <cellStyle name="20% - Accent1 4 3 3 2" xfId="3216" hidden="1" xr:uid="{00000000-0005-0000-0000-0000A4010000}"/>
    <cellStyle name="20% - Accent1 4 3 3 2" xfId="3331" hidden="1" xr:uid="{00000000-0005-0000-0000-0000A5010000}"/>
    <cellStyle name="20% - Accent1 4 3 3 2" xfId="4054" hidden="1" xr:uid="{00000000-0005-0000-0000-0000A6010000}"/>
    <cellStyle name="20% - Accent1 4 3 3 2" xfId="4227" hidden="1" xr:uid="{00000000-0005-0000-0000-0000A7010000}"/>
    <cellStyle name="20% - Accent1 4 3 3 2" xfId="4620" hidden="1" xr:uid="{00000000-0005-0000-0000-0000A8010000}"/>
    <cellStyle name="20% - Accent1 4 3 3 2" xfId="4768" hidden="1" xr:uid="{00000000-0005-0000-0000-0000A9010000}"/>
    <cellStyle name="20% - Accent1 4 3 3 2" xfId="5106" hidden="1" xr:uid="{00000000-0005-0000-0000-0000AA010000}"/>
    <cellStyle name="20% - Accent1 4 3 3 2" xfId="5443" hidden="1" xr:uid="{00000000-0005-0000-0000-0000AB010000}"/>
    <cellStyle name="20% - Accent1 4 3 3 2" xfId="6008" hidden="1" xr:uid="{00000000-0005-0000-0000-0000AC010000}"/>
    <cellStyle name="20% - Accent1 4 3 3 2" xfId="6123" hidden="1" xr:uid="{00000000-0005-0000-0000-0000AD010000}"/>
    <cellStyle name="20% - Accent1 4 3 3 2" xfId="6846" hidden="1" xr:uid="{00000000-0005-0000-0000-0000AE010000}"/>
    <cellStyle name="20% - Accent1 4 3 3 2" xfId="7019" hidden="1" xr:uid="{00000000-0005-0000-0000-0000AF010000}"/>
    <cellStyle name="20% - Accent1 4 3 3 2" xfId="7412" hidden="1" xr:uid="{00000000-0005-0000-0000-0000B0010000}"/>
    <cellStyle name="20% - Accent1 4 3 3 2" xfId="7560" hidden="1" xr:uid="{00000000-0005-0000-0000-0000B1010000}"/>
    <cellStyle name="20% - Accent1 4 3 3 2" xfId="7898" hidden="1" xr:uid="{00000000-0005-0000-0000-0000B2010000}"/>
    <cellStyle name="20% - Accent1 4 3 3 2" xfId="8235" hidden="1" xr:uid="{00000000-0005-0000-0000-0000B3010000}"/>
    <cellStyle name="20% - Accent1 5 2" xfId="403" hidden="1" xr:uid="{00000000-0005-0000-0000-0000B4010000}"/>
    <cellStyle name="20% - Accent1 5 2" xfId="518" hidden="1" xr:uid="{00000000-0005-0000-0000-0000B5010000}"/>
    <cellStyle name="20% - Accent1 5 2" xfId="1241" hidden="1" xr:uid="{00000000-0005-0000-0000-0000B6010000}"/>
    <cellStyle name="20% - Accent1 5 2" xfId="1414" hidden="1" xr:uid="{00000000-0005-0000-0000-0000B7010000}"/>
    <cellStyle name="20% - Accent1 5 2" xfId="1807" hidden="1" xr:uid="{00000000-0005-0000-0000-0000B8010000}"/>
    <cellStyle name="20% - Accent1 5 2" xfId="1955" hidden="1" xr:uid="{00000000-0005-0000-0000-0000B9010000}"/>
    <cellStyle name="20% - Accent1 5 2" xfId="2293" hidden="1" xr:uid="{00000000-0005-0000-0000-0000BA010000}"/>
    <cellStyle name="20% - Accent1 5 2" xfId="2630" hidden="1" xr:uid="{00000000-0005-0000-0000-0000BB010000}"/>
    <cellStyle name="20% - Accent1 5 2" xfId="3202" hidden="1" xr:uid="{00000000-0005-0000-0000-0000BC010000}"/>
    <cellStyle name="20% - Accent1 5 2" xfId="3317" hidden="1" xr:uid="{00000000-0005-0000-0000-0000BD010000}"/>
    <cellStyle name="20% - Accent1 5 2" xfId="4040" hidden="1" xr:uid="{00000000-0005-0000-0000-0000BE010000}"/>
    <cellStyle name="20% - Accent1 5 2" xfId="4213" hidden="1" xr:uid="{00000000-0005-0000-0000-0000BF010000}"/>
    <cellStyle name="20% - Accent1 5 2" xfId="4606" hidden="1" xr:uid="{00000000-0005-0000-0000-0000C0010000}"/>
    <cellStyle name="20% - Accent1 5 2" xfId="4754" hidden="1" xr:uid="{00000000-0005-0000-0000-0000C1010000}"/>
    <cellStyle name="20% - Accent1 5 2" xfId="5092" hidden="1" xr:uid="{00000000-0005-0000-0000-0000C2010000}"/>
    <cellStyle name="20% - Accent1 5 2" xfId="5429" hidden="1" xr:uid="{00000000-0005-0000-0000-0000C3010000}"/>
    <cellStyle name="20% - Accent1 5 2" xfId="5994" hidden="1" xr:uid="{00000000-0005-0000-0000-0000C4010000}"/>
    <cellStyle name="20% - Accent1 5 2" xfId="6109" hidden="1" xr:uid="{00000000-0005-0000-0000-0000C5010000}"/>
    <cellStyle name="20% - Accent1 5 2" xfId="6832" hidden="1" xr:uid="{00000000-0005-0000-0000-0000C6010000}"/>
    <cellStyle name="20% - Accent1 5 2" xfId="7005" hidden="1" xr:uid="{00000000-0005-0000-0000-0000C7010000}"/>
    <cellStyle name="20% - Accent1 5 2" xfId="7398" hidden="1" xr:uid="{00000000-0005-0000-0000-0000C8010000}"/>
    <cellStyle name="20% - Accent1 5 2" xfId="7546" hidden="1" xr:uid="{00000000-0005-0000-0000-0000C9010000}"/>
    <cellStyle name="20% - Accent1 5 2" xfId="7884" hidden="1" xr:uid="{00000000-0005-0000-0000-0000CA010000}"/>
    <cellStyle name="20% - Accent1 5 2" xfId="8221" hidden="1" xr:uid="{00000000-0005-0000-0000-0000CB010000}"/>
    <cellStyle name="20% - Accent1 7" xfId="80" hidden="1" xr:uid="{00000000-0005-0000-0000-0000CC010000}"/>
    <cellStyle name="20% - Accent1 7" xfId="163" hidden="1" xr:uid="{00000000-0005-0000-0000-0000CD010000}"/>
    <cellStyle name="20% - Accent1 7" xfId="241" hidden="1" xr:uid="{00000000-0005-0000-0000-0000CE010000}"/>
    <cellStyle name="20% - Accent1 7" xfId="319" hidden="1" xr:uid="{00000000-0005-0000-0000-0000CF010000}"/>
    <cellStyle name="20% - Accent1 7" xfId="901" hidden="1" xr:uid="{00000000-0005-0000-0000-0000D0010000}"/>
    <cellStyle name="20% - Accent1 7" xfId="980" hidden="1" xr:uid="{00000000-0005-0000-0000-0000D1010000}"/>
    <cellStyle name="20% - Accent1 7" xfId="1058" hidden="1" xr:uid="{00000000-0005-0000-0000-0000D2010000}"/>
    <cellStyle name="20% - Accent1 7" xfId="604" hidden="1" xr:uid="{00000000-0005-0000-0000-0000D3010000}"/>
    <cellStyle name="20% - Accent1 7" xfId="1358" hidden="1" xr:uid="{00000000-0005-0000-0000-0000D4010000}"/>
    <cellStyle name="20% - Accent1 7" xfId="634" hidden="1" xr:uid="{00000000-0005-0000-0000-0000D5010000}"/>
    <cellStyle name="20% - Accent1 7" xfId="1370" hidden="1" xr:uid="{00000000-0005-0000-0000-0000D6010000}"/>
    <cellStyle name="20% - Accent1 7" xfId="1575" hidden="1" xr:uid="{00000000-0005-0000-0000-0000D7010000}"/>
    <cellStyle name="20% - Accent1 7" xfId="1653" hidden="1" xr:uid="{00000000-0005-0000-0000-0000D8010000}"/>
    <cellStyle name="20% - Accent1 7" xfId="679" hidden="1" xr:uid="{00000000-0005-0000-0000-0000D9010000}"/>
    <cellStyle name="20% - Accent1 7" xfId="1916" hidden="1" xr:uid="{00000000-0005-0000-0000-0000DA010000}"/>
    <cellStyle name="20% - Accent1 7" xfId="1388" hidden="1" xr:uid="{00000000-0005-0000-0000-0000DB010000}"/>
    <cellStyle name="20% - Accent1 7" xfId="1919" hidden="1" xr:uid="{00000000-0005-0000-0000-0000DC010000}"/>
    <cellStyle name="20% - Accent1 7" xfId="2107" hidden="1" xr:uid="{00000000-0005-0000-0000-0000DD010000}"/>
    <cellStyle name="20% - Accent1 7" xfId="2185" hidden="1" xr:uid="{00000000-0005-0000-0000-0000DE010000}"/>
    <cellStyle name="20% - Accent1 7" xfId="2261" hidden="1" xr:uid="{00000000-0005-0000-0000-0000DF010000}"/>
    <cellStyle name="20% - Accent1 7" xfId="2444" hidden="1" xr:uid="{00000000-0005-0000-0000-0000E0010000}"/>
    <cellStyle name="20% - Accent1 7" xfId="2522" hidden="1" xr:uid="{00000000-0005-0000-0000-0000E1010000}"/>
    <cellStyle name="20% - Accent1 7" xfId="2598" hidden="1" xr:uid="{00000000-0005-0000-0000-0000E2010000}"/>
    <cellStyle name="20% - Accent1 7" xfId="2781" hidden="1" xr:uid="{00000000-0005-0000-0000-0000E3010000}"/>
    <cellStyle name="20% - Accent1 7" xfId="2879" hidden="1" xr:uid="{00000000-0005-0000-0000-0000E4010000}"/>
    <cellStyle name="20% - Accent1 7" xfId="2962" hidden="1" xr:uid="{00000000-0005-0000-0000-0000E5010000}"/>
    <cellStyle name="20% - Accent1 7" xfId="3040" hidden="1" xr:uid="{00000000-0005-0000-0000-0000E6010000}"/>
    <cellStyle name="20% - Accent1 7" xfId="3118" hidden="1" xr:uid="{00000000-0005-0000-0000-0000E7010000}"/>
    <cellStyle name="20% - Accent1 7" xfId="3700" hidden="1" xr:uid="{00000000-0005-0000-0000-0000E8010000}"/>
    <cellStyle name="20% - Accent1 7" xfId="3779" hidden="1" xr:uid="{00000000-0005-0000-0000-0000E9010000}"/>
    <cellStyle name="20% - Accent1 7" xfId="3857" hidden="1" xr:uid="{00000000-0005-0000-0000-0000EA010000}"/>
    <cellStyle name="20% - Accent1 7" xfId="3403" hidden="1" xr:uid="{00000000-0005-0000-0000-0000EB010000}"/>
    <cellStyle name="20% - Accent1 7" xfId="4157" hidden="1" xr:uid="{00000000-0005-0000-0000-0000EC010000}"/>
    <cellStyle name="20% - Accent1 7" xfId="3433" hidden="1" xr:uid="{00000000-0005-0000-0000-0000ED010000}"/>
    <cellStyle name="20% - Accent1 7" xfId="4169" hidden="1" xr:uid="{00000000-0005-0000-0000-0000EE010000}"/>
    <cellStyle name="20% - Accent1 7" xfId="4374" hidden="1" xr:uid="{00000000-0005-0000-0000-0000EF010000}"/>
    <cellStyle name="20% - Accent1 7" xfId="4452" hidden="1" xr:uid="{00000000-0005-0000-0000-0000F0010000}"/>
    <cellStyle name="20% - Accent1 7" xfId="3478" hidden="1" xr:uid="{00000000-0005-0000-0000-0000F1010000}"/>
    <cellStyle name="20% - Accent1 7" xfId="4715" hidden="1" xr:uid="{00000000-0005-0000-0000-0000F2010000}"/>
    <cellStyle name="20% - Accent1 7" xfId="4187" hidden="1" xr:uid="{00000000-0005-0000-0000-0000F3010000}"/>
    <cellStyle name="20% - Accent1 7" xfId="4718" hidden="1" xr:uid="{00000000-0005-0000-0000-0000F4010000}"/>
    <cellStyle name="20% - Accent1 7" xfId="4906" hidden="1" xr:uid="{00000000-0005-0000-0000-0000F5010000}"/>
    <cellStyle name="20% - Accent1 7" xfId="4984" hidden="1" xr:uid="{00000000-0005-0000-0000-0000F6010000}"/>
    <cellStyle name="20% - Accent1 7" xfId="5060" hidden="1" xr:uid="{00000000-0005-0000-0000-0000F7010000}"/>
    <cellStyle name="20% - Accent1 7" xfId="5243" hidden="1" xr:uid="{00000000-0005-0000-0000-0000F8010000}"/>
    <cellStyle name="20% - Accent1 7" xfId="5321" hidden="1" xr:uid="{00000000-0005-0000-0000-0000F9010000}"/>
    <cellStyle name="20% - Accent1 7" xfId="5397" hidden="1" xr:uid="{00000000-0005-0000-0000-0000FA010000}"/>
    <cellStyle name="20% - Accent1 7" xfId="5580" hidden="1" xr:uid="{00000000-0005-0000-0000-0000FB010000}"/>
    <cellStyle name="20% - Accent1 7" xfId="5671" hidden="1" xr:uid="{00000000-0005-0000-0000-0000FC010000}"/>
    <cellStyle name="20% - Accent1 7" xfId="5754" hidden="1" xr:uid="{00000000-0005-0000-0000-0000FD010000}"/>
    <cellStyle name="20% - Accent1 7" xfId="5832" hidden="1" xr:uid="{00000000-0005-0000-0000-0000FE010000}"/>
    <cellStyle name="20% - Accent1 7" xfId="5910" hidden="1" xr:uid="{00000000-0005-0000-0000-0000FF010000}"/>
    <cellStyle name="20% - Accent1 7" xfId="6492" hidden="1" xr:uid="{00000000-0005-0000-0000-000000020000}"/>
    <cellStyle name="20% - Accent1 7" xfId="6571" hidden="1" xr:uid="{00000000-0005-0000-0000-000001020000}"/>
    <cellStyle name="20% - Accent1 7" xfId="6649" hidden="1" xr:uid="{00000000-0005-0000-0000-000002020000}"/>
    <cellStyle name="20% - Accent1 7" xfId="6195" hidden="1" xr:uid="{00000000-0005-0000-0000-000003020000}"/>
    <cellStyle name="20% - Accent1 7" xfId="6949" hidden="1" xr:uid="{00000000-0005-0000-0000-000004020000}"/>
    <cellStyle name="20% - Accent1 7" xfId="6225" hidden="1" xr:uid="{00000000-0005-0000-0000-000005020000}"/>
    <cellStyle name="20% - Accent1 7" xfId="6961" hidden="1" xr:uid="{00000000-0005-0000-0000-000006020000}"/>
    <cellStyle name="20% - Accent1 7" xfId="7166" hidden="1" xr:uid="{00000000-0005-0000-0000-000007020000}"/>
    <cellStyle name="20% - Accent1 7" xfId="7244" hidden="1" xr:uid="{00000000-0005-0000-0000-000008020000}"/>
    <cellStyle name="20% - Accent1 7" xfId="6270" hidden="1" xr:uid="{00000000-0005-0000-0000-000009020000}"/>
    <cellStyle name="20% - Accent1 7" xfId="7507" hidden="1" xr:uid="{00000000-0005-0000-0000-00000A020000}"/>
    <cellStyle name="20% - Accent1 7" xfId="6979" hidden="1" xr:uid="{00000000-0005-0000-0000-00000B020000}"/>
    <cellStyle name="20% - Accent1 7" xfId="7510" hidden="1" xr:uid="{00000000-0005-0000-0000-00000C020000}"/>
    <cellStyle name="20% - Accent1 7" xfId="7698" hidden="1" xr:uid="{00000000-0005-0000-0000-00000D020000}"/>
    <cellStyle name="20% - Accent1 7" xfId="7776" hidden="1" xr:uid="{00000000-0005-0000-0000-00000E020000}"/>
    <cellStyle name="20% - Accent1 7" xfId="7852" hidden="1" xr:uid="{00000000-0005-0000-0000-00000F020000}"/>
    <cellStyle name="20% - Accent1 7" xfId="8035" hidden="1" xr:uid="{00000000-0005-0000-0000-000010020000}"/>
    <cellStyle name="20% - Accent1 7" xfId="8113" hidden="1" xr:uid="{00000000-0005-0000-0000-000011020000}"/>
    <cellStyle name="20% - Accent1 7" xfId="8189" hidden="1" xr:uid="{00000000-0005-0000-0000-000012020000}"/>
    <cellStyle name="20% - Accent1 7" xfId="8372" hidden="1" xr:uid="{00000000-0005-0000-0000-000013020000}"/>
    <cellStyle name="20% - Accent1 8" xfId="96" hidden="1" xr:uid="{00000000-0005-0000-0000-000014020000}"/>
    <cellStyle name="20% - Accent1 8" xfId="175" hidden="1" xr:uid="{00000000-0005-0000-0000-000015020000}"/>
    <cellStyle name="20% - Accent1 8" xfId="252" hidden="1" xr:uid="{00000000-0005-0000-0000-000016020000}"/>
    <cellStyle name="20% - Accent1 8" xfId="330" hidden="1" xr:uid="{00000000-0005-0000-0000-000017020000}"/>
    <cellStyle name="20% - Accent1 8" xfId="914" hidden="1" xr:uid="{00000000-0005-0000-0000-000018020000}"/>
    <cellStyle name="20% - Accent1 8" xfId="991" hidden="1" xr:uid="{00000000-0005-0000-0000-000019020000}"/>
    <cellStyle name="20% - Accent1 8" xfId="1070" hidden="1" xr:uid="{00000000-0005-0000-0000-00001A020000}"/>
    <cellStyle name="20% - Accent1 8" xfId="1187" hidden="1" xr:uid="{00000000-0005-0000-0000-00001B020000}"/>
    <cellStyle name="20% - Accent1 8" xfId="1160" hidden="1" xr:uid="{00000000-0005-0000-0000-00001C020000}"/>
    <cellStyle name="20% - Accent1 8" xfId="806" hidden="1" xr:uid="{00000000-0005-0000-0000-00001D020000}"/>
    <cellStyle name="20% - Accent1 8" xfId="650" hidden="1" xr:uid="{00000000-0005-0000-0000-00001E020000}"/>
    <cellStyle name="20% - Accent1 8" xfId="1586" hidden="1" xr:uid="{00000000-0005-0000-0000-00001F020000}"/>
    <cellStyle name="20% - Accent1 8" xfId="1664" hidden="1" xr:uid="{00000000-0005-0000-0000-000020020000}"/>
    <cellStyle name="20% - Accent1 8" xfId="1765" hidden="1" xr:uid="{00000000-0005-0000-0000-000021020000}"/>
    <cellStyle name="20% - Accent1 8" xfId="1747" hidden="1" xr:uid="{00000000-0005-0000-0000-000022020000}"/>
    <cellStyle name="20% - Accent1 8" xfId="1168" hidden="1" xr:uid="{00000000-0005-0000-0000-000023020000}"/>
    <cellStyle name="20% - Accent1 8" xfId="810" hidden="1" xr:uid="{00000000-0005-0000-0000-000024020000}"/>
    <cellStyle name="20% - Accent1 8" xfId="2118" hidden="1" xr:uid="{00000000-0005-0000-0000-000025020000}"/>
    <cellStyle name="20% - Accent1 8" xfId="2196" hidden="1" xr:uid="{00000000-0005-0000-0000-000026020000}"/>
    <cellStyle name="20% - Accent1 8" xfId="1217" hidden="1" xr:uid="{00000000-0005-0000-0000-000027020000}"/>
    <cellStyle name="20% - Accent1 8" xfId="2455" hidden="1" xr:uid="{00000000-0005-0000-0000-000028020000}"/>
    <cellStyle name="20% - Accent1 8" xfId="2533" hidden="1" xr:uid="{00000000-0005-0000-0000-000029020000}"/>
    <cellStyle name="20% - Accent1 8" xfId="1214" hidden="1" xr:uid="{00000000-0005-0000-0000-00002A020000}"/>
    <cellStyle name="20% - Accent1 8" xfId="2792" hidden="1" xr:uid="{00000000-0005-0000-0000-00002B020000}"/>
    <cellStyle name="20% - Accent1 8" xfId="2895" hidden="1" xr:uid="{00000000-0005-0000-0000-00002C020000}"/>
    <cellStyle name="20% - Accent1 8" xfId="2974" hidden="1" xr:uid="{00000000-0005-0000-0000-00002D020000}"/>
    <cellStyle name="20% - Accent1 8" xfId="3051" hidden="1" xr:uid="{00000000-0005-0000-0000-00002E020000}"/>
    <cellStyle name="20% - Accent1 8" xfId="3129" hidden="1" xr:uid="{00000000-0005-0000-0000-00002F020000}"/>
    <cellStyle name="20% - Accent1 8" xfId="3713" hidden="1" xr:uid="{00000000-0005-0000-0000-000030020000}"/>
    <cellStyle name="20% - Accent1 8" xfId="3790" hidden="1" xr:uid="{00000000-0005-0000-0000-000031020000}"/>
    <cellStyle name="20% - Accent1 8" xfId="3869" hidden="1" xr:uid="{00000000-0005-0000-0000-000032020000}"/>
    <cellStyle name="20% - Accent1 8" xfId="3986" hidden="1" xr:uid="{00000000-0005-0000-0000-000033020000}"/>
    <cellStyle name="20% - Accent1 8" xfId="3959" hidden="1" xr:uid="{00000000-0005-0000-0000-000034020000}"/>
    <cellStyle name="20% - Accent1 8" xfId="3605" hidden="1" xr:uid="{00000000-0005-0000-0000-000035020000}"/>
    <cellStyle name="20% - Accent1 8" xfId="3449" hidden="1" xr:uid="{00000000-0005-0000-0000-000036020000}"/>
    <cellStyle name="20% - Accent1 8" xfId="4385" hidden="1" xr:uid="{00000000-0005-0000-0000-000037020000}"/>
    <cellStyle name="20% - Accent1 8" xfId="4463" hidden="1" xr:uid="{00000000-0005-0000-0000-000038020000}"/>
    <cellStyle name="20% - Accent1 8" xfId="4564" hidden="1" xr:uid="{00000000-0005-0000-0000-000039020000}"/>
    <cellStyle name="20% - Accent1 8" xfId="4546" hidden="1" xr:uid="{00000000-0005-0000-0000-00003A020000}"/>
    <cellStyle name="20% - Accent1 8" xfId="3967" hidden="1" xr:uid="{00000000-0005-0000-0000-00003B020000}"/>
    <cellStyle name="20% - Accent1 8" xfId="3609" hidden="1" xr:uid="{00000000-0005-0000-0000-00003C020000}"/>
    <cellStyle name="20% - Accent1 8" xfId="4917" hidden="1" xr:uid="{00000000-0005-0000-0000-00003D020000}"/>
    <cellStyle name="20% - Accent1 8" xfId="4995" hidden="1" xr:uid="{00000000-0005-0000-0000-00003E020000}"/>
    <cellStyle name="20% - Accent1 8" xfId="4016" hidden="1" xr:uid="{00000000-0005-0000-0000-00003F020000}"/>
    <cellStyle name="20% - Accent1 8" xfId="5254" hidden="1" xr:uid="{00000000-0005-0000-0000-000040020000}"/>
    <cellStyle name="20% - Accent1 8" xfId="5332" hidden="1" xr:uid="{00000000-0005-0000-0000-000041020000}"/>
    <cellStyle name="20% - Accent1 8" xfId="4013" hidden="1" xr:uid="{00000000-0005-0000-0000-000042020000}"/>
    <cellStyle name="20% - Accent1 8" xfId="5591" hidden="1" xr:uid="{00000000-0005-0000-0000-000043020000}"/>
    <cellStyle name="20% - Accent1 8" xfId="5687" hidden="1" xr:uid="{00000000-0005-0000-0000-000044020000}"/>
    <cellStyle name="20% - Accent1 8" xfId="5766" hidden="1" xr:uid="{00000000-0005-0000-0000-000045020000}"/>
    <cellStyle name="20% - Accent1 8" xfId="5843" hidden="1" xr:uid="{00000000-0005-0000-0000-000046020000}"/>
    <cellStyle name="20% - Accent1 8" xfId="5921" hidden="1" xr:uid="{00000000-0005-0000-0000-000047020000}"/>
    <cellStyle name="20% - Accent1 8" xfId="6505" hidden="1" xr:uid="{00000000-0005-0000-0000-000048020000}"/>
    <cellStyle name="20% - Accent1 8" xfId="6582" hidden="1" xr:uid="{00000000-0005-0000-0000-000049020000}"/>
    <cellStyle name="20% - Accent1 8" xfId="6661" hidden="1" xr:uid="{00000000-0005-0000-0000-00004A020000}"/>
    <cellStyle name="20% - Accent1 8" xfId="6778" hidden="1" xr:uid="{00000000-0005-0000-0000-00004B020000}"/>
    <cellStyle name="20% - Accent1 8" xfId="6751" hidden="1" xr:uid="{00000000-0005-0000-0000-00004C020000}"/>
    <cellStyle name="20% - Accent1 8" xfId="6397" hidden="1" xr:uid="{00000000-0005-0000-0000-00004D020000}"/>
    <cellStyle name="20% - Accent1 8" xfId="6241" hidden="1" xr:uid="{00000000-0005-0000-0000-00004E020000}"/>
    <cellStyle name="20% - Accent1 8" xfId="7177" hidden="1" xr:uid="{00000000-0005-0000-0000-00004F020000}"/>
    <cellStyle name="20% - Accent1 8" xfId="7255" hidden="1" xr:uid="{00000000-0005-0000-0000-000050020000}"/>
    <cellStyle name="20% - Accent1 8" xfId="7356" hidden="1" xr:uid="{00000000-0005-0000-0000-000051020000}"/>
    <cellStyle name="20% - Accent1 8" xfId="7338" hidden="1" xr:uid="{00000000-0005-0000-0000-000052020000}"/>
    <cellStyle name="20% - Accent1 8" xfId="6759" hidden="1" xr:uid="{00000000-0005-0000-0000-000053020000}"/>
    <cellStyle name="20% - Accent1 8" xfId="6401" hidden="1" xr:uid="{00000000-0005-0000-0000-000054020000}"/>
    <cellStyle name="20% - Accent1 8" xfId="7709" hidden="1" xr:uid="{00000000-0005-0000-0000-000055020000}"/>
    <cellStyle name="20% - Accent1 8" xfId="7787" hidden="1" xr:uid="{00000000-0005-0000-0000-000056020000}"/>
    <cellStyle name="20% - Accent1 8" xfId="6808" hidden="1" xr:uid="{00000000-0005-0000-0000-000057020000}"/>
    <cellStyle name="20% - Accent1 8" xfId="8046" hidden="1" xr:uid="{00000000-0005-0000-0000-000058020000}"/>
    <cellStyle name="20% - Accent1 8" xfId="8124" hidden="1" xr:uid="{00000000-0005-0000-0000-000059020000}"/>
    <cellStyle name="20% - Accent1 8" xfId="6805" hidden="1" xr:uid="{00000000-0005-0000-0000-00005A020000}"/>
    <cellStyle name="20% - Accent1 8" xfId="8383" hidden="1" xr:uid="{00000000-0005-0000-0000-00005B020000}"/>
    <cellStyle name="20% - Accent1 9" xfId="109" hidden="1" xr:uid="{00000000-0005-0000-0000-00005C020000}"/>
    <cellStyle name="20% - Accent1 9" xfId="183" hidden="1" xr:uid="{00000000-0005-0000-0000-00005D020000}"/>
    <cellStyle name="20% - Accent1 9" xfId="259" hidden="1" xr:uid="{00000000-0005-0000-0000-00005E020000}"/>
    <cellStyle name="20% - Accent1 9" xfId="337" hidden="1" xr:uid="{00000000-0005-0000-0000-00005F020000}"/>
    <cellStyle name="20% - Accent1 9" xfId="922" hidden="1" xr:uid="{00000000-0005-0000-0000-000060020000}"/>
    <cellStyle name="20% - Accent1 9" xfId="998" hidden="1" xr:uid="{00000000-0005-0000-0000-000061020000}"/>
    <cellStyle name="20% - Accent1 9" xfId="1077" hidden="1" xr:uid="{00000000-0005-0000-0000-000062020000}"/>
    <cellStyle name="20% - Accent1 9" xfId="1172" hidden="1" xr:uid="{00000000-0005-0000-0000-000063020000}"/>
    <cellStyle name="20% - Accent1 9" xfId="850" hidden="1" xr:uid="{00000000-0005-0000-0000-000064020000}"/>
    <cellStyle name="20% - Accent1 9" xfId="708" hidden="1" xr:uid="{00000000-0005-0000-0000-000065020000}"/>
    <cellStyle name="20% - Accent1 9" xfId="1517" hidden="1" xr:uid="{00000000-0005-0000-0000-000066020000}"/>
    <cellStyle name="20% - Accent1 9" xfId="1593" hidden="1" xr:uid="{00000000-0005-0000-0000-000067020000}"/>
    <cellStyle name="20% - Accent1 9" xfId="1671" hidden="1" xr:uid="{00000000-0005-0000-0000-000068020000}"/>
    <cellStyle name="20% - Accent1 9" xfId="1754" hidden="1" xr:uid="{00000000-0005-0000-0000-000069020000}"/>
    <cellStyle name="20% - Accent1 9" xfId="1507" hidden="1" xr:uid="{00000000-0005-0000-0000-00006A020000}"/>
    <cellStyle name="20% - Accent1 9" xfId="625" hidden="1" xr:uid="{00000000-0005-0000-0000-00006B020000}"/>
    <cellStyle name="20% - Accent1 9" xfId="2049" hidden="1" xr:uid="{00000000-0005-0000-0000-00006C020000}"/>
    <cellStyle name="20% - Accent1 9" xfId="2125" hidden="1" xr:uid="{00000000-0005-0000-0000-00006D020000}"/>
    <cellStyle name="20% - Accent1 9" xfId="2203" hidden="1" xr:uid="{00000000-0005-0000-0000-00006E020000}"/>
    <cellStyle name="20% - Accent1 9" xfId="2386" hidden="1" xr:uid="{00000000-0005-0000-0000-00006F020000}"/>
    <cellStyle name="20% - Accent1 9" xfId="2462" hidden="1" xr:uid="{00000000-0005-0000-0000-000070020000}"/>
    <cellStyle name="20% - Accent1 9" xfId="2540" hidden="1" xr:uid="{00000000-0005-0000-0000-000071020000}"/>
    <cellStyle name="20% - Accent1 9" xfId="2723" hidden="1" xr:uid="{00000000-0005-0000-0000-000072020000}"/>
    <cellStyle name="20% - Accent1 9" xfId="2799" hidden="1" xr:uid="{00000000-0005-0000-0000-000073020000}"/>
    <cellStyle name="20% - Accent1 9" xfId="2908" hidden="1" xr:uid="{00000000-0005-0000-0000-000074020000}"/>
    <cellStyle name="20% - Accent1 9" xfId="2982" hidden="1" xr:uid="{00000000-0005-0000-0000-000075020000}"/>
    <cellStyle name="20% - Accent1 9" xfId="3058" hidden="1" xr:uid="{00000000-0005-0000-0000-000076020000}"/>
    <cellStyle name="20% - Accent1 9" xfId="3136" hidden="1" xr:uid="{00000000-0005-0000-0000-000077020000}"/>
    <cellStyle name="20% - Accent1 9" xfId="3721" hidden="1" xr:uid="{00000000-0005-0000-0000-000078020000}"/>
    <cellStyle name="20% - Accent1 9" xfId="3797" hidden="1" xr:uid="{00000000-0005-0000-0000-000079020000}"/>
    <cellStyle name="20% - Accent1 9" xfId="3876" hidden="1" xr:uid="{00000000-0005-0000-0000-00007A020000}"/>
    <cellStyle name="20% - Accent1 9" xfId="3971" hidden="1" xr:uid="{00000000-0005-0000-0000-00007B020000}"/>
    <cellStyle name="20% - Accent1 9" xfId="3649" hidden="1" xr:uid="{00000000-0005-0000-0000-00007C020000}"/>
    <cellStyle name="20% - Accent1 9" xfId="3507" hidden="1" xr:uid="{00000000-0005-0000-0000-00007D020000}"/>
    <cellStyle name="20% - Accent1 9" xfId="4316" hidden="1" xr:uid="{00000000-0005-0000-0000-00007E020000}"/>
    <cellStyle name="20% - Accent1 9" xfId="4392" hidden="1" xr:uid="{00000000-0005-0000-0000-00007F020000}"/>
    <cellStyle name="20% - Accent1 9" xfId="4470" hidden="1" xr:uid="{00000000-0005-0000-0000-000080020000}"/>
    <cellStyle name="20% - Accent1 9" xfId="4553" hidden="1" xr:uid="{00000000-0005-0000-0000-000081020000}"/>
    <cellStyle name="20% - Accent1 9" xfId="4306" hidden="1" xr:uid="{00000000-0005-0000-0000-000082020000}"/>
    <cellStyle name="20% - Accent1 9" xfId="3424" hidden="1" xr:uid="{00000000-0005-0000-0000-000083020000}"/>
    <cellStyle name="20% - Accent1 9" xfId="4848" hidden="1" xr:uid="{00000000-0005-0000-0000-000084020000}"/>
    <cellStyle name="20% - Accent1 9" xfId="4924" hidden="1" xr:uid="{00000000-0005-0000-0000-000085020000}"/>
    <cellStyle name="20% - Accent1 9" xfId="5002" hidden="1" xr:uid="{00000000-0005-0000-0000-000086020000}"/>
    <cellStyle name="20% - Accent1 9" xfId="5185" hidden="1" xr:uid="{00000000-0005-0000-0000-000087020000}"/>
    <cellStyle name="20% - Accent1 9" xfId="5261" hidden="1" xr:uid="{00000000-0005-0000-0000-000088020000}"/>
    <cellStyle name="20% - Accent1 9" xfId="5339" hidden="1" xr:uid="{00000000-0005-0000-0000-000089020000}"/>
    <cellStyle name="20% - Accent1 9" xfId="5522" hidden="1" xr:uid="{00000000-0005-0000-0000-00008A020000}"/>
    <cellStyle name="20% - Accent1 9" xfId="5598" hidden="1" xr:uid="{00000000-0005-0000-0000-00008B020000}"/>
    <cellStyle name="20% - Accent1 9" xfId="5700" hidden="1" xr:uid="{00000000-0005-0000-0000-00008C020000}"/>
    <cellStyle name="20% - Accent1 9" xfId="5774" hidden="1" xr:uid="{00000000-0005-0000-0000-00008D020000}"/>
    <cellStyle name="20% - Accent1 9" xfId="5850" hidden="1" xr:uid="{00000000-0005-0000-0000-00008E020000}"/>
    <cellStyle name="20% - Accent1 9" xfId="5928" hidden="1" xr:uid="{00000000-0005-0000-0000-00008F020000}"/>
    <cellStyle name="20% - Accent1 9" xfId="6513" hidden="1" xr:uid="{00000000-0005-0000-0000-000090020000}"/>
    <cellStyle name="20% - Accent1 9" xfId="6589" hidden="1" xr:uid="{00000000-0005-0000-0000-000091020000}"/>
    <cellStyle name="20% - Accent1 9" xfId="6668" hidden="1" xr:uid="{00000000-0005-0000-0000-000092020000}"/>
    <cellStyle name="20% - Accent1 9" xfId="6763" hidden="1" xr:uid="{00000000-0005-0000-0000-000093020000}"/>
    <cellStyle name="20% - Accent1 9" xfId="6441" hidden="1" xr:uid="{00000000-0005-0000-0000-000094020000}"/>
    <cellStyle name="20% - Accent1 9" xfId="6299" hidden="1" xr:uid="{00000000-0005-0000-0000-000095020000}"/>
    <cellStyle name="20% - Accent1 9" xfId="7108" hidden="1" xr:uid="{00000000-0005-0000-0000-000096020000}"/>
    <cellStyle name="20% - Accent1 9" xfId="7184" hidden="1" xr:uid="{00000000-0005-0000-0000-000097020000}"/>
    <cellStyle name="20% - Accent1 9" xfId="7262" hidden="1" xr:uid="{00000000-0005-0000-0000-000098020000}"/>
    <cellStyle name="20% - Accent1 9" xfId="7345" hidden="1" xr:uid="{00000000-0005-0000-0000-000099020000}"/>
    <cellStyle name="20% - Accent1 9" xfId="7098" hidden="1" xr:uid="{00000000-0005-0000-0000-00009A020000}"/>
    <cellStyle name="20% - Accent1 9" xfId="6216" hidden="1" xr:uid="{00000000-0005-0000-0000-00009B020000}"/>
    <cellStyle name="20% - Accent1 9" xfId="7640" hidden="1" xr:uid="{00000000-0005-0000-0000-00009C020000}"/>
    <cellStyle name="20% - Accent1 9" xfId="7716" hidden="1" xr:uid="{00000000-0005-0000-0000-00009D020000}"/>
    <cellStyle name="20% - Accent1 9" xfId="7794" hidden="1" xr:uid="{00000000-0005-0000-0000-00009E020000}"/>
    <cellStyle name="20% - Accent1 9" xfId="7977" hidden="1" xr:uid="{00000000-0005-0000-0000-00009F020000}"/>
    <cellStyle name="20% - Accent1 9" xfId="8053" hidden="1" xr:uid="{00000000-0005-0000-0000-0000A0020000}"/>
    <cellStyle name="20% - Accent1 9" xfId="8131" hidden="1" xr:uid="{00000000-0005-0000-0000-0000A1020000}"/>
    <cellStyle name="20% - Accent1 9" xfId="8314" hidden="1" xr:uid="{00000000-0005-0000-0000-0000A2020000}"/>
    <cellStyle name="20% - Accent1 9" xfId="8390" hidden="1" xr:uid="{00000000-0005-0000-0000-0000A3020000}"/>
    <cellStyle name="20% - Accent2" xfId="27" builtinId="34" hidden="1"/>
    <cellStyle name="20% - Accent2 10" xfId="124" hidden="1" xr:uid="{00000000-0005-0000-0000-0000D8020000}"/>
    <cellStyle name="20% - Accent2 10" xfId="198" hidden="1" xr:uid="{00000000-0005-0000-0000-0000D9020000}"/>
    <cellStyle name="20% - Accent2 10" xfId="274" hidden="1" xr:uid="{00000000-0005-0000-0000-0000DA020000}"/>
    <cellStyle name="20% - Accent2 10" xfId="352" hidden="1" xr:uid="{00000000-0005-0000-0000-0000DB020000}"/>
    <cellStyle name="20% - Accent2 10" xfId="937" hidden="1" xr:uid="{00000000-0005-0000-0000-0000DC020000}"/>
    <cellStyle name="20% - Accent2 10" xfId="1013" hidden="1" xr:uid="{00000000-0005-0000-0000-0000DD020000}"/>
    <cellStyle name="20% - Accent2 10" xfId="1092" hidden="1" xr:uid="{00000000-0005-0000-0000-0000DE020000}"/>
    <cellStyle name="20% - Accent2 10" xfId="1174" hidden="1" xr:uid="{00000000-0005-0000-0000-0000DF020000}"/>
    <cellStyle name="20% - Accent2 10" xfId="722" hidden="1" xr:uid="{00000000-0005-0000-0000-0000E0020000}"/>
    <cellStyle name="20% - Accent2 10" xfId="739" hidden="1" xr:uid="{00000000-0005-0000-0000-0000E1020000}"/>
    <cellStyle name="20% - Accent2 10" xfId="1532" hidden="1" xr:uid="{00000000-0005-0000-0000-0000E2020000}"/>
    <cellStyle name="20% - Accent2 10" xfId="1608" hidden="1" xr:uid="{00000000-0005-0000-0000-0000E3020000}"/>
    <cellStyle name="20% - Accent2 10" xfId="1686" hidden="1" xr:uid="{00000000-0005-0000-0000-0000E4020000}"/>
    <cellStyle name="20% - Accent2 10" xfId="1756" hidden="1" xr:uid="{00000000-0005-0000-0000-0000E5020000}"/>
    <cellStyle name="20% - Accent2 10" xfId="881" hidden="1" xr:uid="{00000000-0005-0000-0000-0000E6020000}"/>
    <cellStyle name="20% - Accent2 10" xfId="877" hidden="1" xr:uid="{00000000-0005-0000-0000-0000E7020000}"/>
    <cellStyle name="20% - Accent2 10" xfId="2064" hidden="1" xr:uid="{00000000-0005-0000-0000-0000E8020000}"/>
    <cellStyle name="20% - Accent2 10" xfId="2140" hidden="1" xr:uid="{00000000-0005-0000-0000-0000E9020000}"/>
    <cellStyle name="20% - Accent2 10" xfId="2218" hidden="1" xr:uid="{00000000-0005-0000-0000-0000EA020000}"/>
    <cellStyle name="20% - Accent2 10" xfId="2401" hidden="1" xr:uid="{00000000-0005-0000-0000-0000EB020000}"/>
    <cellStyle name="20% - Accent2 10" xfId="2477" hidden="1" xr:uid="{00000000-0005-0000-0000-0000EC020000}"/>
    <cellStyle name="20% - Accent2 10" xfId="2555" hidden="1" xr:uid="{00000000-0005-0000-0000-0000ED020000}"/>
    <cellStyle name="20% - Accent2 10" xfId="2738" hidden="1" xr:uid="{00000000-0005-0000-0000-0000EE020000}"/>
    <cellStyle name="20% - Accent2 10" xfId="2814" hidden="1" xr:uid="{00000000-0005-0000-0000-0000EF020000}"/>
    <cellStyle name="20% - Accent2 10" xfId="2923" hidden="1" xr:uid="{00000000-0005-0000-0000-0000F0020000}"/>
    <cellStyle name="20% - Accent2 10" xfId="2997" hidden="1" xr:uid="{00000000-0005-0000-0000-0000F1020000}"/>
    <cellStyle name="20% - Accent2 10" xfId="3073" hidden="1" xr:uid="{00000000-0005-0000-0000-0000F2020000}"/>
    <cellStyle name="20% - Accent2 10" xfId="3151" hidden="1" xr:uid="{00000000-0005-0000-0000-0000F3020000}"/>
    <cellStyle name="20% - Accent2 10" xfId="3736" hidden="1" xr:uid="{00000000-0005-0000-0000-0000F4020000}"/>
    <cellStyle name="20% - Accent2 10" xfId="3812" hidden="1" xr:uid="{00000000-0005-0000-0000-0000F5020000}"/>
    <cellStyle name="20% - Accent2 10" xfId="3891" hidden="1" xr:uid="{00000000-0005-0000-0000-0000F6020000}"/>
    <cellStyle name="20% - Accent2 10" xfId="3973" hidden="1" xr:uid="{00000000-0005-0000-0000-0000F7020000}"/>
    <cellStyle name="20% - Accent2 10" xfId="3521" hidden="1" xr:uid="{00000000-0005-0000-0000-0000F8020000}"/>
    <cellStyle name="20% - Accent2 10" xfId="3538" hidden="1" xr:uid="{00000000-0005-0000-0000-0000F9020000}"/>
    <cellStyle name="20% - Accent2 10" xfId="4331" hidden="1" xr:uid="{00000000-0005-0000-0000-0000FA020000}"/>
    <cellStyle name="20% - Accent2 10" xfId="4407" hidden="1" xr:uid="{00000000-0005-0000-0000-0000FB020000}"/>
    <cellStyle name="20% - Accent2 10" xfId="4485" hidden="1" xr:uid="{00000000-0005-0000-0000-0000FC020000}"/>
    <cellStyle name="20% - Accent2 10" xfId="4555" hidden="1" xr:uid="{00000000-0005-0000-0000-0000FD020000}"/>
    <cellStyle name="20% - Accent2 10" xfId="3680" hidden="1" xr:uid="{00000000-0005-0000-0000-0000FE020000}"/>
    <cellStyle name="20% - Accent2 10" xfId="3676" hidden="1" xr:uid="{00000000-0005-0000-0000-0000FF020000}"/>
    <cellStyle name="20% - Accent2 10" xfId="4863" hidden="1" xr:uid="{00000000-0005-0000-0000-000000030000}"/>
    <cellStyle name="20% - Accent2 10" xfId="4939" hidden="1" xr:uid="{00000000-0005-0000-0000-000001030000}"/>
    <cellStyle name="20% - Accent2 10" xfId="5017" hidden="1" xr:uid="{00000000-0005-0000-0000-000002030000}"/>
    <cellStyle name="20% - Accent2 10" xfId="5200" hidden="1" xr:uid="{00000000-0005-0000-0000-000003030000}"/>
    <cellStyle name="20% - Accent2 10" xfId="5276" hidden="1" xr:uid="{00000000-0005-0000-0000-000004030000}"/>
    <cellStyle name="20% - Accent2 10" xfId="5354" hidden="1" xr:uid="{00000000-0005-0000-0000-000005030000}"/>
    <cellStyle name="20% - Accent2 10" xfId="5537" hidden="1" xr:uid="{00000000-0005-0000-0000-000006030000}"/>
    <cellStyle name="20% - Accent2 10" xfId="5613" hidden="1" xr:uid="{00000000-0005-0000-0000-000007030000}"/>
    <cellStyle name="20% - Accent2 10" xfId="5715" hidden="1" xr:uid="{00000000-0005-0000-0000-000008030000}"/>
    <cellStyle name="20% - Accent2 10" xfId="5789" hidden="1" xr:uid="{00000000-0005-0000-0000-000009030000}"/>
    <cellStyle name="20% - Accent2 10" xfId="5865" hidden="1" xr:uid="{00000000-0005-0000-0000-00000A030000}"/>
    <cellStyle name="20% - Accent2 10" xfId="5943" hidden="1" xr:uid="{00000000-0005-0000-0000-00000B030000}"/>
    <cellStyle name="20% - Accent2 10" xfId="6528" hidden="1" xr:uid="{00000000-0005-0000-0000-00000C030000}"/>
    <cellStyle name="20% - Accent2 10" xfId="6604" hidden="1" xr:uid="{00000000-0005-0000-0000-00000D030000}"/>
    <cellStyle name="20% - Accent2 10" xfId="6683" hidden="1" xr:uid="{00000000-0005-0000-0000-00000E030000}"/>
    <cellStyle name="20% - Accent2 10" xfId="6765" hidden="1" xr:uid="{00000000-0005-0000-0000-00000F030000}"/>
    <cellStyle name="20% - Accent2 10" xfId="6313" hidden="1" xr:uid="{00000000-0005-0000-0000-000010030000}"/>
    <cellStyle name="20% - Accent2 10" xfId="6330" hidden="1" xr:uid="{00000000-0005-0000-0000-000011030000}"/>
    <cellStyle name="20% - Accent2 10" xfId="7123" hidden="1" xr:uid="{00000000-0005-0000-0000-000012030000}"/>
    <cellStyle name="20% - Accent2 10" xfId="7199" hidden="1" xr:uid="{00000000-0005-0000-0000-000013030000}"/>
    <cellStyle name="20% - Accent2 10" xfId="7277" hidden="1" xr:uid="{00000000-0005-0000-0000-000014030000}"/>
    <cellStyle name="20% - Accent2 10" xfId="7347" hidden="1" xr:uid="{00000000-0005-0000-0000-000015030000}"/>
    <cellStyle name="20% - Accent2 10" xfId="6472" hidden="1" xr:uid="{00000000-0005-0000-0000-000016030000}"/>
    <cellStyle name="20% - Accent2 10" xfId="6468" hidden="1" xr:uid="{00000000-0005-0000-0000-000017030000}"/>
    <cellStyle name="20% - Accent2 10" xfId="7655" hidden="1" xr:uid="{00000000-0005-0000-0000-000018030000}"/>
    <cellStyle name="20% - Accent2 10" xfId="7731" hidden="1" xr:uid="{00000000-0005-0000-0000-000019030000}"/>
    <cellStyle name="20% - Accent2 10" xfId="7809" hidden="1" xr:uid="{00000000-0005-0000-0000-00001A030000}"/>
    <cellStyle name="20% - Accent2 10" xfId="7992" hidden="1" xr:uid="{00000000-0005-0000-0000-00001B030000}"/>
    <cellStyle name="20% - Accent2 10" xfId="8068" hidden="1" xr:uid="{00000000-0005-0000-0000-00001C030000}"/>
    <cellStyle name="20% - Accent2 10" xfId="8146" hidden="1" xr:uid="{00000000-0005-0000-0000-00001D030000}"/>
    <cellStyle name="20% - Accent2 10" xfId="8329" hidden="1" xr:uid="{00000000-0005-0000-0000-00001E030000}"/>
    <cellStyle name="20% - Accent2 10" xfId="8405" hidden="1" xr:uid="{00000000-0005-0000-0000-00001F030000}"/>
    <cellStyle name="20% - Accent2 11" xfId="137" hidden="1" xr:uid="{00000000-0005-0000-0000-000020030000}"/>
    <cellStyle name="20% - Accent2 11" xfId="211" hidden="1" xr:uid="{00000000-0005-0000-0000-000021030000}"/>
    <cellStyle name="20% - Accent2 11" xfId="287" hidden="1" xr:uid="{00000000-0005-0000-0000-000022030000}"/>
    <cellStyle name="20% - Accent2 11" xfId="365" hidden="1" xr:uid="{00000000-0005-0000-0000-000023030000}"/>
    <cellStyle name="20% - Accent2 11" xfId="950" hidden="1" xr:uid="{00000000-0005-0000-0000-000024030000}"/>
    <cellStyle name="20% - Accent2 11" xfId="1026" hidden="1" xr:uid="{00000000-0005-0000-0000-000025030000}"/>
    <cellStyle name="20% - Accent2 11" xfId="1105" hidden="1" xr:uid="{00000000-0005-0000-0000-000026030000}"/>
    <cellStyle name="20% - Accent2 11" xfId="1138" hidden="1" xr:uid="{00000000-0005-0000-0000-000027030000}"/>
    <cellStyle name="20% - Accent2 11" xfId="619" hidden="1" xr:uid="{00000000-0005-0000-0000-000028030000}"/>
    <cellStyle name="20% - Accent2 11" xfId="690" hidden="1" xr:uid="{00000000-0005-0000-0000-000029030000}"/>
    <cellStyle name="20% - Accent2 11" xfId="1545" hidden="1" xr:uid="{00000000-0005-0000-0000-00002A030000}"/>
    <cellStyle name="20% - Accent2 11" xfId="1621" hidden="1" xr:uid="{00000000-0005-0000-0000-00002B030000}"/>
    <cellStyle name="20% - Accent2 11" xfId="1699" hidden="1" xr:uid="{00000000-0005-0000-0000-00002C030000}"/>
    <cellStyle name="20% - Accent2 11" xfId="1728" hidden="1" xr:uid="{00000000-0005-0000-0000-00002D030000}"/>
    <cellStyle name="20% - Accent2 11" xfId="1161" hidden="1" xr:uid="{00000000-0005-0000-0000-00002E030000}"/>
    <cellStyle name="20% - Accent2 11" xfId="1129" hidden="1" xr:uid="{00000000-0005-0000-0000-00002F030000}"/>
    <cellStyle name="20% - Accent2 11" xfId="2077" hidden="1" xr:uid="{00000000-0005-0000-0000-000030030000}"/>
    <cellStyle name="20% - Accent2 11" xfId="2153" hidden="1" xr:uid="{00000000-0005-0000-0000-000031030000}"/>
    <cellStyle name="20% - Accent2 11" xfId="2231" hidden="1" xr:uid="{00000000-0005-0000-0000-000032030000}"/>
    <cellStyle name="20% - Accent2 11" xfId="2414" hidden="1" xr:uid="{00000000-0005-0000-0000-000033030000}"/>
    <cellStyle name="20% - Accent2 11" xfId="2490" hidden="1" xr:uid="{00000000-0005-0000-0000-000034030000}"/>
    <cellStyle name="20% - Accent2 11" xfId="2568" hidden="1" xr:uid="{00000000-0005-0000-0000-000035030000}"/>
    <cellStyle name="20% - Accent2 11" xfId="2751" hidden="1" xr:uid="{00000000-0005-0000-0000-000036030000}"/>
    <cellStyle name="20% - Accent2 11" xfId="2827" hidden="1" xr:uid="{00000000-0005-0000-0000-000037030000}"/>
    <cellStyle name="20% - Accent2 11" xfId="2936" hidden="1" xr:uid="{00000000-0005-0000-0000-000038030000}"/>
    <cellStyle name="20% - Accent2 11" xfId="3010" hidden="1" xr:uid="{00000000-0005-0000-0000-000039030000}"/>
    <cellStyle name="20% - Accent2 11" xfId="3086" hidden="1" xr:uid="{00000000-0005-0000-0000-00003A030000}"/>
    <cellStyle name="20% - Accent2 11" xfId="3164" hidden="1" xr:uid="{00000000-0005-0000-0000-00003B030000}"/>
    <cellStyle name="20% - Accent2 11" xfId="3749" hidden="1" xr:uid="{00000000-0005-0000-0000-00003C030000}"/>
    <cellStyle name="20% - Accent2 11" xfId="3825" hidden="1" xr:uid="{00000000-0005-0000-0000-00003D030000}"/>
    <cellStyle name="20% - Accent2 11" xfId="3904" hidden="1" xr:uid="{00000000-0005-0000-0000-00003E030000}"/>
    <cellStyle name="20% - Accent2 11" xfId="3937" hidden="1" xr:uid="{00000000-0005-0000-0000-00003F030000}"/>
    <cellStyle name="20% - Accent2 11" xfId="3418" hidden="1" xr:uid="{00000000-0005-0000-0000-000040030000}"/>
    <cellStyle name="20% - Accent2 11" xfId="3489" hidden="1" xr:uid="{00000000-0005-0000-0000-000041030000}"/>
    <cellStyle name="20% - Accent2 11" xfId="4344" hidden="1" xr:uid="{00000000-0005-0000-0000-000042030000}"/>
    <cellStyle name="20% - Accent2 11" xfId="4420" hidden="1" xr:uid="{00000000-0005-0000-0000-000043030000}"/>
    <cellStyle name="20% - Accent2 11" xfId="4498" hidden="1" xr:uid="{00000000-0005-0000-0000-000044030000}"/>
    <cellStyle name="20% - Accent2 11" xfId="4527" hidden="1" xr:uid="{00000000-0005-0000-0000-000045030000}"/>
    <cellStyle name="20% - Accent2 11" xfId="3960" hidden="1" xr:uid="{00000000-0005-0000-0000-000046030000}"/>
    <cellStyle name="20% - Accent2 11" xfId="3928" hidden="1" xr:uid="{00000000-0005-0000-0000-000047030000}"/>
    <cellStyle name="20% - Accent2 11" xfId="4876" hidden="1" xr:uid="{00000000-0005-0000-0000-000048030000}"/>
    <cellStyle name="20% - Accent2 11" xfId="4952" hidden="1" xr:uid="{00000000-0005-0000-0000-000049030000}"/>
    <cellStyle name="20% - Accent2 11" xfId="5030" hidden="1" xr:uid="{00000000-0005-0000-0000-00004A030000}"/>
    <cellStyle name="20% - Accent2 11" xfId="5213" hidden="1" xr:uid="{00000000-0005-0000-0000-00004B030000}"/>
    <cellStyle name="20% - Accent2 11" xfId="5289" hidden="1" xr:uid="{00000000-0005-0000-0000-00004C030000}"/>
    <cellStyle name="20% - Accent2 11" xfId="5367" hidden="1" xr:uid="{00000000-0005-0000-0000-00004D030000}"/>
    <cellStyle name="20% - Accent2 11" xfId="5550" hidden="1" xr:uid="{00000000-0005-0000-0000-00004E030000}"/>
    <cellStyle name="20% - Accent2 11" xfId="5626" hidden="1" xr:uid="{00000000-0005-0000-0000-00004F030000}"/>
    <cellStyle name="20% - Accent2 11" xfId="5728" hidden="1" xr:uid="{00000000-0005-0000-0000-000050030000}"/>
    <cellStyle name="20% - Accent2 11" xfId="5802" hidden="1" xr:uid="{00000000-0005-0000-0000-000051030000}"/>
    <cellStyle name="20% - Accent2 11" xfId="5878" hidden="1" xr:uid="{00000000-0005-0000-0000-000052030000}"/>
    <cellStyle name="20% - Accent2 11" xfId="5956" hidden="1" xr:uid="{00000000-0005-0000-0000-000053030000}"/>
    <cellStyle name="20% - Accent2 11" xfId="6541" hidden="1" xr:uid="{00000000-0005-0000-0000-000054030000}"/>
    <cellStyle name="20% - Accent2 11" xfId="6617" hidden="1" xr:uid="{00000000-0005-0000-0000-000055030000}"/>
    <cellStyle name="20% - Accent2 11" xfId="6696" hidden="1" xr:uid="{00000000-0005-0000-0000-000056030000}"/>
    <cellStyle name="20% - Accent2 11" xfId="6729" hidden="1" xr:uid="{00000000-0005-0000-0000-000057030000}"/>
    <cellStyle name="20% - Accent2 11" xfId="6210" hidden="1" xr:uid="{00000000-0005-0000-0000-000058030000}"/>
    <cellStyle name="20% - Accent2 11" xfId="6281" hidden="1" xr:uid="{00000000-0005-0000-0000-000059030000}"/>
    <cellStyle name="20% - Accent2 11" xfId="7136" hidden="1" xr:uid="{00000000-0005-0000-0000-00005A030000}"/>
    <cellStyle name="20% - Accent2 11" xfId="7212" hidden="1" xr:uid="{00000000-0005-0000-0000-00005B030000}"/>
    <cellStyle name="20% - Accent2 11" xfId="7290" hidden="1" xr:uid="{00000000-0005-0000-0000-00005C030000}"/>
    <cellStyle name="20% - Accent2 11" xfId="7319" hidden="1" xr:uid="{00000000-0005-0000-0000-00005D030000}"/>
    <cellStyle name="20% - Accent2 11" xfId="6752" hidden="1" xr:uid="{00000000-0005-0000-0000-00005E030000}"/>
    <cellStyle name="20% - Accent2 11" xfId="6720" hidden="1" xr:uid="{00000000-0005-0000-0000-00005F030000}"/>
    <cellStyle name="20% - Accent2 11" xfId="7668" hidden="1" xr:uid="{00000000-0005-0000-0000-000060030000}"/>
    <cellStyle name="20% - Accent2 11" xfId="7744" hidden="1" xr:uid="{00000000-0005-0000-0000-000061030000}"/>
    <cellStyle name="20% - Accent2 11" xfId="7822" hidden="1" xr:uid="{00000000-0005-0000-0000-000062030000}"/>
    <cellStyle name="20% - Accent2 11" xfId="8005" hidden="1" xr:uid="{00000000-0005-0000-0000-000063030000}"/>
    <cellStyle name="20% - Accent2 11" xfId="8081" hidden="1" xr:uid="{00000000-0005-0000-0000-000064030000}"/>
    <cellStyle name="20% - Accent2 11" xfId="8159" hidden="1" xr:uid="{00000000-0005-0000-0000-000065030000}"/>
    <cellStyle name="20% - Accent2 11" xfId="8342" hidden="1" xr:uid="{00000000-0005-0000-0000-000066030000}"/>
    <cellStyle name="20% - Accent2 11" xfId="8418" hidden="1" xr:uid="{00000000-0005-0000-0000-000067030000}"/>
    <cellStyle name="20% - Accent2 12" xfId="150" hidden="1" xr:uid="{00000000-0005-0000-0000-000068030000}"/>
    <cellStyle name="20% - Accent2 12" xfId="225" hidden="1" xr:uid="{00000000-0005-0000-0000-000069030000}"/>
    <cellStyle name="20% - Accent2 12" xfId="300" hidden="1" xr:uid="{00000000-0005-0000-0000-00006A030000}"/>
    <cellStyle name="20% - Accent2 12" xfId="378" hidden="1" xr:uid="{00000000-0005-0000-0000-00006B030000}"/>
    <cellStyle name="20% - Accent2 12" xfId="964" hidden="1" xr:uid="{00000000-0005-0000-0000-00006C030000}"/>
    <cellStyle name="20% - Accent2 12" xfId="1039" hidden="1" xr:uid="{00000000-0005-0000-0000-00006D030000}"/>
    <cellStyle name="20% - Accent2 12" xfId="1118" hidden="1" xr:uid="{00000000-0005-0000-0000-00006E030000}"/>
    <cellStyle name="20% - Accent2 12" xfId="1206" hidden="1" xr:uid="{00000000-0005-0000-0000-00006F030000}"/>
    <cellStyle name="20% - Accent2 12" xfId="777" hidden="1" xr:uid="{00000000-0005-0000-0000-000070030000}"/>
    <cellStyle name="20% - Accent2 12" xfId="631" hidden="1" xr:uid="{00000000-0005-0000-0000-000071030000}"/>
    <cellStyle name="20% - Accent2 12" xfId="1559" hidden="1" xr:uid="{00000000-0005-0000-0000-000072030000}"/>
    <cellStyle name="20% - Accent2 12" xfId="1634" hidden="1" xr:uid="{00000000-0005-0000-0000-000073030000}"/>
    <cellStyle name="20% - Accent2 12" xfId="1712" hidden="1" xr:uid="{00000000-0005-0000-0000-000074030000}"/>
    <cellStyle name="20% - Accent2 12" xfId="1777" hidden="1" xr:uid="{00000000-0005-0000-0000-000075030000}"/>
    <cellStyle name="20% - Accent2 12" xfId="660" hidden="1" xr:uid="{00000000-0005-0000-0000-000076030000}"/>
    <cellStyle name="20% - Accent2 12" xfId="652" hidden="1" xr:uid="{00000000-0005-0000-0000-000077030000}"/>
    <cellStyle name="20% - Accent2 12" xfId="2091" hidden="1" xr:uid="{00000000-0005-0000-0000-000078030000}"/>
    <cellStyle name="20% - Accent2 12" xfId="2166" hidden="1" xr:uid="{00000000-0005-0000-0000-000079030000}"/>
    <cellStyle name="20% - Accent2 12" xfId="2244" hidden="1" xr:uid="{00000000-0005-0000-0000-00007A030000}"/>
    <cellStyle name="20% - Accent2 12" xfId="2428" hidden="1" xr:uid="{00000000-0005-0000-0000-00007B030000}"/>
    <cellStyle name="20% - Accent2 12" xfId="2503" hidden="1" xr:uid="{00000000-0005-0000-0000-00007C030000}"/>
    <cellStyle name="20% - Accent2 12" xfId="2581" hidden="1" xr:uid="{00000000-0005-0000-0000-00007D030000}"/>
    <cellStyle name="20% - Accent2 12" xfId="2765" hidden="1" xr:uid="{00000000-0005-0000-0000-00007E030000}"/>
    <cellStyle name="20% - Accent2 12" xfId="2840" hidden="1" xr:uid="{00000000-0005-0000-0000-00007F030000}"/>
    <cellStyle name="20% - Accent2 12" xfId="2949" hidden="1" xr:uid="{00000000-0005-0000-0000-000080030000}"/>
    <cellStyle name="20% - Accent2 12" xfId="3024" hidden="1" xr:uid="{00000000-0005-0000-0000-000081030000}"/>
    <cellStyle name="20% - Accent2 12" xfId="3099" hidden="1" xr:uid="{00000000-0005-0000-0000-000082030000}"/>
    <cellStyle name="20% - Accent2 12" xfId="3177" hidden="1" xr:uid="{00000000-0005-0000-0000-000083030000}"/>
    <cellStyle name="20% - Accent2 12" xfId="3763" hidden="1" xr:uid="{00000000-0005-0000-0000-000084030000}"/>
    <cellStyle name="20% - Accent2 12" xfId="3838" hidden="1" xr:uid="{00000000-0005-0000-0000-000085030000}"/>
    <cellStyle name="20% - Accent2 12" xfId="3917" hidden="1" xr:uid="{00000000-0005-0000-0000-000086030000}"/>
    <cellStyle name="20% - Accent2 12" xfId="4005" hidden="1" xr:uid="{00000000-0005-0000-0000-000087030000}"/>
    <cellStyle name="20% - Accent2 12" xfId="3576" hidden="1" xr:uid="{00000000-0005-0000-0000-000088030000}"/>
    <cellStyle name="20% - Accent2 12" xfId="3430" hidden="1" xr:uid="{00000000-0005-0000-0000-000089030000}"/>
    <cellStyle name="20% - Accent2 12" xfId="4358" hidden="1" xr:uid="{00000000-0005-0000-0000-00008A030000}"/>
    <cellStyle name="20% - Accent2 12" xfId="4433" hidden="1" xr:uid="{00000000-0005-0000-0000-00008B030000}"/>
    <cellStyle name="20% - Accent2 12" xfId="4511" hidden="1" xr:uid="{00000000-0005-0000-0000-00008C030000}"/>
    <cellStyle name="20% - Accent2 12" xfId="4576" hidden="1" xr:uid="{00000000-0005-0000-0000-00008D030000}"/>
    <cellStyle name="20% - Accent2 12" xfId="3459" hidden="1" xr:uid="{00000000-0005-0000-0000-00008E030000}"/>
    <cellStyle name="20% - Accent2 12" xfId="3451" hidden="1" xr:uid="{00000000-0005-0000-0000-00008F030000}"/>
    <cellStyle name="20% - Accent2 12" xfId="4890" hidden="1" xr:uid="{00000000-0005-0000-0000-000090030000}"/>
    <cellStyle name="20% - Accent2 12" xfId="4965" hidden="1" xr:uid="{00000000-0005-0000-0000-000091030000}"/>
    <cellStyle name="20% - Accent2 12" xfId="5043" hidden="1" xr:uid="{00000000-0005-0000-0000-000092030000}"/>
    <cellStyle name="20% - Accent2 12" xfId="5227" hidden="1" xr:uid="{00000000-0005-0000-0000-000093030000}"/>
    <cellStyle name="20% - Accent2 12" xfId="5302" hidden="1" xr:uid="{00000000-0005-0000-0000-000094030000}"/>
    <cellStyle name="20% - Accent2 12" xfId="5380" hidden="1" xr:uid="{00000000-0005-0000-0000-000095030000}"/>
    <cellStyle name="20% - Accent2 12" xfId="5564" hidden="1" xr:uid="{00000000-0005-0000-0000-000096030000}"/>
    <cellStyle name="20% - Accent2 12" xfId="5639" hidden="1" xr:uid="{00000000-0005-0000-0000-000097030000}"/>
    <cellStyle name="20% - Accent2 12" xfId="5741" hidden="1" xr:uid="{00000000-0005-0000-0000-000098030000}"/>
    <cellStyle name="20% - Accent2 12" xfId="5816" hidden="1" xr:uid="{00000000-0005-0000-0000-000099030000}"/>
    <cellStyle name="20% - Accent2 12" xfId="5891" hidden="1" xr:uid="{00000000-0005-0000-0000-00009A030000}"/>
    <cellStyle name="20% - Accent2 12" xfId="5969" hidden="1" xr:uid="{00000000-0005-0000-0000-00009B030000}"/>
    <cellStyle name="20% - Accent2 12" xfId="6555" hidden="1" xr:uid="{00000000-0005-0000-0000-00009C030000}"/>
    <cellStyle name="20% - Accent2 12" xfId="6630" hidden="1" xr:uid="{00000000-0005-0000-0000-00009D030000}"/>
    <cellStyle name="20% - Accent2 12" xfId="6709" hidden="1" xr:uid="{00000000-0005-0000-0000-00009E030000}"/>
    <cellStyle name="20% - Accent2 12" xfId="6797" hidden="1" xr:uid="{00000000-0005-0000-0000-00009F030000}"/>
    <cellStyle name="20% - Accent2 12" xfId="6368" hidden="1" xr:uid="{00000000-0005-0000-0000-0000A0030000}"/>
    <cellStyle name="20% - Accent2 12" xfId="6222" hidden="1" xr:uid="{00000000-0005-0000-0000-0000A1030000}"/>
    <cellStyle name="20% - Accent2 12" xfId="7150" hidden="1" xr:uid="{00000000-0005-0000-0000-0000A2030000}"/>
    <cellStyle name="20% - Accent2 12" xfId="7225" hidden="1" xr:uid="{00000000-0005-0000-0000-0000A3030000}"/>
    <cellStyle name="20% - Accent2 12" xfId="7303" hidden="1" xr:uid="{00000000-0005-0000-0000-0000A4030000}"/>
    <cellStyle name="20% - Accent2 12" xfId="7368" hidden="1" xr:uid="{00000000-0005-0000-0000-0000A5030000}"/>
    <cellStyle name="20% - Accent2 12" xfId="6251" hidden="1" xr:uid="{00000000-0005-0000-0000-0000A6030000}"/>
    <cellStyle name="20% - Accent2 12" xfId="6243" hidden="1" xr:uid="{00000000-0005-0000-0000-0000A7030000}"/>
    <cellStyle name="20% - Accent2 12" xfId="7682" hidden="1" xr:uid="{00000000-0005-0000-0000-0000A8030000}"/>
    <cellStyle name="20% - Accent2 12" xfId="7757" hidden="1" xr:uid="{00000000-0005-0000-0000-0000A9030000}"/>
    <cellStyle name="20% - Accent2 12" xfId="7835" hidden="1" xr:uid="{00000000-0005-0000-0000-0000AA030000}"/>
    <cellStyle name="20% - Accent2 12" xfId="8019" hidden="1" xr:uid="{00000000-0005-0000-0000-0000AB030000}"/>
    <cellStyle name="20% - Accent2 12" xfId="8094" hidden="1" xr:uid="{00000000-0005-0000-0000-0000AC030000}"/>
    <cellStyle name="20% - Accent2 12" xfId="8172" hidden="1" xr:uid="{00000000-0005-0000-0000-0000AD030000}"/>
    <cellStyle name="20% - Accent2 12" xfId="8356" hidden="1" xr:uid="{00000000-0005-0000-0000-0000AE030000}"/>
    <cellStyle name="20% - Accent2 12" xfId="8431" hidden="1" xr:uid="{00000000-0005-0000-0000-0000AF030000}"/>
    <cellStyle name="20% - Accent2 13" xfId="391" hidden="1" xr:uid="{00000000-0005-0000-0000-0000B0030000}"/>
    <cellStyle name="20% - Accent2 13" xfId="506" hidden="1" xr:uid="{00000000-0005-0000-0000-0000B1030000}"/>
    <cellStyle name="20% - Accent2 13" xfId="1229" hidden="1" xr:uid="{00000000-0005-0000-0000-0000B2030000}"/>
    <cellStyle name="20% - Accent2 13" xfId="1402" hidden="1" xr:uid="{00000000-0005-0000-0000-0000B3030000}"/>
    <cellStyle name="20% - Accent2 13" xfId="1795" hidden="1" xr:uid="{00000000-0005-0000-0000-0000B4030000}"/>
    <cellStyle name="20% - Accent2 13" xfId="1943" hidden="1" xr:uid="{00000000-0005-0000-0000-0000B5030000}"/>
    <cellStyle name="20% - Accent2 13" xfId="2281" hidden="1" xr:uid="{00000000-0005-0000-0000-0000B6030000}"/>
    <cellStyle name="20% - Accent2 13" xfId="2618" hidden="1" xr:uid="{00000000-0005-0000-0000-0000B7030000}"/>
    <cellStyle name="20% - Accent2 13" xfId="3190" hidden="1" xr:uid="{00000000-0005-0000-0000-0000B8030000}"/>
    <cellStyle name="20% - Accent2 13" xfId="3305" hidden="1" xr:uid="{00000000-0005-0000-0000-0000B9030000}"/>
    <cellStyle name="20% - Accent2 13" xfId="4028" hidden="1" xr:uid="{00000000-0005-0000-0000-0000BA030000}"/>
    <cellStyle name="20% - Accent2 13" xfId="4201" hidden="1" xr:uid="{00000000-0005-0000-0000-0000BB030000}"/>
    <cellStyle name="20% - Accent2 13" xfId="4594" hidden="1" xr:uid="{00000000-0005-0000-0000-0000BC030000}"/>
    <cellStyle name="20% - Accent2 13" xfId="4742" hidden="1" xr:uid="{00000000-0005-0000-0000-0000BD030000}"/>
    <cellStyle name="20% - Accent2 13" xfId="5080" hidden="1" xr:uid="{00000000-0005-0000-0000-0000BE030000}"/>
    <cellStyle name="20% - Accent2 13" xfId="5417" hidden="1" xr:uid="{00000000-0005-0000-0000-0000BF030000}"/>
    <cellStyle name="20% - Accent2 13" xfId="5982" hidden="1" xr:uid="{00000000-0005-0000-0000-0000C0030000}"/>
    <cellStyle name="20% - Accent2 13" xfId="6097" hidden="1" xr:uid="{00000000-0005-0000-0000-0000C1030000}"/>
    <cellStyle name="20% - Accent2 13" xfId="6820" hidden="1" xr:uid="{00000000-0005-0000-0000-0000C2030000}"/>
    <cellStyle name="20% - Accent2 13" xfId="6993" hidden="1" xr:uid="{00000000-0005-0000-0000-0000C3030000}"/>
    <cellStyle name="20% - Accent2 13" xfId="7386" hidden="1" xr:uid="{00000000-0005-0000-0000-0000C4030000}"/>
    <cellStyle name="20% - Accent2 13" xfId="7534" hidden="1" xr:uid="{00000000-0005-0000-0000-0000C5030000}"/>
    <cellStyle name="20% - Accent2 13" xfId="7872" hidden="1" xr:uid="{00000000-0005-0000-0000-0000C6030000}"/>
    <cellStyle name="20% - Accent2 13" xfId="8209" hidden="1" xr:uid="{00000000-0005-0000-0000-0000C7030000}"/>
    <cellStyle name="20% - Accent2 3 2 3 2" xfId="467" hidden="1" xr:uid="{00000000-0005-0000-0000-0000C8030000}"/>
    <cellStyle name="20% - Accent2 3 2 3 2" xfId="582" hidden="1" xr:uid="{00000000-0005-0000-0000-0000C9030000}"/>
    <cellStyle name="20% - Accent2 3 2 3 2" xfId="1305" hidden="1" xr:uid="{00000000-0005-0000-0000-0000CA030000}"/>
    <cellStyle name="20% - Accent2 3 2 3 2" xfId="1478" hidden="1" xr:uid="{00000000-0005-0000-0000-0000CB030000}"/>
    <cellStyle name="20% - Accent2 3 2 3 2" xfId="1871" hidden="1" xr:uid="{00000000-0005-0000-0000-0000CC030000}"/>
    <cellStyle name="20% - Accent2 3 2 3 2" xfId="2019" hidden="1" xr:uid="{00000000-0005-0000-0000-0000CD030000}"/>
    <cellStyle name="20% - Accent2 3 2 3 2" xfId="2357" hidden="1" xr:uid="{00000000-0005-0000-0000-0000CE030000}"/>
    <cellStyle name="20% - Accent2 3 2 3 2" xfId="2694" hidden="1" xr:uid="{00000000-0005-0000-0000-0000CF030000}"/>
    <cellStyle name="20% - Accent2 3 2 3 2" xfId="3266" hidden="1" xr:uid="{00000000-0005-0000-0000-0000D0030000}"/>
    <cellStyle name="20% - Accent2 3 2 3 2" xfId="3381" hidden="1" xr:uid="{00000000-0005-0000-0000-0000D1030000}"/>
    <cellStyle name="20% - Accent2 3 2 3 2" xfId="4104" hidden="1" xr:uid="{00000000-0005-0000-0000-0000D2030000}"/>
    <cellStyle name="20% - Accent2 3 2 3 2" xfId="4277" hidden="1" xr:uid="{00000000-0005-0000-0000-0000D3030000}"/>
    <cellStyle name="20% - Accent2 3 2 3 2" xfId="4670" hidden="1" xr:uid="{00000000-0005-0000-0000-0000D4030000}"/>
    <cellStyle name="20% - Accent2 3 2 3 2" xfId="4818" hidden="1" xr:uid="{00000000-0005-0000-0000-0000D5030000}"/>
    <cellStyle name="20% - Accent2 3 2 3 2" xfId="5156" hidden="1" xr:uid="{00000000-0005-0000-0000-0000D6030000}"/>
    <cellStyle name="20% - Accent2 3 2 3 2" xfId="5493" hidden="1" xr:uid="{00000000-0005-0000-0000-0000D7030000}"/>
    <cellStyle name="20% - Accent2 3 2 3 2" xfId="6058" hidden="1" xr:uid="{00000000-0005-0000-0000-0000D8030000}"/>
    <cellStyle name="20% - Accent2 3 2 3 2" xfId="6173" hidden="1" xr:uid="{00000000-0005-0000-0000-0000D9030000}"/>
    <cellStyle name="20% - Accent2 3 2 3 2" xfId="6896" hidden="1" xr:uid="{00000000-0005-0000-0000-0000DA030000}"/>
    <cellStyle name="20% - Accent2 3 2 3 2" xfId="7069" hidden="1" xr:uid="{00000000-0005-0000-0000-0000DB030000}"/>
    <cellStyle name="20% - Accent2 3 2 3 2" xfId="7462" hidden="1" xr:uid="{00000000-0005-0000-0000-0000DC030000}"/>
    <cellStyle name="20% - Accent2 3 2 3 2" xfId="7610" hidden="1" xr:uid="{00000000-0005-0000-0000-0000DD030000}"/>
    <cellStyle name="20% - Accent2 3 2 3 2" xfId="7948" hidden="1" xr:uid="{00000000-0005-0000-0000-0000DE030000}"/>
    <cellStyle name="20% - Accent2 3 2 3 2" xfId="8285" hidden="1" xr:uid="{00000000-0005-0000-0000-0000DF030000}"/>
    <cellStyle name="20% - Accent2 3 2 4 2" xfId="420" hidden="1" xr:uid="{00000000-0005-0000-0000-0000E0030000}"/>
    <cellStyle name="20% - Accent2 3 2 4 2" xfId="535" hidden="1" xr:uid="{00000000-0005-0000-0000-0000E1030000}"/>
    <cellStyle name="20% - Accent2 3 2 4 2" xfId="1258" hidden="1" xr:uid="{00000000-0005-0000-0000-0000E2030000}"/>
    <cellStyle name="20% - Accent2 3 2 4 2" xfId="1431" hidden="1" xr:uid="{00000000-0005-0000-0000-0000E3030000}"/>
    <cellStyle name="20% - Accent2 3 2 4 2" xfId="1824" hidden="1" xr:uid="{00000000-0005-0000-0000-0000E4030000}"/>
    <cellStyle name="20% - Accent2 3 2 4 2" xfId="1972" hidden="1" xr:uid="{00000000-0005-0000-0000-0000E5030000}"/>
    <cellStyle name="20% - Accent2 3 2 4 2" xfId="2310" hidden="1" xr:uid="{00000000-0005-0000-0000-0000E6030000}"/>
    <cellStyle name="20% - Accent2 3 2 4 2" xfId="2647" hidden="1" xr:uid="{00000000-0005-0000-0000-0000E7030000}"/>
    <cellStyle name="20% - Accent2 3 2 4 2" xfId="3219" hidden="1" xr:uid="{00000000-0005-0000-0000-0000E8030000}"/>
    <cellStyle name="20% - Accent2 3 2 4 2" xfId="3334" hidden="1" xr:uid="{00000000-0005-0000-0000-0000E9030000}"/>
    <cellStyle name="20% - Accent2 3 2 4 2" xfId="4057" hidden="1" xr:uid="{00000000-0005-0000-0000-0000EA030000}"/>
    <cellStyle name="20% - Accent2 3 2 4 2" xfId="4230" hidden="1" xr:uid="{00000000-0005-0000-0000-0000EB030000}"/>
    <cellStyle name="20% - Accent2 3 2 4 2" xfId="4623" hidden="1" xr:uid="{00000000-0005-0000-0000-0000EC030000}"/>
    <cellStyle name="20% - Accent2 3 2 4 2" xfId="4771" hidden="1" xr:uid="{00000000-0005-0000-0000-0000ED030000}"/>
    <cellStyle name="20% - Accent2 3 2 4 2" xfId="5109" hidden="1" xr:uid="{00000000-0005-0000-0000-0000EE030000}"/>
    <cellStyle name="20% - Accent2 3 2 4 2" xfId="5446" hidden="1" xr:uid="{00000000-0005-0000-0000-0000EF030000}"/>
    <cellStyle name="20% - Accent2 3 2 4 2" xfId="6011" hidden="1" xr:uid="{00000000-0005-0000-0000-0000F0030000}"/>
    <cellStyle name="20% - Accent2 3 2 4 2" xfId="6126" hidden="1" xr:uid="{00000000-0005-0000-0000-0000F1030000}"/>
    <cellStyle name="20% - Accent2 3 2 4 2" xfId="6849" hidden="1" xr:uid="{00000000-0005-0000-0000-0000F2030000}"/>
    <cellStyle name="20% - Accent2 3 2 4 2" xfId="7022" hidden="1" xr:uid="{00000000-0005-0000-0000-0000F3030000}"/>
    <cellStyle name="20% - Accent2 3 2 4 2" xfId="7415" hidden="1" xr:uid="{00000000-0005-0000-0000-0000F4030000}"/>
    <cellStyle name="20% - Accent2 3 2 4 2" xfId="7563" hidden="1" xr:uid="{00000000-0005-0000-0000-0000F5030000}"/>
    <cellStyle name="20% - Accent2 3 2 4 2" xfId="7901" hidden="1" xr:uid="{00000000-0005-0000-0000-0000F6030000}"/>
    <cellStyle name="20% - Accent2 3 2 4 2" xfId="8238" hidden="1" xr:uid="{00000000-0005-0000-0000-0000F7030000}"/>
    <cellStyle name="20% - Accent2 3 3 3 2" xfId="419" hidden="1" xr:uid="{00000000-0005-0000-0000-0000F8030000}"/>
    <cellStyle name="20% - Accent2 3 3 3 2" xfId="534" hidden="1" xr:uid="{00000000-0005-0000-0000-0000F9030000}"/>
    <cellStyle name="20% - Accent2 3 3 3 2" xfId="1257" hidden="1" xr:uid="{00000000-0005-0000-0000-0000FA030000}"/>
    <cellStyle name="20% - Accent2 3 3 3 2" xfId="1430" hidden="1" xr:uid="{00000000-0005-0000-0000-0000FB030000}"/>
    <cellStyle name="20% - Accent2 3 3 3 2" xfId="1823" hidden="1" xr:uid="{00000000-0005-0000-0000-0000FC030000}"/>
    <cellStyle name="20% - Accent2 3 3 3 2" xfId="1971" hidden="1" xr:uid="{00000000-0005-0000-0000-0000FD030000}"/>
    <cellStyle name="20% - Accent2 3 3 3 2" xfId="2309" hidden="1" xr:uid="{00000000-0005-0000-0000-0000FE030000}"/>
    <cellStyle name="20% - Accent2 3 3 3 2" xfId="2646" hidden="1" xr:uid="{00000000-0005-0000-0000-0000FF030000}"/>
    <cellStyle name="20% - Accent2 3 3 3 2" xfId="3218" hidden="1" xr:uid="{00000000-0005-0000-0000-000000040000}"/>
    <cellStyle name="20% - Accent2 3 3 3 2" xfId="3333" hidden="1" xr:uid="{00000000-0005-0000-0000-000001040000}"/>
    <cellStyle name="20% - Accent2 3 3 3 2" xfId="4056" hidden="1" xr:uid="{00000000-0005-0000-0000-000002040000}"/>
    <cellStyle name="20% - Accent2 3 3 3 2" xfId="4229" hidden="1" xr:uid="{00000000-0005-0000-0000-000003040000}"/>
    <cellStyle name="20% - Accent2 3 3 3 2" xfId="4622" hidden="1" xr:uid="{00000000-0005-0000-0000-000004040000}"/>
    <cellStyle name="20% - Accent2 3 3 3 2" xfId="4770" hidden="1" xr:uid="{00000000-0005-0000-0000-000005040000}"/>
    <cellStyle name="20% - Accent2 3 3 3 2" xfId="5108" hidden="1" xr:uid="{00000000-0005-0000-0000-000006040000}"/>
    <cellStyle name="20% - Accent2 3 3 3 2" xfId="5445" hidden="1" xr:uid="{00000000-0005-0000-0000-000007040000}"/>
    <cellStyle name="20% - Accent2 3 3 3 2" xfId="6010" hidden="1" xr:uid="{00000000-0005-0000-0000-000008040000}"/>
    <cellStyle name="20% - Accent2 3 3 3 2" xfId="6125" hidden="1" xr:uid="{00000000-0005-0000-0000-000009040000}"/>
    <cellStyle name="20% - Accent2 3 3 3 2" xfId="6848" hidden="1" xr:uid="{00000000-0005-0000-0000-00000A040000}"/>
    <cellStyle name="20% - Accent2 3 3 3 2" xfId="7021" hidden="1" xr:uid="{00000000-0005-0000-0000-00000B040000}"/>
    <cellStyle name="20% - Accent2 3 3 3 2" xfId="7414" hidden="1" xr:uid="{00000000-0005-0000-0000-00000C040000}"/>
    <cellStyle name="20% - Accent2 3 3 3 2" xfId="7562" hidden="1" xr:uid="{00000000-0005-0000-0000-00000D040000}"/>
    <cellStyle name="20% - Accent2 3 3 3 2" xfId="7900" hidden="1" xr:uid="{00000000-0005-0000-0000-00000E040000}"/>
    <cellStyle name="20% - Accent2 3 3 3 2" xfId="8237" hidden="1" xr:uid="{00000000-0005-0000-0000-00000F040000}"/>
    <cellStyle name="20% - Accent2 4 2 3 2" xfId="468" hidden="1" xr:uid="{00000000-0005-0000-0000-000010040000}"/>
    <cellStyle name="20% - Accent2 4 2 3 2" xfId="583" hidden="1" xr:uid="{00000000-0005-0000-0000-000011040000}"/>
    <cellStyle name="20% - Accent2 4 2 3 2" xfId="1306" hidden="1" xr:uid="{00000000-0005-0000-0000-000012040000}"/>
    <cellStyle name="20% - Accent2 4 2 3 2" xfId="1479" hidden="1" xr:uid="{00000000-0005-0000-0000-000013040000}"/>
    <cellStyle name="20% - Accent2 4 2 3 2" xfId="1872" hidden="1" xr:uid="{00000000-0005-0000-0000-000014040000}"/>
    <cellStyle name="20% - Accent2 4 2 3 2" xfId="2020" hidden="1" xr:uid="{00000000-0005-0000-0000-000015040000}"/>
    <cellStyle name="20% - Accent2 4 2 3 2" xfId="2358" hidden="1" xr:uid="{00000000-0005-0000-0000-000016040000}"/>
    <cellStyle name="20% - Accent2 4 2 3 2" xfId="2695" hidden="1" xr:uid="{00000000-0005-0000-0000-000017040000}"/>
    <cellStyle name="20% - Accent2 4 2 3 2" xfId="3267" hidden="1" xr:uid="{00000000-0005-0000-0000-000018040000}"/>
    <cellStyle name="20% - Accent2 4 2 3 2" xfId="3382" hidden="1" xr:uid="{00000000-0005-0000-0000-000019040000}"/>
    <cellStyle name="20% - Accent2 4 2 3 2" xfId="4105" hidden="1" xr:uid="{00000000-0005-0000-0000-00001A040000}"/>
    <cellStyle name="20% - Accent2 4 2 3 2" xfId="4278" hidden="1" xr:uid="{00000000-0005-0000-0000-00001B040000}"/>
    <cellStyle name="20% - Accent2 4 2 3 2" xfId="4671" hidden="1" xr:uid="{00000000-0005-0000-0000-00001C040000}"/>
    <cellStyle name="20% - Accent2 4 2 3 2" xfId="4819" hidden="1" xr:uid="{00000000-0005-0000-0000-00001D040000}"/>
    <cellStyle name="20% - Accent2 4 2 3 2" xfId="5157" hidden="1" xr:uid="{00000000-0005-0000-0000-00001E040000}"/>
    <cellStyle name="20% - Accent2 4 2 3 2" xfId="5494" hidden="1" xr:uid="{00000000-0005-0000-0000-00001F040000}"/>
    <cellStyle name="20% - Accent2 4 2 3 2" xfId="6059" hidden="1" xr:uid="{00000000-0005-0000-0000-000020040000}"/>
    <cellStyle name="20% - Accent2 4 2 3 2" xfId="6174" hidden="1" xr:uid="{00000000-0005-0000-0000-000021040000}"/>
    <cellStyle name="20% - Accent2 4 2 3 2" xfId="6897" hidden="1" xr:uid="{00000000-0005-0000-0000-000022040000}"/>
    <cellStyle name="20% - Accent2 4 2 3 2" xfId="7070" hidden="1" xr:uid="{00000000-0005-0000-0000-000023040000}"/>
    <cellStyle name="20% - Accent2 4 2 3 2" xfId="7463" hidden="1" xr:uid="{00000000-0005-0000-0000-000024040000}"/>
    <cellStyle name="20% - Accent2 4 2 3 2" xfId="7611" hidden="1" xr:uid="{00000000-0005-0000-0000-000025040000}"/>
    <cellStyle name="20% - Accent2 4 2 3 2" xfId="7949" hidden="1" xr:uid="{00000000-0005-0000-0000-000026040000}"/>
    <cellStyle name="20% - Accent2 4 2 3 2" xfId="8286" hidden="1" xr:uid="{00000000-0005-0000-0000-000027040000}"/>
    <cellStyle name="20% - Accent2 4 2 4 2" xfId="422" hidden="1" xr:uid="{00000000-0005-0000-0000-000028040000}"/>
    <cellStyle name="20% - Accent2 4 2 4 2" xfId="537" hidden="1" xr:uid="{00000000-0005-0000-0000-000029040000}"/>
    <cellStyle name="20% - Accent2 4 2 4 2" xfId="1260" hidden="1" xr:uid="{00000000-0005-0000-0000-00002A040000}"/>
    <cellStyle name="20% - Accent2 4 2 4 2" xfId="1433" hidden="1" xr:uid="{00000000-0005-0000-0000-00002B040000}"/>
    <cellStyle name="20% - Accent2 4 2 4 2" xfId="1826" hidden="1" xr:uid="{00000000-0005-0000-0000-00002C040000}"/>
    <cellStyle name="20% - Accent2 4 2 4 2" xfId="1974" hidden="1" xr:uid="{00000000-0005-0000-0000-00002D040000}"/>
    <cellStyle name="20% - Accent2 4 2 4 2" xfId="2312" hidden="1" xr:uid="{00000000-0005-0000-0000-00002E040000}"/>
    <cellStyle name="20% - Accent2 4 2 4 2" xfId="2649" hidden="1" xr:uid="{00000000-0005-0000-0000-00002F040000}"/>
    <cellStyle name="20% - Accent2 4 2 4 2" xfId="3221" hidden="1" xr:uid="{00000000-0005-0000-0000-000030040000}"/>
    <cellStyle name="20% - Accent2 4 2 4 2" xfId="3336" hidden="1" xr:uid="{00000000-0005-0000-0000-000031040000}"/>
    <cellStyle name="20% - Accent2 4 2 4 2" xfId="4059" hidden="1" xr:uid="{00000000-0005-0000-0000-000032040000}"/>
    <cellStyle name="20% - Accent2 4 2 4 2" xfId="4232" hidden="1" xr:uid="{00000000-0005-0000-0000-000033040000}"/>
    <cellStyle name="20% - Accent2 4 2 4 2" xfId="4625" hidden="1" xr:uid="{00000000-0005-0000-0000-000034040000}"/>
    <cellStyle name="20% - Accent2 4 2 4 2" xfId="4773" hidden="1" xr:uid="{00000000-0005-0000-0000-000035040000}"/>
    <cellStyle name="20% - Accent2 4 2 4 2" xfId="5111" hidden="1" xr:uid="{00000000-0005-0000-0000-000036040000}"/>
    <cellStyle name="20% - Accent2 4 2 4 2" xfId="5448" hidden="1" xr:uid="{00000000-0005-0000-0000-000037040000}"/>
    <cellStyle name="20% - Accent2 4 2 4 2" xfId="6013" hidden="1" xr:uid="{00000000-0005-0000-0000-000038040000}"/>
    <cellStyle name="20% - Accent2 4 2 4 2" xfId="6128" hidden="1" xr:uid="{00000000-0005-0000-0000-000039040000}"/>
    <cellStyle name="20% - Accent2 4 2 4 2" xfId="6851" hidden="1" xr:uid="{00000000-0005-0000-0000-00003A040000}"/>
    <cellStyle name="20% - Accent2 4 2 4 2" xfId="7024" hidden="1" xr:uid="{00000000-0005-0000-0000-00003B040000}"/>
    <cellStyle name="20% - Accent2 4 2 4 2" xfId="7417" hidden="1" xr:uid="{00000000-0005-0000-0000-00003C040000}"/>
    <cellStyle name="20% - Accent2 4 2 4 2" xfId="7565" hidden="1" xr:uid="{00000000-0005-0000-0000-00003D040000}"/>
    <cellStyle name="20% - Accent2 4 2 4 2" xfId="7903" hidden="1" xr:uid="{00000000-0005-0000-0000-00003E040000}"/>
    <cellStyle name="20% - Accent2 4 2 4 2" xfId="8240" hidden="1" xr:uid="{00000000-0005-0000-0000-00003F040000}"/>
    <cellStyle name="20% - Accent2 4 3 3 2" xfId="421" hidden="1" xr:uid="{00000000-0005-0000-0000-000040040000}"/>
    <cellStyle name="20% - Accent2 4 3 3 2" xfId="536" hidden="1" xr:uid="{00000000-0005-0000-0000-000041040000}"/>
    <cellStyle name="20% - Accent2 4 3 3 2" xfId="1259" hidden="1" xr:uid="{00000000-0005-0000-0000-000042040000}"/>
    <cellStyle name="20% - Accent2 4 3 3 2" xfId="1432" hidden="1" xr:uid="{00000000-0005-0000-0000-000043040000}"/>
    <cellStyle name="20% - Accent2 4 3 3 2" xfId="1825" hidden="1" xr:uid="{00000000-0005-0000-0000-000044040000}"/>
    <cellStyle name="20% - Accent2 4 3 3 2" xfId="1973" hidden="1" xr:uid="{00000000-0005-0000-0000-000045040000}"/>
    <cellStyle name="20% - Accent2 4 3 3 2" xfId="2311" hidden="1" xr:uid="{00000000-0005-0000-0000-000046040000}"/>
    <cellStyle name="20% - Accent2 4 3 3 2" xfId="2648" hidden="1" xr:uid="{00000000-0005-0000-0000-000047040000}"/>
    <cellStyle name="20% - Accent2 4 3 3 2" xfId="3220" hidden="1" xr:uid="{00000000-0005-0000-0000-000048040000}"/>
    <cellStyle name="20% - Accent2 4 3 3 2" xfId="3335" hidden="1" xr:uid="{00000000-0005-0000-0000-000049040000}"/>
    <cellStyle name="20% - Accent2 4 3 3 2" xfId="4058" hidden="1" xr:uid="{00000000-0005-0000-0000-00004A040000}"/>
    <cellStyle name="20% - Accent2 4 3 3 2" xfId="4231" hidden="1" xr:uid="{00000000-0005-0000-0000-00004B040000}"/>
    <cellStyle name="20% - Accent2 4 3 3 2" xfId="4624" hidden="1" xr:uid="{00000000-0005-0000-0000-00004C040000}"/>
    <cellStyle name="20% - Accent2 4 3 3 2" xfId="4772" hidden="1" xr:uid="{00000000-0005-0000-0000-00004D040000}"/>
    <cellStyle name="20% - Accent2 4 3 3 2" xfId="5110" hidden="1" xr:uid="{00000000-0005-0000-0000-00004E040000}"/>
    <cellStyle name="20% - Accent2 4 3 3 2" xfId="5447" hidden="1" xr:uid="{00000000-0005-0000-0000-00004F040000}"/>
    <cellStyle name="20% - Accent2 4 3 3 2" xfId="6012" hidden="1" xr:uid="{00000000-0005-0000-0000-000050040000}"/>
    <cellStyle name="20% - Accent2 4 3 3 2" xfId="6127" hidden="1" xr:uid="{00000000-0005-0000-0000-000051040000}"/>
    <cellStyle name="20% - Accent2 4 3 3 2" xfId="6850" hidden="1" xr:uid="{00000000-0005-0000-0000-000052040000}"/>
    <cellStyle name="20% - Accent2 4 3 3 2" xfId="7023" hidden="1" xr:uid="{00000000-0005-0000-0000-000053040000}"/>
    <cellStyle name="20% - Accent2 4 3 3 2" xfId="7416" hidden="1" xr:uid="{00000000-0005-0000-0000-000054040000}"/>
    <cellStyle name="20% - Accent2 4 3 3 2" xfId="7564" hidden="1" xr:uid="{00000000-0005-0000-0000-000055040000}"/>
    <cellStyle name="20% - Accent2 4 3 3 2" xfId="7902" hidden="1" xr:uid="{00000000-0005-0000-0000-000056040000}"/>
    <cellStyle name="20% - Accent2 4 3 3 2" xfId="8239" hidden="1" xr:uid="{00000000-0005-0000-0000-000057040000}"/>
    <cellStyle name="20% - Accent2 5 2" xfId="405" hidden="1" xr:uid="{00000000-0005-0000-0000-000058040000}"/>
    <cellStyle name="20% - Accent2 5 2" xfId="520" hidden="1" xr:uid="{00000000-0005-0000-0000-000059040000}"/>
    <cellStyle name="20% - Accent2 5 2" xfId="1243" hidden="1" xr:uid="{00000000-0005-0000-0000-00005A040000}"/>
    <cellStyle name="20% - Accent2 5 2" xfId="1416" hidden="1" xr:uid="{00000000-0005-0000-0000-00005B040000}"/>
    <cellStyle name="20% - Accent2 5 2" xfId="1809" hidden="1" xr:uid="{00000000-0005-0000-0000-00005C040000}"/>
    <cellStyle name="20% - Accent2 5 2" xfId="1957" hidden="1" xr:uid="{00000000-0005-0000-0000-00005D040000}"/>
    <cellStyle name="20% - Accent2 5 2" xfId="2295" hidden="1" xr:uid="{00000000-0005-0000-0000-00005E040000}"/>
    <cellStyle name="20% - Accent2 5 2" xfId="2632" hidden="1" xr:uid="{00000000-0005-0000-0000-00005F040000}"/>
    <cellStyle name="20% - Accent2 5 2" xfId="3204" hidden="1" xr:uid="{00000000-0005-0000-0000-000060040000}"/>
    <cellStyle name="20% - Accent2 5 2" xfId="3319" hidden="1" xr:uid="{00000000-0005-0000-0000-000061040000}"/>
    <cellStyle name="20% - Accent2 5 2" xfId="4042" hidden="1" xr:uid="{00000000-0005-0000-0000-000062040000}"/>
    <cellStyle name="20% - Accent2 5 2" xfId="4215" hidden="1" xr:uid="{00000000-0005-0000-0000-000063040000}"/>
    <cellStyle name="20% - Accent2 5 2" xfId="4608" hidden="1" xr:uid="{00000000-0005-0000-0000-000064040000}"/>
    <cellStyle name="20% - Accent2 5 2" xfId="4756" hidden="1" xr:uid="{00000000-0005-0000-0000-000065040000}"/>
    <cellStyle name="20% - Accent2 5 2" xfId="5094" hidden="1" xr:uid="{00000000-0005-0000-0000-000066040000}"/>
    <cellStyle name="20% - Accent2 5 2" xfId="5431" hidden="1" xr:uid="{00000000-0005-0000-0000-000067040000}"/>
    <cellStyle name="20% - Accent2 5 2" xfId="5996" hidden="1" xr:uid="{00000000-0005-0000-0000-000068040000}"/>
    <cellStyle name="20% - Accent2 5 2" xfId="6111" hidden="1" xr:uid="{00000000-0005-0000-0000-000069040000}"/>
    <cellStyle name="20% - Accent2 5 2" xfId="6834" hidden="1" xr:uid="{00000000-0005-0000-0000-00006A040000}"/>
    <cellStyle name="20% - Accent2 5 2" xfId="7007" hidden="1" xr:uid="{00000000-0005-0000-0000-00006B040000}"/>
    <cellStyle name="20% - Accent2 5 2" xfId="7400" hidden="1" xr:uid="{00000000-0005-0000-0000-00006C040000}"/>
    <cellStyle name="20% - Accent2 5 2" xfId="7548" hidden="1" xr:uid="{00000000-0005-0000-0000-00006D040000}"/>
    <cellStyle name="20% - Accent2 5 2" xfId="7886" hidden="1" xr:uid="{00000000-0005-0000-0000-00006E040000}"/>
    <cellStyle name="20% - Accent2 5 2" xfId="8223" hidden="1" xr:uid="{00000000-0005-0000-0000-00006F040000}"/>
    <cellStyle name="20% - Accent2 7" xfId="82" hidden="1" xr:uid="{00000000-0005-0000-0000-000070040000}"/>
    <cellStyle name="20% - Accent2 7" xfId="76" hidden="1" xr:uid="{00000000-0005-0000-0000-000071040000}"/>
    <cellStyle name="20% - Accent2 7" xfId="235" hidden="1" xr:uid="{00000000-0005-0000-0000-000072040000}"/>
    <cellStyle name="20% - Accent2 7" xfId="311" hidden="1" xr:uid="{00000000-0005-0000-0000-000073040000}"/>
    <cellStyle name="20% - Accent2 7" xfId="890" hidden="1" xr:uid="{00000000-0005-0000-0000-000074040000}"/>
    <cellStyle name="20% - Accent2 7" xfId="974" hidden="1" xr:uid="{00000000-0005-0000-0000-000075040000}"/>
    <cellStyle name="20% - Accent2 7" xfId="1050" hidden="1" xr:uid="{00000000-0005-0000-0000-000076040000}"/>
    <cellStyle name="20% - Accent2 7" xfId="805" hidden="1" xr:uid="{00000000-0005-0000-0000-000077040000}"/>
    <cellStyle name="20% - Accent2 7" xfId="794" hidden="1" xr:uid="{00000000-0005-0000-0000-000078040000}"/>
    <cellStyle name="20% - Accent2 7" xfId="761" hidden="1" xr:uid="{00000000-0005-0000-0000-000079040000}"/>
    <cellStyle name="20% - Accent2 7" xfId="1505" hidden="1" xr:uid="{00000000-0005-0000-0000-00007A040000}"/>
    <cellStyle name="20% - Accent2 7" xfId="1569" hidden="1" xr:uid="{00000000-0005-0000-0000-00007B040000}"/>
    <cellStyle name="20% - Accent2 7" xfId="1645" hidden="1" xr:uid="{00000000-0005-0000-0000-00007C040000}"/>
    <cellStyle name="20% - Accent2 7" xfId="75" hidden="1" xr:uid="{00000000-0005-0000-0000-00007D040000}"/>
    <cellStyle name="20% - Accent2 7" xfId="661" hidden="1" xr:uid="{00000000-0005-0000-0000-00007E040000}"/>
    <cellStyle name="20% - Accent2 7" xfId="910" hidden="1" xr:uid="{00000000-0005-0000-0000-00007F040000}"/>
    <cellStyle name="20% - Accent2 7" xfId="2041" hidden="1" xr:uid="{00000000-0005-0000-0000-000080040000}"/>
    <cellStyle name="20% - Accent2 7" xfId="2101" hidden="1" xr:uid="{00000000-0005-0000-0000-000081040000}"/>
    <cellStyle name="20% - Accent2 7" xfId="2177" hidden="1" xr:uid="{00000000-0005-0000-0000-000082040000}"/>
    <cellStyle name="20% - Accent2 7" xfId="2379" hidden="1" xr:uid="{00000000-0005-0000-0000-000083040000}"/>
    <cellStyle name="20% - Accent2 7" xfId="2438" hidden="1" xr:uid="{00000000-0005-0000-0000-000084040000}"/>
    <cellStyle name="20% - Accent2 7" xfId="2514" hidden="1" xr:uid="{00000000-0005-0000-0000-000085040000}"/>
    <cellStyle name="20% - Accent2 7" xfId="2716" hidden="1" xr:uid="{00000000-0005-0000-0000-000086040000}"/>
    <cellStyle name="20% - Accent2 7" xfId="2775" hidden="1" xr:uid="{00000000-0005-0000-0000-000087040000}"/>
    <cellStyle name="20% - Accent2 7" xfId="2881" hidden="1" xr:uid="{00000000-0005-0000-0000-000088040000}"/>
    <cellStyle name="20% - Accent2 7" xfId="2875" hidden="1" xr:uid="{00000000-0005-0000-0000-000089040000}"/>
    <cellStyle name="20% - Accent2 7" xfId="3034" hidden="1" xr:uid="{00000000-0005-0000-0000-00008A040000}"/>
    <cellStyle name="20% - Accent2 7" xfId="3110" hidden="1" xr:uid="{00000000-0005-0000-0000-00008B040000}"/>
    <cellStyle name="20% - Accent2 7" xfId="3689" hidden="1" xr:uid="{00000000-0005-0000-0000-00008C040000}"/>
    <cellStyle name="20% - Accent2 7" xfId="3773" hidden="1" xr:uid="{00000000-0005-0000-0000-00008D040000}"/>
    <cellStyle name="20% - Accent2 7" xfId="3849" hidden="1" xr:uid="{00000000-0005-0000-0000-00008E040000}"/>
    <cellStyle name="20% - Accent2 7" xfId="3604" hidden="1" xr:uid="{00000000-0005-0000-0000-00008F040000}"/>
    <cellStyle name="20% - Accent2 7" xfId="3593" hidden="1" xr:uid="{00000000-0005-0000-0000-000090040000}"/>
    <cellStyle name="20% - Accent2 7" xfId="3560" hidden="1" xr:uid="{00000000-0005-0000-0000-000091040000}"/>
    <cellStyle name="20% - Accent2 7" xfId="4304" hidden="1" xr:uid="{00000000-0005-0000-0000-000092040000}"/>
    <cellStyle name="20% - Accent2 7" xfId="4368" hidden="1" xr:uid="{00000000-0005-0000-0000-000093040000}"/>
    <cellStyle name="20% - Accent2 7" xfId="4444" hidden="1" xr:uid="{00000000-0005-0000-0000-000094040000}"/>
    <cellStyle name="20% - Accent2 7" xfId="2874" hidden="1" xr:uid="{00000000-0005-0000-0000-000095040000}"/>
    <cellStyle name="20% - Accent2 7" xfId="3460" hidden="1" xr:uid="{00000000-0005-0000-0000-000096040000}"/>
    <cellStyle name="20% - Accent2 7" xfId="3709" hidden="1" xr:uid="{00000000-0005-0000-0000-000097040000}"/>
    <cellStyle name="20% - Accent2 7" xfId="4840" hidden="1" xr:uid="{00000000-0005-0000-0000-000098040000}"/>
    <cellStyle name="20% - Accent2 7" xfId="4900" hidden="1" xr:uid="{00000000-0005-0000-0000-000099040000}"/>
    <cellStyle name="20% - Accent2 7" xfId="4976" hidden="1" xr:uid="{00000000-0005-0000-0000-00009A040000}"/>
    <cellStyle name="20% - Accent2 7" xfId="5178" hidden="1" xr:uid="{00000000-0005-0000-0000-00009B040000}"/>
    <cellStyle name="20% - Accent2 7" xfId="5237" hidden="1" xr:uid="{00000000-0005-0000-0000-00009C040000}"/>
    <cellStyle name="20% - Accent2 7" xfId="5313" hidden="1" xr:uid="{00000000-0005-0000-0000-00009D040000}"/>
    <cellStyle name="20% - Accent2 7" xfId="5515" hidden="1" xr:uid="{00000000-0005-0000-0000-00009E040000}"/>
    <cellStyle name="20% - Accent2 7" xfId="5574" hidden="1" xr:uid="{00000000-0005-0000-0000-00009F040000}"/>
    <cellStyle name="20% - Accent2 7" xfId="5673" hidden="1" xr:uid="{00000000-0005-0000-0000-0000A0040000}"/>
    <cellStyle name="20% - Accent2 7" xfId="5667" hidden="1" xr:uid="{00000000-0005-0000-0000-0000A1040000}"/>
    <cellStyle name="20% - Accent2 7" xfId="5826" hidden="1" xr:uid="{00000000-0005-0000-0000-0000A2040000}"/>
    <cellStyle name="20% - Accent2 7" xfId="5902" hidden="1" xr:uid="{00000000-0005-0000-0000-0000A3040000}"/>
    <cellStyle name="20% - Accent2 7" xfId="6481" hidden="1" xr:uid="{00000000-0005-0000-0000-0000A4040000}"/>
    <cellStyle name="20% - Accent2 7" xfId="6565" hidden="1" xr:uid="{00000000-0005-0000-0000-0000A5040000}"/>
    <cellStyle name="20% - Accent2 7" xfId="6641" hidden="1" xr:uid="{00000000-0005-0000-0000-0000A6040000}"/>
    <cellStyle name="20% - Accent2 7" xfId="6396" hidden="1" xr:uid="{00000000-0005-0000-0000-0000A7040000}"/>
    <cellStyle name="20% - Accent2 7" xfId="6385" hidden="1" xr:uid="{00000000-0005-0000-0000-0000A8040000}"/>
    <cellStyle name="20% - Accent2 7" xfId="6352" hidden="1" xr:uid="{00000000-0005-0000-0000-0000A9040000}"/>
    <cellStyle name="20% - Accent2 7" xfId="7096" hidden="1" xr:uid="{00000000-0005-0000-0000-0000AA040000}"/>
    <cellStyle name="20% - Accent2 7" xfId="7160" hidden="1" xr:uid="{00000000-0005-0000-0000-0000AB040000}"/>
    <cellStyle name="20% - Accent2 7" xfId="7236" hidden="1" xr:uid="{00000000-0005-0000-0000-0000AC040000}"/>
    <cellStyle name="20% - Accent2 7" xfId="5666" hidden="1" xr:uid="{00000000-0005-0000-0000-0000AD040000}"/>
    <cellStyle name="20% - Accent2 7" xfId="6252" hidden="1" xr:uid="{00000000-0005-0000-0000-0000AE040000}"/>
    <cellStyle name="20% - Accent2 7" xfId="6501" hidden="1" xr:uid="{00000000-0005-0000-0000-0000AF040000}"/>
    <cellStyle name="20% - Accent2 7" xfId="7632" hidden="1" xr:uid="{00000000-0005-0000-0000-0000B0040000}"/>
    <cellStyle name="20% - Accent2 7" xfId="7692" hidden="1" xr:uid="{00000000-0005-0000-0000-0000B1040000}"/>
    <cellStyle name="20% - Accent2 7" xfId="7768" hidden="1" xr:uid="{00000000-0005-0000-0000-0000B2040000}"/>
    <cellStyle name="20% - Accent2 7" xfId="7970" hidden="1" xr:uid="{00000000-0005-0000-0000-0000B3040000}"/>
    <cellStyle name="20% - Accent2 7" xfId="8029" hidden="1" xr:uid="{00000000-0005-0000-0000-0000B4040000}"/>
    <cellStyle name="20% - Accent2 7" xfId="8105" hidden="1" xr:uid="{00000000-0005-0000-0000-0000B5040000}"/>
    <cellStyle name="20% - Accent2 7" xfId="8307" hidden="1" xr:uid="{00000000-0005-0000-0000-0000B6040000}"/>
    <cellStyle name="20% - Accent2 7" xfId="8366" hidden="1" xr:uid="{00000000-0005-0000-0000-0000B7040000}"/>
    <cellStyle name="20% - Accent2 8" xfId="98" hidden="1" xr:uid="{00000000-0005-0000-0000-0000B8040000}"/>
    <cellStyle name="20% - Accent2 8" xfId="181" hidden="1" xr:uid="{00000000-0005-0000-0000-0000B9040000}"/>
    <cellStyle name="20% - Accent2 8" xfId="257" hidden="1" xr:uid="{00000000-0005-0000-0000-0000BA040000}"/>
    <cellStyle name="20% - Accent2 8" xfId="335" hidden="1" xr:uid="{00000000-0005-0000-0000-0000BB040000}"/>
    <cellStyle name="20% - Accent2 8" xfId="920" hidden="1" xr:uid="{00000000-0005-0000-0000-0000BC040000}"/>
    <cellStyle name="20% - Accent2 8" xfId="996" hidden="1" xr:uid="{00000000-0005-0000-0000-0000BD040000}"/>
    <cellStyle name="20% - Accent2 8" xfId="1075" hidden="1" xr:uid="{00000000-0005-0000-0000-0000BE040000}"/>
    <cellStyle name="20% - Accent2 8" xfId="764" hidden="1" xr:uid="{00000000-0005-0000-0000-0000BF040000}"/>
    <cellStyle name="20% - Accent2 8" xfId="819" hidden="1" xr:uid="{00000000-0005-0000-0000-0000C0040000}"/>
    <cellStyle name="20% - Accent2 8" xfId="854" hidden="1" xr:uid="{00000000-0005-0000-0000-0000C1040000}"/>
    <cellStyle name="20% - Accent2 8" xfId="1515" hidden="1" xr:uid="{00000000-0005-0000-0000-0000C2040000}"/>
    <cellStyle name="20% - Accent2 8" xfId="1591" hidden="1" xr:uid="{00000000-0005-0000-0000-0000C3040000}"/>
    <cellStyle name="20% - Accent2 8" xfId="1669" hidden="1" xr:uid="{00000000-0005-0000-0000-0000C4040000}"/>
    <cellStyle name="20% - Accent2 8" xfId="648" hidden="1" xr:uid="{00000000-0005-0000-0000-0000C5040000}"/>
    <cellStyle name="20% - Accent2 8" xfId="1191" hidden="1" xr:uid="{00000000-0005-0000-0000-0000C6040000}"/>
    <cellStyle name="20% - Accent2 8" xfId="1336" hidden="1" xr:uid="{00000000-0005-0000-0000-0000C7040000}"/>
    <cellStyle name="20% - Accent2 8" xfId="2047" hidden="1" xr:uid="{00000000-0005-0000-0000-0000C8040000}"/>
    <cellStyle name="20% - Accent2 8" xfId="2123" hidden="1" xr:uid="{00000000-0005-0000-0000-0000C9040000}"/>
    <cellStyle name="20% - Accent2 8" xfId="2201" hidden="1" xr:uid="{00000000-0005-0000-0000-0000CA040000}"/>
    <cellStyle name="20% - Accent2 8" xfId="2384" hidden="1" xr:uid="{00000000-0005-0000-0000-0000CB040000}"/>
    <cellStyle name="20% - Accent2 8" xfId="2460" hidden="1" xr:uid="{00000000-0005-0000-0000-0000CC040000}"/>
    <cellStyle name="20% - Accent2 8" xfId="2538" hidden="1" xr:uid="{00000000-0005-0000-0000-0000CD040000}"/>
    <cellStyle name="20% - Accent2 8" xfId="2721" hidden="1" xr:uid="{00000000-0005-0000-0000-0000CE040000}"/>
    <cellStyle name="20% - Accent2 8" xfId="2797" hidden="1" xr:uid="{00000000-0005-0000-0000-0000CF040000}"/>
    <cellStyle name="20% - Accent2 8" xfId="2897" hidden="1" xr:uid="{00000000-0005-0000-0000-0000D0040000}"/>
    <cellStyle name="20% - Accent2 8" xfId="2980" hidden="1" xr:uid="{00000000-0005-0000-0000-0000D1040000}"/>
    <cellStyle name="20% - Accent2 8" xfId="3056" hidden="1" xr:uid="{00000000-0005-0000-0000-0000D2040000}"/>
    <cellStyle name="20% - Accent2 8" xfId="3134" hidden="1" xr:uid="{00000000-0005-0000-0000-0000D3040000}"/>
    <cellStyle name="20% - Accent2 8" xfId="3719" hidden="1" xr:uid="{00000000-0005-0000-0000-0000D4040000}"/>
    <cellStyle name="20% - Accent2 8" xfId="3795" hidden="1" xr:uid="{00000000-0005-0000-0000-0000D5040000}"/>
    <cellStyle name="20% - Accent2 8" xfId="3874" hidden="1" xr:uid="{00000000-0005-0000-0000-0000D6040000}"/>
    <cellStyle name="20% - Accent2 8" xfId="3563" hidden="1" xr:uid="{00000000-0005-0000-0000-0000D7040000}"/>
    <cellStyle name="20% - Accent2 8" xfId="3618" hidden="1" xr:uid="{00000000-0005-0000-0000-0000D8040000}"/>
    <cellStyle name="20% - Accent2 8" xfId="3653" hidden="1" xr:uid="{00000000-0005-0000-0000-0000D9040000}"/>
    <cellStyle name="20% - Accent2 8" xfId="4314" hidden="1" xr:uid="{00000000-0005-0000-0000-0000DA040000}"/>
    <cellStyle name="20% - Accent2 8" xfId="4390" hidden="1" xr:uid="{00000000-0005-0000-0000-0000DB040000}"/>
    <cellStyle name="20% - Accent2 8" xfId="4468" hidden="1" xr:uid="{00000000-0005-0000-0000-0000DC040000}"/>
    <cellStyle name="20% - Accent2 8" xfId="3447" hidden="1" xr:uid="{00000000-0005-0000-0000-0000DD040000}"/>
    <cellStyle name="20% - Accent2 8" xfId="3990" hidden="1" xr:uid="{00000000-0005-0000-0000-0000DE040000}"/>
    <cellStyle name="20% - Accent2 8" xfId="4135" hidden="1" xr:uid="{00000000-0005-0000-0000-0000DF040000}"/>
    <cellStyle name="20% - Accent2 8" xfId="4846" hidden="1" xr:uid="{00000000-0005-0000-0000-0000E0040000}"/>
    <cellStyle name="20% - Accent2 8" xfId="4922" hidden="1" xr:uid="{00000000-0005-0000-0000-0000E1040000}"/>
    <cellStyle name="20% - Accent2 8" xfId="5000" hidden="1" xr:uid="{00000000-0005-0000-0000-0000E2040000}"/>
    <cellStyle name="20% - Accent2 8" xfId="5183" hidden="1" xr:uid="{00000000-0005-0000-0000-0000E3040000}"/>
    <cellStyle name="20% - Accent2 8" xfId="5259" hidden="1" xr:uid="{00000000-0005-0000-0000-0000E4040000}"/>
    <cellStyle name="20% - Accent2 8" xfId="5337" hidden="1" xr:uid="{00000000-0005-0000-0000-0000E5040000}"/>
    <cellStyle name="20% - Accent2 8" xfId="5520" hidden="1" xr:uid="{00000000-0005-0000-0000-0000E6040000}"/>
    <cellStyle name="20% - Accent2 8" xfId="5596" hidden="1" xr:uid="{00000000-0005-0000-0000-0000E7040000}"/>
    <cellStyle name="20% - Accent2 8" xfId="5689" hidden="1" xr:uid="{00000000-0005-0000-0000-0000E8040000}"/>
    <cellStyle name="20% - Accent2 8" xfId="5772" hidden="1" xr:uid="{00000000-0005-0000-0000-0000E9040000}"/>
    <cellStyle name="20% - Accent2 8" xfId="5848" hidden="1" xr:uid="{00000000-0005-0000-0000-0000EA040000}"/>
    <cellStyle name="20% - Accent2 8" xfId="5926" hidden="1" xr:uid="{00000000-0005-0000-0000-0000EB040000}"/>
    <cellStyle name="20% - Accent2 8" xfId="6511" hidden="1" xr:uid="{00000000-0005-0000-0000-0000EC040000}"/>
    <cellStyle name="20% - Accent2 8" xfId="6587" hidden="1" xr:uid="{00000000-0005-0000-0000-0000ED040000}"/>
    <cellStyle name="20% - Accent2 8" xfId="6666" hidden="1" xr:uid="{00000000-0005-0000-0000-0000EE040000}"/>
    <cellStyle name="20% - Accent2 8" xfId="6355" hidden="1" xr:uid="{00000000-0005-0000-0000-0000EF040000}"/>
    <cellStyle name="20% - Accent2 8" xfId="6410" hidden="1" xr:uid="{00000000-0005-0000-0000-0000F0040000}"/>
    <cellStyle name="20% - Accent2 8" xfId="6445" hidden="1" xr:uid="{00000000-0005-0000-0000-0000F1040000}"/>
    <cellStyle name="20% - Accent2 8" xfId="7106" hidden="1" xr:uid="{00000000-0005-0000-0000-0000F2040000}"/>
    <cellStyle name="20% - Accent2 8" xfId="7182" hidden="1" xr:uid="{00000000-0005-0000-0000-0000F3040000}"/>
    <cellStyle name="20% - Accent2 8" xfId="7260" hidden="1" xr:uid="{00000000-0005-0000-0000-0000F4040000}"/>
    <cellStyle name="20% - Accent2 8" xfId="6239" hidden="1" xr:uid="{00000000-0005-0000-0000-0000F5040000}"/>
    <cellStyle name="20% - Accent2 8" xfId="6782" hidden="1" xr:uid="{00000000-0005-0000-0000-0000F6040000}"/>
    <cellStyle name="20% - Accent2 8" xfId="6927" hidden="1" xr:uid="{00000000-0005-0000-0000-0000F7040000}"/>
    <cellStyle name="20% - Accent2 8" xfId="7638" hidden="1" xr:uid="{00000000-0005-0000-0000-0000F8040000}"/>
    <cellStyle name="20% - Accent2 8" xfId="7714" hidden="1" xr:uid="{00000000-0005-0000-0000-0000F9040000}"/>
    <cellStyle name="20% - Accent2 8" xfId="7792" hidden="1" xr:uid="{00000000-0005-0000-0000-0000FA040000}"/>
    <cellStyle name="20% - Accent2 8" xfId="7975" hidden="1" xr:uid="{00000000-0005-0000-0000-0000FB040000}"/>
    <cellStyle name="20% - Accent2 8" xfId="8051" hidden="1" xr:uid="{00000000-0005-0000-0000-0000FC040000}"/>
    <cellStyle name="20% - Accent2 8" xfId="8129" hidden="1" xr:uid="{00000000-0005-0000-0000-0000FD040000}"/>
    <cellStyle name="20% - Accent2 8" xfId="8312" hidden="1" xr:uid="{00000000-0005-0000-0000-0000FE040000}"/>
    <cellStyle name="20% - Accent2 8" xfId="8388" hidden="1" xr:uid="{00000000-0005-0000-0000-0000FF040000}"/>
    <cellStyle name="20% - Accent2 9" xfId="111" hidden="1" xr:uid="{00000000-0005-0000-0000-000000050000}"/>
    <cellStyle name="20% - Accent2 9" xfId="185" hidden="1" xr:uid="{00000000-0005-0000-0000-000001050000}"/>
    <cellStyle name="20% - Accent2 9" xfId="261" hidden="1" xr:uid="{00000000-0005-0000-0000-000002050000}"/>
    <cellStyle name="20% - Accent2 9" xfId="339" hidden="1" xr:uid="{00000000-0005-0000-0000-000003050000}"/>
    <cellStyle name="20% - Accent2 9" xfId="924" hidden="1" xr:uid="{00000000-0005-0000-0000-000004050000}"/>
    <cellStyle name="20% - Accent2 9" xfId="1000" hidden="1" xr:uid="{00000000-0005-0000-0000-000005050000}"/>
    <cellStyle name="20% - Accent2 9" xfId="1079" hidden="1" xr:uid="{00000000-0005-0000-0000-000006050000}"/>
    <cellStyle name="20% - Accent2 9" xfId="1192" hidden="1" xr:uid="{00000000-0005-0000-0000-000007050000}"/>
    <cellStyle name="20% - Accent2 9" xfId="636" hidden="1" xr:uid="{00000000-0005-0000-0000-000008050000}"/>
    <cellStyle name="20% - Accent2 9" xfId="788" hidden="1" xr:uid="{00000000-0005-0000-0000-000009050000}"/>
    <cellStyle name="20% - Accent2 9" xfId="1519" hidden="1" xr:uid="{00000000-0005-0000-0000-00000A050000}"/>
    <cellStyle name="20% - Accent2 9" xfId="1595" hidden="1" xr:uid="{00000000-0005-0000-0000-00000B050000}"/>
    <cellStyle name="20% - Accent2 9" xfId="1673" hidden="1" xr:uid="{00000000-0005-0000-0000-00000C050000}"/>
    <cellStyle name="20% - Accent2 9" xfId="1768" hidden="1" xr:uid="{00000000-0005-0000-0000-00000D050000}"/>
    <cellStyle name="20% - Accent2 9" xfId="752" hidden="1" xr:uid="{00000000-0005-0000-0000-00000E050000}"/>
    <cellStyle name="20% - Accent2 9" xfId="771" hidden="1" xr:uid="{00000000-0005-0000-0000-00000F050000}"/>
    <cellStyle name="20% - Accent2 9" xfId="2051" hidden="1" xr:uid="{00000000-0005-0000-0000-000010050000}"/>
    <cellStyle name="20% - Accent2 9" xfId="2127" hidden="1" xr:uid="{00000000-0005-0000-0000-000011050000}"/>
    <cellStyle name="20% - Accent2 9" xfId="2205" hidden="1" xr:uid="{00000000-0005-0000-0000-000012050000}"/>
    <cellStyle name="20% - Accent2 9" xfId="2388" hidden="1" xr:uid="{00000000-0005-0000-0000-000013050000}"/>
    <cellStyle name="20% - Accent2 9" xfId="2464" hidden="1" xr:uid="{00000000-0005-0000-0000-000014050000}"/>
    <cellStyle name="20% - Accent2 9" xfId="2542" hidden="1" xr:uid="{00000000-0005-0000-0000-000015050000}"/>
    <cellStyle name="20% - Accent2 9" xfId="2725" hidden="1" xr:uid="{00000000-0005-0000-0000-000016050000}"/>
    <cellStyle name="20% - Accent2 9" xfId="2801" hidden="1" xr:uid="{00000000-0005-0000-0000-000017050000}"/>
    <cellStyle name="20% - Accent2 9" xfId="2910" hidden="1" xr:uid="{00000000-0005-0000-0000-000018050000}"/>
    <cellStyle name="20% - Accent2 9" xfId="2984" hidden="1" xr:uid="{00000000-0005-0000-0000-000019050000}"/>
    <cellStyle name="20% - Accent2 9" xfId="3060" hidden="1" xr:uid="{00000000-0005-0000-0000-00001A050000}"/>
    <cellStyle name="20% - Accent2 9" xfId="3138" hidden="1" xr:uid="{00000000-0005-0000-0000-00001B050000}"/>
    <cellStyle name="20% - Accent2 9" xfId="3723" hidden="1" xr:uid="{00000000-0005-0000-0000-00001C050000}"/>
    <cellStyle name="20% - Accent2 9" xfId="3799" hidden="1" xr:uid="{00000000-0005-0000-0000-00001D050000}"/>
    <cellStyle name="20% - Accent2 9" xfId="3878" hidden="1" xr:uid="{00000000-0005-0000-0000-00001E050000}"/>
    <cellStyle name="20% - Accent2 9" xfId="3991" hidden="1" xr:uid="{00000000-0005-0000-0000-00001F050000}"/>
    <cellStyle name="20% - Accent2 9" xfId="3435" hidden="1" xr:uid="{00000000-0005-0000-0000-000020050000}"/>
    <cellStyle name="20% - Accent2 9" xfId="3587" hidden="1" xr:uid="{00000000-0005-0000-0000-000021050000}"/>
    <cellStyle name="20% - Accent2 9" xfId="4318" hidden="1" xr:uid="{00000000-0005-0000-0000-000022050000}"/>
    <cellStyle name="20% - Accent2 9" xfId="4394" hidden="1" xr:uid="{00000000-0005-0000-0000-000023050000}"/>
    <cellStyle name="20% - Accent2 9" xfId="4472" hidden="1" xr:uid="{00000000-0005-0000-0000-000024050000}"/>
    <cellStyle name="20% - Accent2 9" xfId="4567" hidden="1" xr:uid="{00000000-0005-0000-0000-000025050000}"/>
    <cellStyle name="20% - Accent2 9" xfId="3551" hidden="1" xr:uid="{00000000-0005-0000-0000-000026050000}"/>
    <cellStyle name="20% - Accent2 9" xfId="3570" hidden="1" xr:uid="{00000000-0005-0000-0000-000027050000}"/>
    <cellStyle name="20% - Accent2 9" xfId="4850" hidden="1" xr:uid="{00000000-0005-0000-0000-000028050000}"/>
    <cellStyle name="20% - Accent2 9" xfId="4926" hidden="1" xr:uid="{00000000-0005-0000-0000-000029050000}"/>
    <cellStyle name="20% - Accent2 9" xfId="5004" hidden="1" xr:uid="{00000000-0005-0000-0000-00002A050000}"/>
    <cellStyle name="20% - Accent2 9" xfId="5187" hidden="1" xr:uid="{00000000-0005-0000-0000-00002B050000}"/>
    <cellStyle name="20% - Accent2 9" xfId="5263" hidden="1" xr:uid="{00000000-0005-0000-0000-00002C050000}"/>
    <cellStyle name="20% - Accent2 9" xfId="5341" hidden="1" xr:uid="{00000000-0005-0000-0000-00002D050000}"/>
    <cellStyle name="20% - Accent2 9" xfId="5524" hidden="1" xr:uid="{00000000-0005-0000-0000-00002E050000}"/>
    <cellStyle name="20% - Accent2 9" xfId="5600" hidden="1" xr:uid="{00000000-0005-0000-0000-00002F050000}"/>
    <cellStyle name="20% - Accent2 9" xfId="5702" hidden="1" xr:uid="{00000000-0005-0000-0000-000030050000}"/>
    <cellStyle name="20% - Accent2 9" xfId="5776" hidden="1" xr:uid="{00000000-0005-0000-0000-000031050000}"/>
    <cellStyle name="20% - Accent2 9" xfId="5852" hidden="1" xr:uid="{00000000-0005-0000-0000-000032050000}"/>
    <cellStyle name="20% - Accent2 9" xfId="5930" hidden="1" xr:uid="{00000000-0005-0000-0000-000033050000}"/>
    <cellStyle name="20% - Accent2 9" xfId="6515" hidden="1" xr:uid="{00000000-0005-0000-0000-000034050000}"/>
    <cellStyle name="20% - Accent2 9" xfId="6591" hidden="1" xr:uid="{00000000-0005-0000-0000-000035050000}"/>
    <cellStyle name="20% - Accent2 9" xfId="6670" hidden="1" xr:uid="{00000000-0005-0000-0000-000036050000}"/>
    <cellStyle name="20% - Accent2 9" xfId="6783" hidden="1" xr:uid="{00000000-0005-0000-0000-000037050000}"/>
    <cellStyle name="20% - Accent2 9" xfId="6227" hidden="1" xr:uid="{00000000-0005-0000-0000-000038050000}"/>
    <cellStyle name="20% - Accent2 9" xfId="6379" hidden="1" xr:uid="{00000000-0005-0000-0000-000039050000}"/>
    <cellStyle name="20% - Accent2 9" xfId="7110" hidden="1" xr:uid="{00000000-0005-0000-0000-00003A050000}"/>
    <cellStyle name="20% - Accent2 9" xfId="7186" hidden="1" xr:uid="{00000000-0005-0000-0000-00003B050000}"/>
    <cellStyle name="20% - Accent2 9" xfId="7264" hidden="1" xr:uid="{00000000-0005-0000-0000-00003C050000}"/>
    <cellStyle name="20% - Accent2 9" xfId="7359" hidden="1" xr:uid="{00000000-0005-0000-0000-00003D050000}"/>
    <cellStyle name="20% - Accent2 9" xfId="6343" hidden="1" xr:uid="{00000000-0005-0000-0000-00003E050000}"/>
    <cellStyle name="20% - Accent2 9" xfId="6362" hidden="1" xr:uid="{00000000-0005-0000-0000-00003F050000}"/>
    <cellStyle name="20% - Accent2 9" xfId="7642" hidden="1" xr:uid="{00000000-0005-0000-0000-000040050000}"/>
    <cellStyle name="20% - Accent2 9" xfId="7718" hidden="1" xr:uid="{00000000-0005-0000-0000-000041050000}"/>
    <cellStyle name="20% - Accent2 9" xfId="7796" hidden="1" xr:uid="{00000000-0005-0000-0000-000042050000}"/>
    <cellStyle name="20% - Accent2 9" xfId="7979" hidden="1" xr:uid="{00000000-0005-0000-0000-000043050000}"/>
    <cellStyle name="20% - Accent2 9" xfId="8055" hidden="1" xr:uid="{00000000-0005-0000-0000-000044050000}"/>
    <cellStyle name="20% - Accent2 9" xfId="8133" hidden="1" xr:uid="{00000000-0005-0000-0000-000045050000}"/>
    <cellStyle name="20% - Accent2 9" xfId="8316" hidden="1" xr:uid="{00000000-0005-0000-0000-000046050000}"/>
    <cellStyle name="20% - Accent2 9" xfId="8392" hidden="1" xr:uid="{00000000-0005-0000-0000-000047050000}"/>
    <cellStyle name="20% - Accent3" xfId="31" builtinId="38" hidden="1"/>
    <cellStyle name="20% - Accent3 10" xfId="126" hidden="1" xr:uid="{00000000-0005-0000-0000-00007C050000}"/>
    <cellStyle name="20% - Accent3 10" xfId="200" hidden="1" xr:uid="{00000000-0005-0000-0000-00007D050000}"/>
    <cellStyle name="20% - Accent3 10" xfId="276" hidden="1" xr:uid="{00000000-0005-0000-0000-00007E050000}"/>
    <cellStyle name="20% - Accent3 10" xfId="354" hidden="1" xr:uid="{00000000-0005-0000-0000-00007F050000}"/>
    <cellStyle name="20% - Accent3 10" xfId="939" hidden="1" xr:uid="{00000000-0005-0000-0000-000080050000}"/>
    <cellStyle name="20% - Accent3 10" xfId="1015" hidden="1" xr:uid="{00000000-0005-0000-0000-000081050000}"/>
    <cellStyle name="20% - Accent3 10" xfId="1094" hidden="1" xr:uid="{00000000-0005-0000-0000-000082050000}"/>
    <cellStyle name="20% - Accent3 10" xfId="1189" hidden="1" xr:uid="{00000000-0005-0000-0000-000083050000}"/>
    <cellStyle name="20% - Accent3 10" xfId="875" hidden="1" xr:uid="{00000000-0005-0000-0000-000084050000}"/>
    <cellStyle name="20% - Accent3 10" xfId="728" hidden="1" xr:uid="{00000000-0005-0000-0000-000085050000}"/>
    <cellStyle name="20% - Accent3 10" xfId="1534" hidden="1" xr:uid="{00000000-0005-0000-0000-000086050000}"/>
    <cellStyle name="20% - Accent3 10" xfId="1610" hidden="1" xr:uid="{00000000-0005-0000-0000-000087050000}"/>
    <cellStyle name="20% - Accent3 10" xfId="1688" hidden="1" xr:uid="{00000000-0005-0000-0000-000088050000}"/>
    <cellStyle name="20% - Accent3 10" xfId="1767" hidden="1" xr:uid="{00000000-0005-0000-0000-000089050000}"/>
    <cellStyle name="20% - Accent3 10" xfId="772" hidden="1" xr:uid="{00000000-0005-0000-0000-00008A050000}"/>
    <cellStyle name="20% - Accent3 10" xfId="743" hidden="1" xr:uid="{00000000-0005-0000-0000-00008B050000}"/>
    <cellStyle name="20% - Accent3 10" xfId="2066" hidden="1" xr:uid="{00000000-0005-0000-0000-00008C050000}"/>
    <cellStyle name="20% - Accent3 10" xfId="2142" hidden="1" xr:uid="{00000000-0005-0000-0000-00008D050000}"/>
    <cellStyle name="20% - Accent3 10" xfId="2220" hidden="1" xr:uid="{00000000-0005-0000-0000-00008E050000}"/>
    <cellStyle name="20% - Accent3 10" xfId="2403" hidden="1" xr:uid="{00000000-0005-0000-0000-00008F050000}"/>
    <cellStyle name="20% - Accent3 10" xfId="2479" hidden="1" xr:uid="{00000000-0005-0000-0000-000090050000}"/>
    <cellStyle name="20% - Accent3 10" xfId="2557" hidden="1" xr:uid="{00000000-0005-0000-0000-000091050000}"/>
    <cellStyle name="20% - Accent3 10" xfId="2740" hidden="1" xr:uid="{00000000-0005-0000-0000-000092050000}"/>
    <cellStyle name="20% - Accent3 10" xfId="2816" hidden="1" xr:uid="{00000000-0005-0000-0000-000093050000}"/>
    <cellStyle name="20% - Accent3 10" xfId="2925" hidden="1" xr:uid="{00000000-0005-0000-0000-000094050000}"/>
    <cellStyle name="20% - Accent3 10" xfId="2999" hidden="1" xr:uid="{00000000-0005-0000-0000-000095050000}"/>
    <cellStyle name="20% - Accent3 10" xfId="3075" hidden="1" xr:uid="{00000000-0005-0000-0000-000096050000}"/>
    <cellStyle name="20% - Accent3 10" xfId="3153" hidden="1" xr:uid="{00000000-0005-0000-0000-000097050000}"/>
    <cellStyle name="20% - Accent3 10" xfId="3738" hidden="1" xr:uid="{00000000-0005-0000-0000-000098050000}"/>
    <cellStyle name="20% - Accent3 10" xfId="3814" hidden="1" xr:uid="{00000000-0005-0000-0000-000099050000}"/>
    <cellStyle name="20% - Accent3 10" xfId="3893" hidden="1" xr:uid="{00000000-0005-0000-0000-00009A050000}"/>
    <cellStyle name="20% - Accent3 10" xfId="3988" hidden="1" xr:uid="{00000000-0005-0000-0000-00009B050000}"/>
    <cellStyle name="20% - Accent3 10" xfId="3674" hidden="1" xr:uid="{00000000-0005-0000-0000-00009C050000}"/>
    <cellStyle name="20% - Accent3 10" xfId="3527" hidden="1" xr:uid="{00000000-0005-0000-0000-00009D050000}"/>
    <cellStyle name="20% - Accent3 10" xfId="4333" hidden="1" xr:uid="{00000000-0005-0000-0000-00009E050000}"/>
    <cellStyle name="20% - Accent3 10" xfId="4409" hidden="1" xr:uid="{00000000-0005-0000-0000-00009F050000}"/>
    <cellStyle name="20% - Accent3 10" xfId="4487" hidden="1" xr:uid="{00000000-0005-0000-0000-0000A0050000}"/>
    <cellStyle name="20% - Accent3 10" xfId="4566" hidden="1" xr:uid="{00000000-0005-0000-0000-0000A1050000}"/>
    <cellStyle name="20% - Accent3 10" xfId="3571" hidden="1" xr:uid="{00000000-0005-0000-0000-0000A2050000}"/>
    <cellStyle name="20% - Accent3 10" xfId="3542" hidden="1" xr:uid="{00000000-0005-0000-0000-0000A3050000}"/>
    <cellStyle name="20% - Accent3 10" xfId="4865" hidden="1" xr:uid="{00000000-0005-0000-0000-0000A4050000}"/>
    <cellStyle name="20% - Accent3 10" xfId="4941" hidden="1" xr:uid="{00000000-0005-0000-0000-0000A5050000}"/>
    <cellStyle name="20% - Accent3 10" xfId="5019" hidden="1" xr:uid="{00000000-0005-0000-0000-0000A6050000}"/>
    <cellStyle name="20% - Accent3 10" xfId="5202" hidden="1" xr:uid="{00000000-0005-0000-0000-0000A7050000}"/>
    <cellStyle name="20% - Accent3 10" xfId="5278" hidden="1" xr:uid="{00000000-0005-0000-0000-0000A8050000}"/>
    <cellStyle name="20% - Accent3 10" xfId="5356" hidden="1" xr:uid="{00000000-0005-0000-0000-0000A9050000}"/>
    <cellStyle name="20% - Accent3 10" xfId="5539" hidden="1" xr:uid="{00000000-0005-0000-0000-0000AA050000}"/>
    <cellStyle name="20% - Accent3 10" xfId="5615" hidden="1" xr:uid="{00000000-0005-0000-0000-0000AB050000}"/>
    <cellStyle name="20% - Accent3 10" xfId="5717" hidden="1" xr:uid="{00000000-0005-0000-0000-0000AC050000}"/>
    <cellStyle name="20% - Accent3 10" xfId="5791" hidden="1" xr:uid="{00000000-0005-0000-0000-0000AD050000}"/>
    <cellStyle name="20% - Accent3 10" xfId="5867" hidden="1" xr:uid="{00000000-0005-0000-0000-0000AE050000}"/>
    <cellStyle name="20% - Accent3 10" xfId="5945" hidden="1" xr:uid="{00000000-0005-0000-0000-0000AF050000}"/>
    <cellStyle name="20% - Accent3 10" xfId="6530" hidden="1" xr:uid="{00000000-0005-0000-0000-0000B0050000}"/>
    <cellStyle name="20% - Accent3 10" xfId="6606" hidden="1" xr:uid="{00000000-0005-0000-0000-0000B1050000}"/>
    <cellStyle name="20% - Accent3 10" xfId="6685" hidden="1" xr:uid="{00000000-0005-0000-0000-0000B2050000}"/>
    <cellStyle name="20% - Accent3 10" xfId="6780" hidden="1" xr:uid="{00000000-0005-0000-0000-0000B3050000}"/>
    <cellStyle name="20% - Accent3 10" xfId="6466" hidden="1" xr:uid="{00000000-0005-0000-0000-0000B4050000}"/>
    <cellStyle name="20% - Accent3 10" xfId="6319" hidden="1" xr:uid="{00000000-0005-0000-0000-0000B5050000}"/>
    <cellStyle name="20% - Accent3 10" xfId="7125" hidden="1" xr:uid="{00000000-0005-0000-0000-0000B6050000}"/>
    <cellStyle name="20% - Accent3 10" xfId="7201" hidden="1" xr:uid="{00000000-0005-0000-0000-0000B7050000}"/>
    <cellStyle name="20% - Accent3 10" xfId="7279" hidden="1" xr:uid="{00000000-0005-0000-0000-0000B8050000}"/>
    <cellStyle name="20% - Accent3 10" xfId="7358" hidden="1" xr:uid="{00000000-0005-0000-0000-0000B9050000}"/>
    <cellStyle name="20% - Accent3 10" xfId="6363" hidden="1" xr:uid="{00000000-0005-0000-0000-0000BA050000}"/>
    <cellStyle name="20% - Accent3 10" xfId="6334" hidden="1" xr:uid="{00000000-0005-0000-0000-0000BB050000}"/>
    <cellStyle name="20% - Accent3 10" xfId="7657" hidden="1" xr:uid="{00000000-0005-0000-0000-0000BC050000}"/>
    <cellStyle name="20% - Accent3 10" xfId="7733" hidden="1" xr:uid="{00000000-0005-0000-0000-0000BD050000}"/>
    <cellStyle name="20% - Accent3 10" xfId="7811" hidden="1" xr:uid="{00000000-0005-0000-0000-0000BE050000}"/>
    <cellStyle name="20% - Accent3 10" xfId="7994" hidden="1" xr:uid="{00000000-0005-0000-0000-0000BF050000}"/>
    <cellStyle name="20% - Accent3 10" xfId="8070" hidden="1" xr:uid="{00000000-0005-0000-0000-0000C0050000}"/>
    <cellStyle name="20% - Accent3 10" xfId="8148" hidden="1" xr:uid="{00000000-0005-0000-0000-0000C1050000}"/>
    <cellStyle name="20% - Accent3 10" xfId="8331" hidden="1" xr:uid="{00000000-0005-0000-0000-0000C2050000}"/>
    <cellStyle name="20% - Accent3 10" xfId="8407" hidden="1" xr:uid="{00000000-0005-0000-0000-0000C3050000}"/>
    <cellStyle name="20% - Accent3 11" xfId="139" hidden="1" xr:uid="{00000000-0005-0000-0000-0000C4050000}"/>
    <cellStyle name="20% - Accent3 11" xfId="213" hidden="1" xr:uid="{00000000-0005-0000-0000-0000C5050000}"/>
    <cellStyle name="20% - Accent3 11" xfId="289" hidden="1" xr:uid="{00000000-0005-0000-0000-0000C6050000}"/>
    <cellStyle name="20% - Accent3 11" xfId="367" hidden="1" xr:uid="{00000000-0005-0000-0000-0000C7050000}"/>
    <cellStyle name="20% - Accent3 11" xfId="952" hidden="1" xr:uid="{00000000-0005-0000-0000-0000C8050000}"/>
    <cellStyle name="20% - Accent3 11" xfId="1028" hidden="1" xr:uid="{00000000-0005-0000-0000-0000C9050000}"/>
    <cellStyle name="20% - Accent3 11" xfId="1107" hidden="1" xr:uid="{00000000-0005-0000-0000-0000CA050000}"/>
    <cellStyle name="20% - Accent3 11" xfId="1151" hidden="1" xr:uid="{00000000-0005-0000-0000-0000CB050000}"/>
    <cellStyle name="20% - Accent3 11" xfId="849" hidden="1" xr:uid="{00000000-0005-0000-0000-0000CC050000}"/>
    <cellStyle name="20% - Accent3 11" xfId="738" hidden="1" xr:uid="{00000000-0005-0000-0000-0000CD050000}"/>
    <cellStyle name="20% - Accent3 11" xfId="1547" hidden="1" xr:uid="{00000000-0005-0000-0000-0000CE050000}"/>
    <cellStyle name="20% - Accent3 11" xfId="1623" hidden="1" xr:uid="{00000000-0005-0000-0000-0000CF050000}"/>
    <cellStyle name="20% - Accent3 11" xfId="1701" hidden="1" xr:uid="{00000000-0005-0000-0000-0000D0050000}"/>
    <cellStyle name="20% - Accent3 11" xfId="1739" hidden="1" xr:uid="{00000000-0005-0000-0000-0000D1050000}"/>
    <cellStyle name="20% - Accent3 11" xfId="1513" hidden="1" xr:uid="{00000000-0005-0000-0000-0000D2050000}"/>
    <cellStyle name="20% - Accent3 11" xfId="885" hidden="1" xr:uid="{00000000-0005-0000-0000-0000D3050000}"/>
    <cellStyle name="20% - Accent3 11" xfId="2079" hidden="1" xr:uid="{00000000-0005-0000-0000-0000D4050000}"/>
    <cellStyle name="20% - Accent3 11" xfId="2155" hidden="1" xr:uid="{00000000-0005-0000-0000-0000D5050000}"/>
    <cellStyle name="20% - Accent3 11" xfId="2233" hidden="1" xr:uid="{00000000-0005-0000-0000-0000D6050000}"/>
    <cellStyle name="20% - Accent3 11" xfId="2416" hidden="1" xr:uid="{00000000-0005-0000-0000-0000D7050000}"/>
    <cellStyle name="20% - Accent3 11" xfId="2492" hidden="1" xr:uid="{00000000-0005-0000-0000-0000D8050000}"/>
    <cellStyle name="20% - Accent3 11" xfId="2570" hidden="1" xr:uid="{00000000-0005-0000-0000-0000D9050000}"/>
    <cellStyle name="20% - Accent3 11" xfId="2753" hidden="1" xr:uid="{00000000-0005-0000-0000-0000DA050000}"/>
    <cellStyle name="20% - Accent3 11" xfId="2829" hidden="1" xr:uid="{00000000-0005-0000-0000-0000DB050000}"/>
    <cellStyle name="20% - Accent3 11" xfId="2938" hidden="1" xr:uid="{00000000-0005-0000-0000-0000DC050000}"/>
    <cellStyle name="20% - Accent3 11" xfId="3012" hidden="1" xr:uid="{00000000-0005-0000-0000-0000DD050000}"/>
    <cellStyle name="20% - Accent3 11" xfId="3088" hidden="1" xr:uid="{00000000-0005-0000-0000-0000DE050000}"/>
    <cellStyle name="20% - Accent3 11" xfId="3166" hidden="1" xr:uid="{00000000-0005-0000-0000-0000DF050000}"/>
    <cellStyle name="20% - Accent3 11" xfId="3751" hidden="1" xr:uid="{00000000-0005-0000-0000-0000E0050000}"/>
    <cellStyle name="20% - Accent3 11" xfId="3827" hidden="1" xr:uid="{00000000-0005-0000-0000-0000E1050000}"/>
    <cellStyle name="20% - Accent3 11" xfId="3906" hidden="1" xr:uid="{00000000-0005-0000-0000-0000E2050000}"/>
    <cellStyle name="20% - Accent3 11" xfId="3950" hidden="1" xr:uid="{00000000-0005-0000-0000-0000E3050000}"/>
    <cellStyle name="20% - Accent3 11" xfId="3648" hidden="1" xr:uid="{00000000-0005-0000-0000-0000E4050000}"/>
    <cellStyle name="20% - Accent3 11" xfId="3537" hidden="1" xr:uid="{00000000-0005-0000-0000-0000E5050000}"/>
    <cellStyle name="20% - Accent3 11" xfId="4346" hidden="1" xr:uid="{00000000-0005-0000-0000-0000E6050000}"/>
    <cellStyle name="20% - Accent3 11" xfId="4422" hidden="1" xr:uid="{00000000-0005-0000-0000-0000E7050000}"/>
    <cellStyle name="20% - Accent3 11" xfId="4500" hidden="1" xr:uid="{00000000-0005-0000-0000-0000E8050000}"/>
    <cellStyle name="20% - Accent3 11" xfId="4538" hidden="1" xr:uid="{00000000-0005-0000-0000-0000E9050000}"/>
    <cellStyle name="20% - Accent3 11" xfId="4312" hidden="1" xr:uid="{00000000-0005-0000-0000-0000EA050000}"/>
    <cellStyle name="20% - Accent3 11" xfId="3684" hidden="1" xr:uid="{00000000-0005-0000-0000-0000EB050000}"/>
    <cellStyle name="20% - Accent3 11" xfId="4878" hidden="1" xr:uid="{00000000-0005-0000-0000-0000EC050000}"/>
    <cellStyle name="20% - Accent3 11" xfId="4954" hidden="1" xr:uid="{00000000-0005-0000-0000-0000ED050000}"/>
    <cellStyle name="20% - Accent3 11" xfId="5032" hidden="1" xr:uid="{00000000-0005-0000-0000-0000EE050000}"/>
    <cellStyle name="20% - Accent3 11" xfId="5215" hidden="1" xr:uid="{00000000-0005-0000-0000-0000EF050000}"/>
    <cellStyle name="20% - Accent3 11" xfId="5291" hidden="1" xr:uid="{00000000-0005-0000-0000-0000F0050000}"/>
    <cellStyle name="20% - Accent3 11" xfId="5369" hidden="1" xr:uid="{00000000-0005-0000-0000-0000F1050000}"/>
    <cellStyle name="20% - Accent3 11" xfId="5552" hidden="1" xr:uid="{00000000-0005-0000-0000-0000F2050000}"/>
    <cellStyle name="20% - Accent3 11" xfId="5628" hidden="1" xr:uid="{00000000-0005-0000-0000-0000F3050000}"/>
    <cellStyle name="20% - Accent3 11" xfId="5730" hidden="1" xr:uid="{00000000-0005-0000-0000-0000F4050000}"/>
    <cellStyle name="20% - Accent3 11" xfId="5804" hidden="1" xr:uid="{00000000-0005-0000-0000-0000F5050000}"/>
    <cellStyle name="20% - Accent3 11" xfId="5880" hidden="1" xr:uid="{00000000-0005-0000-0000-0000F6050000}"/>
    <cellStyle name="20% - Accent3 11" xfId="5958" hidden="1" xr:uid="{00000000-0005-0000-0000-0000F7050000}"/>
    <cellStyle name="20% - Accent3 11" xfId="6543" hidden="1" xr:uid="{00000000-0005-0000-0000-0000F8050000}"/>
    <cellStyle name="20% - Accent3 11" xfId="6619" hidden="1" xr:uid="{00000000-0005-0000-0000-0000F9050000}"/>
    <cellStyle name="20% - Accent3 11" xfId="6698" hidden="1" xr:uid="{00000000-0005-0000-0000-0000FA050000}"/>
    <cellStyle name="20% - Accent3 11" xfId="6742" hidden="1" xr:uid="{00000000-0005-0000-0000-0000FB050000}"/>
    <cellStyle name="20% - Accent3 11" xfId="6440" hidden="1" xr:uid="{00000000-0005-0000-0000-0000FC050000}"/>
    <cellStyle name="20% - Accent3 11" xfId="6329" hidden="1" xr:uid="{00000000-0005-0000-0000-0000FD050000}"/>
    <cellStyle name="20% - Accent3 11" xfId="7138" hidden="1" xr:uid="{00000000-0005-0000-0000-0000FE050000}"/>
    <cellStyle name="20% - Accent3 11" xfId="7214" hidden="1" xr:uid="{00000000-0005-0000-0000-0000FF050000}"/>
    <cellStyle name="20% - Accent3 11" xfId="7292" hidden="1" xr:uid="{00000000-0005-0000-0000-000000060000}"/>
    <cellStyle name="20% - Accent3 11" xfId="7330" hidden="1" xr:uid="{00000000-0005-0000-0000-000001060000}"/>
    <cellStyle name="20% - Accent3 11" xfId="7104" hidden="1" xr:uid="{00000000-0005-0000-0000-000002060000}"/>
    <cellStyle name="20% - Accent3 11" xfId="6476" hidden="1" xr:uid="{00000000-0005-0000-0000-000003060000}"/>
    <cellStyle name="20% - Accent3 11" xfId="7670" hidden="1" xr:uid="{00000000-0005-0000-0000-000004060000}"/>
    <cellStyle name="20% - Accent3 11" xfId="7746" hidden="1" xr:uid="{00000000-0005-0000-0000-000005060000}"/>
    <cellStyle name="20% - Accent3 11" xfId="7824" hidden="1" xr:uid="{00000000-0005-0000-0000-000006060000}"/>
    <cellStyle name="20% - Accent3 11" xfId="8007" hidden="1" xr:uid="{00000000-0005-0000-0000-000007060000}"/>
    <cellStyle name="20% - Accent3 11" xfId="8083" hidden="1" xr:uid="{00000000-0005-0000-0000-000008060000}"/>
    <cellStyle name="20% - Accent3 11" xfId="8161" hidden="1" xr:uid="{00000000-0005-0000-0000-000009060000}"/>
    <cellStyle name="20% - Accent3 11" xfId="8344" hidden="1" xr:uid="{00000000-0005-0000-0000-00000A060000}"/>
    <cellStyle name="20% - Accent3 11" xfId="8420" hidden="1" xr:uid="{00000000-0005-0000-0000-00000B060000}"/>
    <cellStyle name="20% - Accent3 12" xfId="152" hidden="1" xr:uid="{00000000-0005-0000-0000-00000C060000}"/>
    <cellStyle name="20% - Accent3 12" xfId="227" hidden="1" xr:uid="{00000000-0005-0000-0000-00000D060000}"/>
    <cellStyle name="20% - Accent3 12" xfId="302" hidden="1" xr:uid="{00000000-0005-0000-0000-00000E060000}"/>
    <cellStyle name="20% - Accent3 12" xfId="380" hidden="1" xr:uid="{00000000-0005-0000-0000-00000F060000}"/>
    <cellStyle name="20% - Accent3 12" xfId="966" hidden="1" xr:uid="{00000000-0005-0000-0000-000010060000}"/>
    <cellStyle name="20% - Accent3 12" xfId="1041" hidden="1" xr:uid="{00000000-0005-0000-0000-000011060000}"/>
    <cellStyle name="20% - Accent3 12" xfId="1120" hidden="1" xr:uid="{00000000-0005-0000-0000-000012060000}"/>
    <cellStyle name="20% - Accent3 12" xfId="1180" hidden="1" xr:uid="{00000000-0005-0000-0000-000013060000}"/>
    <cellStyle name="20% - Accent3 12" xfId="868" hidden="1" xr:uid="{00000000-0005-0000-0000-000014060000}"/>
    <cellStyle name="20% - Accent3 12" xfId="851" hidden="1" xr:uid="{00000000-0005-0000-0000-000015060000}"/>
    <cellStyle name="20% - Accent3 12" xfId="1561" hidden="1" xr:uid="{00000000-0005-0000-0000-000016060000}"/>
    <cellStyle name="20% - Accent3 12" xfId="1636" hidden="1" xr:uid="{00000000-0005-0000-0000-000017060000}"/>
    <cellStyle name="20% - Accent3 12" xfId="1714" hidden="1" xr:uid="{00000000-0005-0000-0000-000018060000}"/>
    <cellStyle name="20% - Accent3 12" xfId="1761" hidden="1" xr:uid="{00000000-0005-0000-0000-000019060000}"/>
    <cellStyle name="20% - Accent3 12" xfId="753" hidden="1" xr:uid="{00000000-0005-0000-0000-00001A060000}"/>
    <cellStyle name="20% - Accent3 12" xfId="621" hidden="1" xr:uid="{00000000-0005-0000-0000-00001B060000}"/>
    <cellStyle name="20% - Accent3 12" xfId="2093" hidden="1" xr:uid="{00000000-0005-0000-0000-00001C060000}"/>
    <cellStyle name="20% - Accent3 12" xfId="2168" hidden="1" xr:uid="{00000000-0005-0000-0000-00001D060000}"/>
    <cellStyle name="20% - Accent3 12" xfId="2246" hidden="1" xr:uid="{00000000-0005-0000-0000-00001E060000}"/>
    <cellStyle name="20% - Accent3 12" xfId="2430" hidden="1" xr:uid="{00000000-0005-0000-0000-00001F060000}"/>
    <cellStyle name="20% - Accent3 12" xfId="2505" hidden="1" xr:uid="{00000000-0005-0000-0000-000020060000}"/>
    <cellStyle name="20% - Accent3 12" xfId="2583" hidden="1" xr:uid="{00000000-0005-0000-0000-000021060000}"/>
    <cellStyle name="20% - Accent3 12" xfId="2767" hidden="1" xr:uid="{00000000-0005-0000-0000-000022060000}"/>
    <cellStyle name="20% - Accent3 12" xfId="2842" hidden="1" xr:uid="{00000000-0005-0000-0000-000023060000}"/>
    <cellStyle name="20% - Accent3 12" xfId="2951" hidden="1" xr:uid="{00000000-0005-0000-0000-000024060000}"/>
    <cellStyle name="20% - Accent3 12" xfId="3026" hidden="1" xr:uid="{00000000-0005-0000-0000-000025060000}"/>
    <cellStyle name="20% - Accent3 12" xfId="3101" hidden="1" xr:uid="{00000000-0005-0000-0000-000026060000}"/>
    <cellStyle name="20% - Accent3 12" xfId="3179" hidden="1" xr:uid="{00000000-0005-0000-0000-000027060000}"/>
    <cellStyle name="20% - Accent3 12" xfId="3765" hidden="1" xr:uid="{00000000-0005-0000-0000-000028060000}"/>
    <cellStyle name="20% - Accent3 12" xfId="3840" hidden="1" xr:uid="{00000000-0005-0000-0000-000029060000}"/>
    <cellStyle name="20% - Accent3 12" xfId="3919" hidden="1" xr:uid="{00000000-0005-0000-0000-00002A060000}"/>
    <cellStyle name="20% - Accent3 12" xfId="3979" hidden="1" xr:uid="{00000000-0005-0000-0000-00002B060000}"/>
    <cellStyle name="20% - Accent3 12" xfId="3667" hidden="1" xr:uid="{00000000-0005-0000-0000-00002C060000}"/>
    <cellStyle name="20% - Accent3 12" xfId="3650" hidden="1" xr:uid="{00000000-0005-0000-0000-00002D060000}"/>
    <cellStyle name="20% - Accent3 12" xfId="4360" hidden="1" xr:uid="{00000000-0005-0000-0000-00002E060000}"/>
    <cellStyle name="20% - Accent3 12" xfId="4435" hidden="1" xr:uid="{00000000-0005-0000-0000-00002F060000}"/>
    <cellStyle name="20% - Accent3 12" xfId="4513" hidden="1" xr:uid="{00000000-0005-0000-0000-000030060000}"/>
    <cellStyle name="20% - Accent3 12" xfId="4560" hidden="1" xr:uid="{00000000-0005-0000-0000-000031060000}"/>
    <cellStyle name="20% - Accent3 12" xfId="3552" hidden="1" xr:uid="{00000000-0005-0000-0000-000032060000}"/>
    <cellStyle name="20% - Accent3 12" xfId="3420" hidden="1" xr:uid="{00000000-0005-0000-0000-000033060000}"/>
    <cellStyle name="20% - Accent3 12" xfId="4892" hidden="1" xr:uid="{00000000-0005-0000-0000-000034060000}"/>
    <cellStyle name="20% - Accent3 12" xfId="4967" hidden="1" xr:uid="{00000000-0005-0000-0000-000035060000}"/>
    <cellStyle name="20% - Accent3 12" xfId="5045" hidden="1" xr:uid="{00000000-0005-0000-0000-000036060000}"/>
    <cellStyle name="20% - Accent3 12" xfId="5229" hidden="1" xr:uid="{00000000-0005-0000-0000-000037060000}"/>
    <cellStyle name="20% - Accent3 12" xfId="5304" hidden="1" xr:uid="{00000000-0005-0000-0000-000038060000}"/>
    <cellStyle name="20% - Accent3 12" xfId="5382" hidden="1" xr:uid="{00000000-0005-0000-0000-000039060000}"/>
    <cellStyle name="20% - Accent3 12" xfId="5566" hidden="1" xr:uid="{00000000-0005-0000-0000-00003A060000}"/>
    <cellStyle name="20% - Accent3 12" xfId="5641" hidden="1" xr:uid="{00000000-0005-0000-0000-00003B060000}"/>
    <cellStyle name="20% - Accent3 12" xfId="5743" hidden="1" xr:uid="{00000000-0005-0000-0000-00003C060000}"/>
    <cellStyle name="20% - Accent3 12" xfId="5818" hidden="1" xr:uid="{00000000-0005-0000-0000-00003D060000}"/>
    <cellStyle name="20% - Accent3 12" xfId="5893" hidden="1" xr:uid="{00000000-0005-0000-0000-00003E060000}"/>
    <cellStyle name="20% - Accent3 12" xfId="5971" hidden="1" xr:uid="{00000000-0005-0000-0000-00003F060000}"/>
    <cellStyle name="20% - Accent3 12" xfId="6557" hidden="1" xr:uid="{00000000-0005-0000-0000-000040060000}"/>
    <cellStyle name="20% - Accent3 12" xfId="6632" hidden="1" xr:uid="{00000000-0005-0000-0000-000041060000}"/>
    <cellStyle name="20% - Accent3 12" xfId="6711" hidden="1" xr:uid="{00000000-0005-0000-0000-000042060000}"/>
    <cellStyle name="20% - Accent3 12" xfId="6771" hidden="1" xr:uid="{00000000-0005-0000-0000-000043060000}"/>
    <cellStyle name="20% - Accent3 12" xfId="6459" hidden="1" xr:uid="{00000000-0005-0000-0000-000044060000}"/>
    <cellStyle name="20% - Accent3 12" xfId="6442" hidden="1" xr:uid="{00000000-0005-0000-0000-000045060000}"/>
    <cellStyle name="20% - Accent3 12" xfId="7152" hidden="1" xr:uid="{00000000-0005-0000-0000-000046060000}"/>
    <cellStyle name="20% - Accent3 12" xfId="7227" hidden="1" xr:uid="{00000000-0005-0000-0000-000047060000}"/>
    <cellStyle name="20% - Accent3 12" xfId="7305" hidden="1" xr:uid="{00000000-0005-0000-0000-000048060000}"/>
    <cellStyle name="20% - Accent3 12" xfId="7352" hidden="1" xr:uid="{00000000-0005-0000-0000-000049060000}"/>
    <cellStyle name="20% - Accent3 12" xfId="6344" hidden="1" xr:uid="{00000000-0005-0000-0000-00004A060000}"/>
    <cellStyle name="20% - Accent3 12" xfId="6212" hidden="1" xr:uid="{00000000-0005-0000-0000-00004B060000}"/>
    <cellStyle name="20% - Accent3 12" xfId="7684" hidden="1" xr:uid="{00000000-0005-0000-0000-00004C060000}"/>
    <cellStyle name="20% - Accent3 12" xfId="7759" hidden="1" xr:uid="{00000000-0005-0000-0000-00004D060000}"/>
    <cellStyle name="20% - Accent3 12" xfId="7837" hidden="1" xr:uid="{00000000-0005-0000-0000-00004E060000}"/>
    <cellStyle name="20% - Accent3 12" xfId="8021" hidden="1" xr:uid="{00000000-0005-0000-0000-00004F060000}"/>
    <cellStyle name="20% - Accent3 12" xfId="8096" hidden="1" xr:uid="{00000000-0005-0000-0000-000050060000}"/>
    <cellStyle name="20% - Accent3 12" xfId="8174" hidden="1" xr:uid="{00000000-0005-0000-0000-000051060000}"/>
    <cellStyle name="20% - Accent3 12" xfId="8358" hidden="1" xr:uid="{00000000-0005-0000-0000-000052060000}"/>
    <cellStyle name="20% - Accent3 12" xfId="8433" hidden="1" xr:uid="{00000000-0005-0000-0000-000053060000}"/>
    <cellStyle name="20% - Accent3 13" xfId="393" hidden="1" xr:uid="{00000000-0005-0000-0000-000054060000}"/>
    <cellStyle name="20% - Accent3 13" xfId="508" hidden="1" xr:uid="{00000000-0005-0000-0000-000055060000}"/>
    <cellStyle name="20% - Accent3 13" xfId="1231" hidden="1" xr:uid="{00000000-0005-0000-0000-000056060000}"/>
    <cellStyle name="20% - Accent3 13" xfId="1404" hidden="1" xr:uid="{00000000-0005-0000-0000-000057060000}"/>
    <cellStyle name="20% - Accent3 13" xfId="1797" hidden="1" xr:uid="{00000000-0005-0000-0000-000058060000}"/>
    <cellStyle name="20% - Accent3 13" xfId="1945" hidden="1" xr:uid="{00000000-0005-0000-0000-000059060000}"/>
    <cellStyle name="20% - Accent3 13" xfId="2283" hidden="1" xr:uid="{00000000-0005-0000-0000-00005A060000}"/>
    <cellStyle name="20% - Accent3 13" xfId="2620" hidden="1" xr:uid="{00000000-0005-0000-0000-00005B060000}"/>
    <cellStyle name="20% - Accent3 13" xfId="3192" hidden="1" xr:uid="{00000000-0005-0000-0000-00005C060000}"/>
    <cellStyle name="20% - Accent3 13" xfId="3307" hidden="1" xr:uid="{00000000-0005-0000-0000-00005D060000}"/>
    <cellStyle name="20% - Accent3 13" xfId="4030" hidden="1" xr:uid="{00000000-0005-0000-0000-00005E060000}"/>
    <cellStyle name="20% - Accent3 13" xfId="4203" hidden="1" xr:uid="{00000000-0005-0000-0000-00005F060000}"/>
    <cellStyle name="20% - Accent3 13" xfId="4596" hidden="1" xr:uid="{00000000-0005-0000-0000-000060060000}"/>
    <cellStyle name="20% - Accent3 13" xfId="4744" hidden="1" xr:uid="{00000000-0005-0000-0000-000061060000}"/>
    <cellStyle name="20% - Accent3 13" xfId="5082" hidden="1" xr:uid="{00000000-0005-0000-0000-000062060000}"/>
    <cellStyle name="20% - Accent3 13" xfId="5419" hidden="1" xr:uid="{00000000-0005-0000-0000-000063060000}"/>
    <cellStyle name="20% - Accent3 13" xfId="5984" hidden="1" xr:uid="{00000000-0005-0000-0000-000064060000}"/>
    <cellStyle name="20% - Accent3 13" xfId="6099" hidden="1" xr:uid="{00000000-0005-0000-0000-000065060000}"/>
    <cellStyle name="20% - Accent3 13" xfId="6822" hidden="1" xr:uid="{00000000-0005-0000-0000-000066060000}"/>
    <cellStyle name="20% - Accent3 13" xfId="6995" hidden="1" xr:uid="{00000000-0005-0000-0000-000067060000}"/>
    <cellStyle name="20% - Accent3 13" xfId="7388" hidden="1" xr:uid="{00000000-0005-0000-0000-000068060000}"/>
    <cellStyle name="20% - Accent3 13" xfId="7536" hidden="1" xr:uid="{00000000-0005-0000-0000-000069060000}"/>
    <cellStyle name="20% - Accent3 13" xfId="7874" hidden="1" xr:uid="{00000000-0005-0000-0000-00006A060000}"/>
    <cellStyle name="20% - Accent3 13" xfId="8211" hidden="1" xr:uid="{00000000-0005-0000-0000-00006B060000}"/>
    <cellStyle name="20% - Accent3 3 2 3 2" xfId="469" hidden="1" xr:uid="{00000000-0005-0000-0000-00006C060000}"/>
    <cellStyle name="20% - Accent3 3 2 3 2" xfId="584" hidden="1" xr:uid="{00000000-0005-0000-0000-00006D060000}"/>
    <cellStyle name="20% - Accent3 3 2 3 2" xfId="1307" hidden="1" xr:uid="{00000000-0005-0000-0000-00006E060000}"/>
    <cellStyle name="20% - Accent3 3 2 3 2" xfId="1480" hidden="1" xr:uid="{00000000-0005-0000-0000-00006F060000}"/>
    <cellStyle name="20% - Accent3 3 2 3 2" xfId="1873" hidden="1" xr:uid="{00000000-0005-0000-0000-000070060000}"/>
    <cellStyle name="20% - Accent3 3 2 3 2" xfId="2021" hidden="1" xr:uid="{00000000-0005-0000-0000-000071060000}"/>
    <cellStyle name="20% - Accent3 3 2 3 2" xfId="2359" hidden="1" xr:uid="{00000000-0005-0000-0000-000072060000}"/>
    <cellStyle name="20% - Accent3 3 2 3 2" xfId="2696" hidden="1" xr:uid="{00000000-0005-0000-0000-000073060000}"/>
    <cellStyle name="20% - Accent3 3 2 3 2" xfId="3268" hidden="1" xr:uid="{00000000-0005-0000-0000-000074060000}"/>
    <cellStyle name="20% - Accent3 3 2 3 2" xfId="3383" hidden="1" xr:uid="{00000000-0005-0000-0000-000075060000}"/>
    <cellStyle name="20% - Accent3 3 2 3 2" xfId="4106" hidden="1" xr:uid="{00000000-0005-0000-0000-000076060000}"/>
    <cellStyle name="20% - Accent3 3 2 3 2" xfId="4279" hidden="1" xr:uid="{00000000-0005-0000-0000-000077060000}"/>
    <cellStyle name="20% - Accent3 3 2 3 2" xfId="4672" hidden="1" xr:uid="{00000000-0005-0000-0000-000078060000}"/>
    <cellStyle name="20% - Accent3 3 2 3 2" xfId="4820" hidden="1" xr:uid="{00000000-0005-0000-0000-000079060000}"/>
    <cellStyle name="20% - Accent3 3 2 3 2" xfId="5158" hidden="1" xr:uid="{00000000-0005-0000-0000-00007A060000}"/>
    <cellStyle name="20% - Accent3 3 2 3 2" xfId="5495" hidden="1" xr:uid="{00000000-0005-0000-0000-00007B060000}"/>
    <cellStyle name="20% - Accent3 3 2 3 2" xfId="6060" hidden="1" xr:uid="{00000000-0005-0000-0000-00007C060000}"/>
    <cellStyle name="20% - Accent3 3 2 3 2" xfId="6175" hidden="1" xr:uid="{00000000-0005-0000-0000-00007D060000}"/>
    <cellStyle name="20% - Accent3 3 2 3 2" xfId="6898" hidden="1" xr:uid="{00000000-0005-0000-0000-00007E060000}"/>
    <cellStyle name="20% - Accent3 3 2 3 2" xfId="7071" hidden="1" xr:uid="{00000000-0005-0000-0000-00007F060000}"/>
    <cellStyle name="20% - Accent3 3 2 3 2" xfId="7464" hidden="1" xr:uid="{00000000-0005-0000-0000-000080060000}"/>
    <cellStyle name="20% - Accent3 3 2 3 2" xfId="7612" hidden="1" xr:uid="{00000000-0005-0000-0000-000081060000}"/>
    <cellStyle name="20% - Accent3 3 2 3 2" xfId="7950" hidden="1" xr:uid="{00000000-0005-0000-0000-000082060000}"/>
    <cellStyle name="20% - Accent3 3 2 3 2" xfId="8287" hidden="1" xr:uid="{00000000-0005-0000-0000-000083060000}"/>
    <cellStyle name="20% - Accent3 3 2 4 2" xfId="424" hidden="1" xr:uid="{00000000-0005-0000-0000-000084060000}"/>
    <cellStyle name="20% - Accent3 3 2 4 2" xfId="539" hidden="1" xr:uid="{00000000-0005-0000-0000-000085060000}"/>
    <cellStyle name="20% - Accent3 3 2 4 2" xfId="1262" hidden="1" xr:uid="{00000000-0005-0000-0000-000086060000}"/>
    <cellStyle name="20% - Accent3 3 2 4 2" xfId="1435" hidden="1" xr:uid="{00000000-0005-0000-0000-000087060000}"/>
    <cellStyle name="20% - Accent3 3 2 4 2" xfId="1828" hidden="1" xr:uid="{00000000-0005-0000-0000-000088060000}"/>
    <cellStyle name="20% - Accent3 3 2 4 2" xfId="1976" hidden="1" xr:uid="{00000000-0005-0000-0000-000089060000}"/>
    <cellStyle name="20% - Accent3 3 2 4 2" xfId="2314" hidden="1" xr:uid="{00000000-0005-0000-0000-00008A060000}"/>
    <cellStyle name="20% - Accent3 3 2 4 2" xfId="2651" hidden="1" xr:uid="{00000000-0005-0000-0000-00008B060000}"/>
    <cellStyle name="20% - Accent3 3 2 4 2" xfId="3223" hidden="1" xr:uid="{00000000-0005-0000-0000-00008C060000}"/>
    <cellStyle name="20% - Accent3 3 2 4 2" xfId="3338" hidden="1" xr:uid="{00000000-0005-0000-0000-00008D060000}"/>
    <cellStyle name="20% - Accent3 3 2 4 2" xfId="4061" hidden="1" xr:uid="{00000000-0005-0000-0000-00008E060000}"/>
    <cellStyle name="20% - Accent3 3 2 4 2" xfId="4234" hidden="1" xr:uid="{00000000-0005-0000-0000-00008F060000}"/>
    <cellStyle name="20% - Accent3 3 2 4 2" xfId="4627" hidden="1" xr:uid="{00000000-0005-0000-0000-000090060000}"/>
    <cellStyle name="20% - Accent3 3 2 4 2" xfId="4775" hidden="1" xr:uid="{00000000-0005-0000-0000-000091060000}"/>
    <cellStyle name="20% - Accent3 3 2 4 2" xfId="5113" hidden="1" xr:uid="{00000000-0005-0000-0000-000092060000}"/>
    <cellStyle name="20% - Accent3 3 2 4 2" xfId="5450" hidden="1" xr:uid="{00000000-0005-0000-0000-000093060000}"/>
    <cellStyle name="20% - Accent3 3 2 4 2" xfId="6015" hidden="1" xr:uid="{00000000-0005-0000-0000-000094060000}"/>
    <cellStyle name="20% - Accent3 3 2 4 2" xfId="6130" hidden="1" xr:uid="{00000000-0005-0000-0000-000095060000}"/>
    <cellStyle name="20% - Accent3 3 2 4 2" xfId="6853" hidden="1" xr:uid="{00000000-0005-0000-0000-000096060000}"/>
    <cellStyle name="20% - Accent3 3 2 4 2" xfId="7026" hidden="1" xr:uid="{00000000-0005-0000-0000-000097060000}"/>
    <cellStyle name="20% - Accent3 3 2 4 2" xfId="7419" hidden="1" xr:uid="{00000000-0005-0000-0000-000098060000}"/>
    <cellStyle name="20% - Accent3 3 2 4 2" xfId="7567" hidden="1" xr:uid="{00000000-0005-0000-0000-000099060000}"/>
    <cellStyle name="20% - Accent3 3 2 4 2" xfId="7905" hidden="1" xr:uid="{00000000-0005-0000-0000-00009A060000}"/>
    <cellStyle name="20% - Accent3 3 2 4 2" xfId="8242" hidden="1" xr:uid="{00000000-0005-0000-0000-00009B060000}"/>
    <cellStyle name="20% - Accent3 3 3 3 2" xfId="423" hidden="1" xr:uid="{00000000-0005-0000-0000-00009C060000}"/>
    <cellStyle name="20% - Accent3 3 3 3 2" xfId="538" hidden="1" xr:uid="{00000000-0005-0000-0000-00009D060000}"/>
    <cellStyle name="20% - Accent3 3 3 3 2" xfId="1261" hidden="1" xr:uid="{00000000-0005-0000-0000-00009E060000}"/>
    <cellStyle name="20% - Accent3 3 3 3 2" xfId="1434" hidden="1" xr:uid="{00000000-0005-0000-0000-00009F060000}"/>
    <cellStyle name="20% - Accent3 3 3 3 2" xfId="1827" hidden="1" xr:uid="{00000000-0005-0000-0000-0000A0060000}"/>
    <cellStyle name="20% - Accent3 3 3 3 2" xfId="1975" hidden="1" xr:uid="{00000000-0005-0000-0000-0000A1060000}"/>
    <cellStyle name="20% - Accent3 3 3 3 2" xfId="2313" hidden="1" xr:uid="{00000000-0005-0000-0000-0000A2060000}"/>
    <cellStyle name="20% - Accent3 3 3 3 2" xfId="2650" hidden="1" xr:uid="{00000000-0005-0000-0000-0000A3060000}"/>
    <cellStyle name="20% - Accent3 3 3 3 2" xfId="3222" hidden="1" xr:uid="{00000000-0005-0000-0000-0000A4060000}"/>
    <cellStyle name="20% - Accent3 3 3 3 2" xfId="3337" hidden="1" xr:uid="{00000000-0005-0000-0000-0000A5060000}"/>
    <cellStyle name="20% - Accent3 3 3 3 2" xfId="4060" hidden="1" xr:uid="{00000000-0005-0000-0000-0000A6060000}"/>
    <cellStyle name="20% - Accent3 3 3 3 2" xfId="4233" hidden="1" xr:uid="{00000000-0005-0000-0000-0000A7060000}"/>
    <cellStyle name="20% - Accent3 3 3 3 2" xfId="4626" hidden="1" xr:uid="{00000000-0005-0000-0000-0000A8060000}"/>
    <cellStyle name="20% - Accent3 3 3 3 2" xfId="4774" hidden="1" xr:uid="{00000000-0005-0000-0000-0000A9060000}"/>
    <cellStyle name="20% - Accent3 3 3 3 2" xfId="5112" hidden="1" xr:uid="{00000000-0005-0000-0000-0000AA060000}"/>
    <cellStyle name="20% - Accent3 3 3 3 2" xfId="5449" hidden="1" xr:uid="{00000000-0005-0000-0000-0000AB060000}"/>
    <cellStyle name="20% - Accent3 3 3 3 2" xfId="6014" hidden="1" xr:uid="{00000000-0005-0000-0000-0000AC060000}"/>
    <cellStyle name="20% - Accent3 3 3 3 2" xfId="6129" hidden="1" xr:uid="{00000000-0005-0000-0000-0000AD060000}"/>
    <cellStyle name="20% - Accent3 3 3 3 2" xfId="6852" hidden="1" xr:uid="{00000000-0005-0000-0000-0000AE060000}"/>
    <cellStyle name="20% - Accent3 3 3 3 2" xfId="7025" hidden="1" xr:uid="{00000000-0005-0000-0000-0000AF060000}"/>
    <cellStyle name="20% - Accent3 3 3 3 2" xfId="7418" hidden="1" xr:uid="{00000000-0005-0000-0000-0000B0060000}"/>
    <cellStyle name="20% - Accent3 3 3 3 2" xfId="7566" hidden="1" xr:uid="{00000000-0005-0000-0000-0000B1060000}"/>
    <cellStyle name="20% - Accent3 3 3 3 2" xfId="7904" hidden="1" xr:uid="{00000000-0005-0000-0000-0000B2060000}"/>
    <cellStyle name="20% - Accent3 3 3 3 2" xfId="8241" hidden="1" xr:uid="{00000000-0005-0000-0000-0000B3060000}"/>
    <cellStyle name="20% - Accent3 4 2 3 2" xfId="470" hidden="1" xr:uid="{00000000-0005-0000-0000-0000B4060000}"/>
    <cellStyle name="20% - Accent3 4 2 3 2" xfId="585" hidden="1" xr:uid="{00000000-0005-0000-0000-0000B5060000}"/>
    <cellStyle name="20% - Accent3 4 2 3 2" xfId="1308" hidden="1" xr:uid="{00000000-0005-0000-0000-0000B6060000}"/>
    <cellStyle name="20% - Accent3 4 2 3 2" xfId="1481" hidden="1" xr:uid="{00000000-0005-0000-0000-0000B7060000}"/>
    <cellStyle name="20% - Accent3 4 2 3 2" xfId="1874" hidden="1" xr:uid="{00000000-0005-0000-0000-0000B8060000}"/>
    <cellStyle name="20% - Accent3 4 2 3 2" xfId="2022" hidden="1" xr:uid="{00000000-0005-0000-0000-0000B9060000}"/>
    <cellStyle name="20% - Accent3 4 2 3 2" xfId="2360" hidden="1" xr:uid="{00000000-0005-0000-0000-0000BA060000}"/>
    <cellStyle name="20% - Accent3 4 2 3 2" xfId="2697" hidden="1" xr:uid="{00000000-0005-0000-0000-0000BB060000}"/>
    <cellStyle name="20% - Accent3 4 2 3 2" xfId="3269" hidden="1" xr:uid="{00000000-0005-0000-0000-0000BC060000}"/>
    <cellStyle name="20% - Accent3 4 2 3 2" xfId="3384" hidden="1" xr:uid="{00000000-0005-0000-0000-0000BD060000}"/>
    <cellStyle name="20% - Accent3 4 2 3 2" xfId="4107" hidden="1" xr:uid="{00000000-0005-0000-0000-0000BE060000}"/>
    <cellStyle name="20% - Accent3 4 2 3 2" xfId="4280" hidden="1" xr:uid="{00000000-0005-0000-0000-0000BF060000}"/>
    <cellStyle name="20% - Accent3 4 2 3 2" xfId="4673" hidden="1" xr:uid="{00000000-0005-0000-0000-0000C0060000}"/>
    <cellStyle name="20% - Accent3 4 2 3 2" xfId="4821" hidden="1" xr:uid="{00000000-0005-0000-0000-0000C1060000}"/>
    <cellStyle name="20% - Accent3 4 2 3 2" xfId="5159" hidden="1" xr:uid="{00000000-0005-0000-0000-0000C2060000}"/>
    <cellStyle name="20% - Accent3 4 2 3 2" xfId="5496" hidden="1" xr:uid="{00000000-0005-0000-0000-0000C3060000}"/>
    <cellStyle name="20% - Accent3 4 2 3 2" xfId="6061" hidden="1" xr:uid="{00000000-0005-0000-0000-0000C4060000}"/>
    <cellStyle name="20% - Accent3 4 2 3 2" xfId="6176" hidden="1" xr:uid="{00000000-0005-0000-0000-0000C5060000}"/>
    <cellStyle name="20% - Accent3 4 2 3 2" xfId="6899" hidden="1" xr:uid="{00000000-0005-0000-0000-0000C6060000}"/>
    <cellStyle name="20% - Accent3 4 2 3 2" xfId="7072" hidden="1" xr:uid="{00000000-0005-0000-0000-0000C7060000}"/>
    <cellStyle name="20% - Accent3 4 2 3 2" xfId="7465" hidden="1" xr:uid="{00000000-0005-0000-0000-0000C8060000}"/>
    <cellStyle name="20% - Accent3 4 2 3 2" xfId="7613" hidden="1" xr:uid="{00000000-0005-0000-0000-0000C9060000}"/>
    <cellStyle name="20% - Accent3 4 2 3 2" xfId="7951" hidden="1" xr:uid="{00000000-0005-0000-0000-0000CA060000}"/>
    <cellStyle name="20% - Accent3 4 2 3 2" xfId="8288" hidden="1" xr:uid="{00000000-0005-0000-0000-0000CB060000}"/>
    <cellStyle name="20% - Accent3 4 2 4 2" xfId="426" hidden="1" xr:uid="{00000000-0005-0000-0000-0000CC060000}"/>
    <cellStyle name="20% - Accent3 4 2 4 2" xfId="541" hidden="1" xr:uid="{00000000-0005-0000-0000-0000CD060000}"/>
    <cellStyle name="20% - Accent3 4 2 4 2" xfId="1264" hidden="1" xr:uid="{00000000-0005-0000-0000-0000CE060000}"/>
    <cellStyle name="20% - Accent3 4 2 4 2" xfId="1437" hidden="1" xr:uid="{00000000-0005-0000-0000-0000CF060000}"/>
    <cellStyle name="20% - Accent3 4 2 4 2" xfId="1830" hidden="1" xr:uid="{00000000-0005-0000-0000-0000D0060000}"/>
    <cellStyle name="20% - Accent3 4 2 4 2" xfId="1978" hidden="1" xr:uid="{00000000-0005-0000-0000-0000D1060000}"/>
    <cellStyle name="20% - Accent3 4 2 4 2" xfId="2316" hidden="1" xr:uid="{00000000-0005-0000-0000-0000D2060000}"/>
    <cellStyle name="20% - Accent3 4 2 4 2" xfId="2653" hidden="1" xr:uid="{00000000-0005-0000-0000-0000D3060000}"/>
    <cellStyle name="20% - Accent3 4 2 4 2" xfId="3225" hidden="1" xr:uid="{00000000-0005-0000-0000-0000D4060000}"/>
    <cellStyle name="20% - Accent3 4 2 4 2" xfId="3340" hidden="1" xr:uid="{00000000-0005-0000-0000-0000D5060000}"/>
    <cellStyle name="20% - Accent3 4 2 4 2" xfId="4063" hidden="1" xr:uid="{00000000-0005-0000-0000-0000D6060000}"/>
    <cellStyle name="20% - Accent3 4 2 4 2" xfId="4236" hidden="1" xr:uid="{00000000-0005-0000-0000-0000D7060000}"/>
    <cellStyle name="20% - Accent3 4 2 4 2" xfId="4629" hidden="1" xr:uid="{00000000-0005-0000-0000-0000D8060000}"/>
    <cellStyle name="20% - Accent3 4 2 4 2" xfId="4777" hidden="1" xr:uid="{00000000-0005-0000-0000-0000D9060000}"/>
    <cellStyle name="20% - Accent3 4 2 4 2" xfId="5115" hidden="1" xr:uid="{00000000-0005-0000-0000-0000DA060000}"/>
    <cellStyle name="20% - Accent3 4 2 4 2" xfId="5452" hidden="1" xr:uid="{00000000-0005-0000-0000-0000DB060000}"/>
    <cellStyle name="20% - Accent3 4 2 4 2" xfId="6017" hidden="1" xr:uid="{00000000-0005-0000-0000-0000DC060000}"/>
    <cellStyle name="20% - Accent3 4 2 4 2" xfId="6132" hidden="1" xr:uid="{00000000-0005-0000-0000-0000DD060000}"/>
    <cellStyle name="20% - Accent3 4 2 4 2" xfId="6855" hidden="1" xr:uid="{00000000-0005-0000-0000-0000DE060000}"/>
    <cellStyle name="20% - Accent3 4 2 4 2" xfId="7028" hidden="1" xr:uid="{00000000-0005-0000-0000-0000DF060000}"/>
    <cellStyle name="20% - Accent3 4 2 4 2" xfId="7421" hidden="1" xr:uid="{00000000-0005-0000-0000-0000E0060000}"/>
    <cellStyle name="20% - Accent3 4 2 4 2" xfId="7569" hidden="1" xr:uid="{00000000-0005-0000-0000-0000E1060000}"/>
    <cellStyle name="20% - Accent3 4 2 4 2" xfId="7907" hidden="1" xr:uid="{00000000-0005-0000-0000-0000E2060000}"/>
    <cellStyle name="20% - Accent3 4 2 4 2" xfId="8244" hidden="1" xr:uid="{00000000-0005-0000-0000-0000E3060000}"/>
    <cellStyle name="20% - Accent3 4 3 3 2" xfId="425" hidden="1" xr:uid="{00000000-0005-0000-0000-0000E4060000}"/>
    <cellStyle name="20% - Accent3 4 3 3 2" xfId="540" hidden="1" xr:uid="{00000000-0005-0000-0000-0000E5060000}"/>
    <cellStyle name="20% - Accent3 4 3 3 2" xfId="1263" hidden="1" xr:uid="{00000000-0005-0000-0000-0000E6060000}"/>
    <cellStyle name="20% - Accent3 4 3 3 2" xfId="1436" hidden="1" xr:uid="{00000000-0005-0000-0000-0000E7060000}"/>
    <cellStyle name="20% - Accent3 4 3 3 2" xfId="1829" hidden="1" xr:uid="{00000000-0005-0000-0000-0000E8060000}"/>
    <cellStyle name="20% - Accent3 4 3 3 2" xfId="1977" hidden="1" xr:uid="{00000000-0005-0000-0000-0000E9060000}"/>
    <cellStyle name="20% - Accent3 4 3 3 2" xfId="2315" hidden="1" xr:uid="{00000000-0005-0000-0000-0000EA060000}"/>
    <cellStyle name="20% - Accent3 4 3 3 2" xfId="2652" hidden="1" xr:uid="{00000000-0005-0000-0000-0000EB060000}"/>
    <cellStyle name="20% - Accent3 4 3 3 2" xfId="3224" hidden="1" xr:uid="{00000000-0005-0000-0000-0000EC060000}"/>
    <cellStyle name="20% - Accent3 4 3 3 2" xfId="3339" hidden="1" xr:uid="{00000000-0005-0000-0000-0000ED060000}"/>
    <cellStyle name="20% - Accent3 4 3 3 2" xfId="4062" hidden="1" xr:uid="{00000000-0005-0000-0000-0000EE060000}"/>
    <cellStyle name="20% - Accent3 4 3 3 2" xfId="4235" hidden="1" xr:uid="{00000000-0005-0000-0000-0000EF060000}"/>
    <cellStyle name="20% - Accent3 4 3 3 2" xfId="4628" hidden="1" xr:uid="{00000000-0005-0000-0000-0000F0060000}"/>
    <cellStyle name="20% - Accent3 4 3 3 2" xfId="4776" hidden="1" xr:uid="{00000000-0005-0000-0000-0000F1060000}"/>
    <cellStyle name="20% - Accent3 4 3 3 2" xfId="5114" hidden="1" xr:uid="{00000000-0005-0000-0000-0000F2060000}"/>
    <cellStyle name="20% - Accent3 4 3 3 2" xfId="5451" hidden="1" xr:uid="{00000000-0005-0000-0000-0000F3060000}"/>
    <cellStyle name="20% - Accent3 4 3 3 2" xfId="6016" hidden="1" xr:uid="{00000000-0005-0000-0000-0000F4060000}"/>
    <cellStyle name="20% - Accent3 4 3 3 2" xfId="6131" hidden="1" xr:uid="{00000000-0005-0000-0000-0000F5060000}"/>
    <cellStyle name="20% - Accent3 4 3 3 2" xfId="6854" hidden="1" xr:uid="{00000000-0005-0000-0000-0000F6060000}"/>
    <cellStyle name="20% - Accent3 4 3 3 2" xfId="7027" hidden="1" xr:uid="{00000000-0005-0000-0000-0000F7060000}"/>
    <cellStyle name="20% - Accent3 4 3 3 2" xfId="7420" hidden="1" xr:uid="{00000000-0005-0000-0000-0000F8060000}"/>
    <cellStyle name="20% - Accent3 4 3 3 2" xfId="7568" hidden="1" xr:uid="{00000000-0005-0000-0000-0000F9060000}"/>
    <cellStyle name="20% - Accent3 4 3 3 2" xfId="7906" hidden="1" xr:uid="{00000000-0005-0000-0000-0000FA060000}"/>
    <cellStyle name="20% - Accent3 4 3 3 2" xfId="8243" hidden="1" xr:uid="{00000000-0005-0000-0000-0000FB060000}"/>
    <cellStyle name="20% - Accent3 5 2" xfId="407" hidden="1" xr:uid="{00000000-0005-0000-0000-0000FC060000}"/>
    <cellStyle name="20% - Accent3 5 2" xfId="522" hidden="1" xr:uid="{00000000-0005-0000-0000-0000FD060000}"/>
    <cellStyle name="20% - Accent3 5 2" xfId="1245" hidden="1" xr:uid="{00000000-0005-0000-0000-0000FE060000}"/>
    <cellStyle name="20% - Accent3 5 2" xfId="1418" hidden="1" xr:uid="{00000000-0005-0000-0000-0000FF060000}"/>
    <cellStyle name="20% - Accent3 5 2" xfId="1811" hidden="1" xr:uid="{00000000-0005-0000-0000-000000070000}"/>
    <cellStyle name="20% - Accent3 5 2" xfId="1959" hidden="1" xr:uid="{00000000-0005-0000-0000-000001070000}"/>
    <cellStyle name="20% - Accent3 5 2" xfId="2297" hidden="1" xr:uid="{00000000-0005-0000-0000-000002070000}"/>
    <cellStyle name="20% - Accent3 5 2" xfId="2634" hidden="1" xr:uid="{00000000-0005-0000-0000-000003070000}"/>
    <cellStyle name="20% - Accent3 5 2" xfId="3206" hidden="1" xr:uid="{00000000-0005-0000-0000-000004070000}"/>
    <cellStyle name="20% - Accent3 5 2" xfId="3321" hidden="1" xr:uid="{00000000-0005-0000-0000-000005070000}"/>
    <cellStyle name="20% - Accent3 5 2" xfId="4044" hidden="1" xr:uid="{00000000-0005-0000-0000-000006070000}"/>
    <cellStyle name="20% - Accent3 5 2" xfId="4217" hidden="1" xr:uid="{00000000-0005-0000-0000-000007070000}"/>
    <cellStyle name="20% - Accent3 5 2" xfId="4610" hidden="1" xr:uid="{00000000-0005-0000-0000-000008070000}"/>
    <cellStyle name="20% - Accent3 5 2" xfId="4758" hidden="1" xr:uid="{00000000-0005-0000-0000-000009070000}"/>
    <cellStyle name="20% - Accent3 5 2" xfId="5096" hidden="1" xr:uid="{00000000-0005-0000-0000-00000A070000}"/>
    <cellStyle name="20% - Accent3 5 2" xfId="5433" hidden="1" xr:uid="{00000000-0005-0000-0000-00000B070000}"/>
    <cellStyle name="20% - Accent3 5 2" xfId="5998" hidden="1" xr:uid="{00000000-0005-0000-0000-00000C070000}"/>
    <cellStyle name="20% - Accent3 5 2" xfId="6113" hidden="1" xr:uid="{00000000-0005-0000-0000-00000D070000}"/>
    <cellStyle name="20% - Accent3 5 2" xfId="6836" hidden="1" xr:uid="{00000000-0005-0000-0000-00000E070000}"/>
    <cellStyle name="20% - Accent3 5 2" xfId="7009" hidden="1" xr:uid="{00000000-0005-0000-0000-00000F070000}"/>
    <cellStyle name="20% - Accent3 5 2" xfId="7402" hidden="1" xr:uid="{00000000-0005-0000-0000-000010070000}"/>
    <cellStyle name="20% - Accent3 5 2" xfId="7550" hidden="1" xr:uid="{00000000-0005-0000-0000-000011070000}"/>
    <cellStyle name="20% - Accent3 5 2" xfId="7888" hidden="1" xr:uid="{00000000-0005-0000-0000-000012070000}"/>
    <cellStyle name="20% - Accent3 5 2" xfId="8225" hidden="1" xr:uid="{00000000-0005-0000-0000-000013070000}"/>
    <cellStyle name="20% - Accent3 7" xfId="84" hidden="1" xr:uid="{00000000-0005-0000-0000-000014070000}"/>
    <cellStyle name="20% - Accent3 7" xfId="161" hidden="1" xr:uid="{00000000-0005-0000-0000-000015070000}"/>
    <cellStyle name="20% - Accent3 7" xfId="239" hidden="1" xr:uid="{00000000-0005-0000-0000-000016070000}"/>
    <cellStyle name="20% - Accent3 7" xfId="317" hidden="1" xr:uid="{00000000-0005-0000-0000-000017070000}"/>
    <cellStyle name="20% - Accent3 7" xfId="899" hidden="1" xr:uid="{00000000-0005-0000-0000-000018070000}"/>
    <cellStyle name="20% - Accent3 7" xfId="978" hidden="1" xr:uid="{00000000-0005-0000-0000-000019070000}"/>
    <cellStyle name="20% - Accent3 7" xfId="1056" hidden="1" xr:uid="{00000000-0005-0000-0000-00001A070000}"/>
    <cellStyle name="20% - Accent3 7" xfId="889" hidden="1" xr:uid="{00000000-0005-0000-0000-00001B070000}"/>
    <cellStyle name="20% - Accent3 7" xfId="1143" hidden="1" xr:uid="{00000000-0005-0000-0000-00001C070000}"/>
    <cellStyle name="20% - Accent3 7" xfId="751" hidden="1" xr:uid="{00000000-0005-0000-0000-00001D070000}"/>
    <cellStyle name="20% - Accent3 7" xfId="1149" hidden="1" xr:uid="{00000000-0005-0000-0000-00001E070000}"/>
    <cellStyle name="20% - Accent3 7" xfId="1573" hidden="1" xr:uid="{00000000-0005-0000-0000-00001F070000}"/>
    <cellStyle name="20% - Accent3 7" xfId="1651" hidden="1" xr:uid="{00000000-0005-0000-0000-000020070000}"/>
    <cellStyle name="20% - Accent3 7" xfId="1373" hidden="1" xr:uid="{00000000-0005-0000-0000-000021070000}"/>
    <cellStyle name="20% - Accent3 7" xfId="1732" hidden="1" xr:uid="{00000000-0005-0000-0000-000022070000}"/>
    <cellStyle name="20% - Accent3 7" xfId="687" hidden="1" xr:uid="{00000000-0005-0000-0000-000023070000}"/>
    <cellStyle name="20% - Accent3 7" xfId="1737" hidden="1" xr:uid="{00000000-0005-0000-0000-000024070000}"/>
    <cellStyle name="20% - Accent3 7" xfId="2105" hidden="1" xr:uid="{00000000-0005-0000-0000-000025070000}"/>
    <cellStyle name="20% - Accent3 7" xfId="2183" hidden="1" xr:uid="{00000000-0005-0000-0000-000026070000}"/>
    <cellStyle name="20% - Accent3 7" xfId="748" hidden="1" xr:uid="{00000000-0005-0000-0000-000027070000}"/>
    <cellStyle name="20% - Accent3 7" xfId="2442" hidden="1" xr:uid="{00000000-0005-0000-0000-000028070000}"/>
    <cellStyle name="20% - Accent3 7" xfId="2520" hidden="1" xr:uid="{00000000-0005-0000-0000-000029070000}"/>
    <cellStyle name="20% - Accent3 7" xfId="1934" hidden="1" xr:uid="{00000000-0005-0000-0000-00002A070000}"/>
    <cellStyle name="20% - Accent3 7" xfId="2779" hidden="1" xr:uid="{00000000-0005-0000-0000-00002B070000}"/>
    <cellStyle name="20% - Accent3 7" xfId="2883" hidden="1" xr:uid="{00000000-0005-0000-0000-00002C070000}"/>
    <cellStyle name="20% - Accent3 7" xfId="2960" hidden="1" xr:uid="{00000000-0005-0000-0000-00002D070000}"/>
    <cellStyle name="20% - Accent3 7" xfId="3038" hidden="1" xr:uid="{00000000-0005-0000-0000-00002E070000}"/>
    <cellStyle name="20% - Accent3 7" xfId="3116" hidden="1" xr:uid="{00000000-0005-0000-0000-00002F070000}"/>
    <cellStyle name="20% - Accent3 7" xfId="3698" hidden="1" xr:uid="{00000000-0005-0000-0000-000030070000}"/>
    <cellStyle name="20% - Accent3 7" xfId="3777" hidden="1" xr:uid="{00000000-0005-0000-0000-000031070000}"/>
    <cellStyle name="20% - Accent3 7" xfId="3855" hidden="1" xr:uid="{00000000-0005-0000-0000-000032070000}"/>
    <cellStyle name="20% - Accent3 7" xfId="3688" hidden="1" xr:uid="{00000000-0005-0000-0000-000033070000}"/>
    <cellStyle name="20% - Accent3 7" xfId="3942" hidden="1" xr:uid="{00000000-0005-0000-0000-000034070000}"/>
    <cellStyle name="20% - Accent3 7" xfId="3550" hidden="1" xr:uid="{00000000-0005-0000-0000-000035070000}"/>
    <cellStyle name="20% - Accent3 7" xfId="3948" hidden="1" xr:uid="{00000000-0005-0000-0000-000036070000}"/>
    <cellStyle name="20% - Accent3 7" xfId="4372" hidden="1" xr:uid="{00000000-0005-0000-0000-000037070000}"/>
    <cellStyle name="20% - Accent3 7" xfId="4450" hidden="1" xr:uid="{00000000-0005-0000-0000-000038070000}"/>
    <cellStyle name="20% - Accent3 7" xfId="4172" hidden="1" xr:uid="{00000000-0005-0000-0000-000039070000}"/>
    <cellStyle name="20% - Accent3 7" xfId="4531" hidden="1" xr:uid="{00000000-0005-0000-0000-00003A070000}"/>
    <cellStyle name="20% - Accent3 7" xfId="3486" hidden="1" xr:uid="{00000000-0005-0000-0000-00003B070000}"/>
    <cellStyle name="20% - Accent3 7" xfId="4536" hidden="1" xr:uid="{00000000-0005-0000-0000-00003C070000}"/>
    <cellStyle name="20% - Accent3 7" xfId="4904" hidden="1" xr:uid="{00000000-0005-0000-0000-00003D070000}"/>
    <cellStyle name="20% - Accent3 7" xfId="4982" hidden="1" xr:uid="{00000000-0005-0000-0000-00003E070000}"/>
    <cellStyle name="20% - Accent3 7" xfId="3547" hidden="1" xr:uid="{00000000-0005-0000-0000-00003F070000}"/>
    <cellStyle name="20% - Accent3 7" xfId="5241" hidden="1" xr:uid="{00000000-0005-0000-0000-000040070000}"/>
    <cellStyle name="20% - Accent3 7" xfId="5319" hidden="1" xr:uid="{00000000-0005-0000-0000-000041070000}"/>
    <cellStyle name="20% - Accent3 7" xfId="4733" hidden="1" xr:uid="{00000000-0005-0000-0000-000042070000}"/>
    <cellStyle name="20% - Accent3 7" xfId="5578" hidden="1" xr:uid="{00000000-0005-0000-0000-000043070000}"/>
    <cellStyle name="20% - Accent3 7" xfId="5675" hidden="1" xr:uid="{00000000-0005-0000-0000-000044070000}"/>
    <cellStyle name="20% - Accent3 7" xfId="5752" hidden="1" xr:uid="{00000000-0005-0000-0000-000045070000}"/>
    <cellStyle name="20% - Accent3 7" xfId="5830" hidden="1" xr:uid="{00000000-0005-0000-0000-000046070000}"/>
    <cellStyle name="20% - Accent3 7" xfId="5908" hidden="1" xr:uid="{00000000-0005-0000-0000-000047070000}"/>
    <cellStyle name="20% - Accent3 7" xfId="6490" hidden="1" xr:uid="{00000000-0005-0000-0000-000048070000}"/>
    <cellStyle name="20% - Accent3 7" xfId="6569" hidden="1" xr:uid="{00000000-0005-0000-0000-000049070000}"/>
    <cellStyle name="20% - Accent3 7" xfId="6647" hidden="1" xr:uid="{00000000-0005-0000-0000-00004A070000}"/>
    <cellStyle name="20% - Accent3 7" xfId="6480" hidden="1" xr:uid="{00000000-0005-0000-0000-00004B070000}"/>
    <cellStyle name="20% - Accent3 7" xfId="6734" hidden="1" xr:uid="{00000000-0005-0000-0000-00004C070000}"/>
    <cellStyle name="20% - Accent3 7" xfId="6342" hidden="1" xr:uid="{00000000-0005-0000-0000-00004D070000}"/>
    <cellStyle name="20% - Accent3 7" xfId="6740" hidden="1" xr:uid="{00000000-0005-0000-0000-00004E070000}"/>
    <cellStyle name="20% - Accent3 7" xfId="7164" hidden="1" xr:uid="{00000000-0005-0000-0000-00004F070000}"/>
    <cellStyle name="20% - Accent3 7" xfId="7242" hidden="1" xr:uid="{00000000-0005-0000-0000-000050070000}"/>
    <cellStyle name="20% - Accent3 7" xfId="6964" hidden="1" xr:uid="{00000000-0005-0000-0000-000051070000}"/>
    <cellStyle name="20% - Accent3 7" xfId="7323" hidden="1" xr:uid="{00000000-0005-0000-0000-000052070000}"/>
    <cellStyle name="20% - Accent3 7" xfId="6278" hidden="1" xr:uid="{00000000-0005-0000-0000-000053070000}"/>
    <cellStyle name="20% - Accent3 7" xfId="7328" hidden="1" xr:uid="{00000000-0005-0000-0000-000054070000}"/>
    <cellStyle name="20% - Accent3 7" xfId="7696" hidden="1" xr:uid="{00000000-0005-0000-0000-000055070000}"/>
    <cellStyle name="20% - Accent3 7" xfId="7774" hidden="1" xr:uid="{00000000-0005-0000-0000-000056070000}"/>
    <cellStyle name="20% - Accent3 7" xfId="6339" hidden="1" xr:uid="{00000000-0005-0000-0000-000057070000}"/>
    <cellStyle name="20% - Accent3 7" xfId="8033" hidden="1" xr:uid="{00000000-0005-0000-0000-000058070000}"/>
    <cellStyle name="20% - Accent3 7" xfId="8111" hidden="1" xr:uid="{00000000-0005-0000-0000-000059070000}"/>
    <cellStyle name="20% - Accent3 7" xfId="7525" hidden="1" xr:uid="{00000000-0005-0000-0000-00005A070000}"/>
    <cellStyle name="20% - Accent3 7" xfId="8370" hidden="1" xr:uid="{00000000-0005-0000-0000-00005B070000}"/>
    <cellStyle name="20% - Accent3 8" xfId="100" hidden="1" xr:uid="{00000000-0005-0000-0000-00005C070000}"/>
    <cellStyle name="20% - Accent3 8" xfId="167" hidden="1" xr:uid="{00000000-0005-0000-0000-00005D070000}"/>
    <cellStyle name="20% - Accent3 8" xfId="245" hidden="1" xr:uid="{00000000-0005-0000-0000-00005E070000}"/>
    <cellStyle name="20% - Accent3 8" xfId="323" hidden="1" xr:uid="{00000000-0005-0000-0000-00005F070000}"/>
    <cellStyle name="20% - Accent3 8" xfId="905" hidden="1" xr:uid="{00000000-0005-0000-0000-000060070000}"/>
    <cellStyle name="20% - Accent3 8" xfId="984" hidden="1" xr:uid="{00000000-0005-0000-0000-000061070000}"/>
    <cellStyle name="20% - Accent3 8" xfId="1063" hidden="1" xr:uid="{00000000-0005-0000-0000-000062070000}"/>
    <cellStyle name="20% - Accent3 8" xfId="870" hidden="1" xr:uid="{00000000-0005-0000-0000-000063070000}"/>
    <cellStyle name="20% - Accent3 8" xfId="1167" hidden="1" xr:uid="{00000000-0005-0000-0000-000064070000}"/>
    <cellStyle name="20% - Accent3 8" xfId="608" hidden="1" xr:uid="{00000000-0005-0000-0000-000065070000}"/>
    <cellStyle name="20% - Accent3 8" xfId="1511" hidden="1" xr:uid="{00000000-0005-0000-0000-000066070000}"/>
    <cellStyle name="20% - Accent3 8" xfId="1579" hidden="1" xr:uid="{00000000-0005-0000-0000-000067070000}"/>
    <cellStyle name="20% - Accent3 8" xfId="1657" hidden="1" xr:uid="{00000000-0005-0000-0000-000068070000}"/>
    <cellStyle name="20% - Accent3 8" xfId="1140" hidden="1" xr:uid="{00000000-0005-0000-0000-000069070000}"/>
    <cellStyle name="20% - Accent3 8" xfId="1751" hidden="1" xr:uid="{00000000-0005-0000-0000-00006A070000}"/>
    <cellStyle name="20% - Accent3 8" xfId="887" hidden="1" xr:uid="{00000000-0005-0000-0000-00006B070000}"/>
    <cellStyle name="20% - Accent3 8" xfId="2044" hidden="1" xr:uid="{00000000-0005-0000-0000-00006C070000}"/>
    <cellStyle name="20% - Accent3 8" xfId="2111" hidden="1" xr:uid="{00000000-0005-0000-0000-00006D070000}"/>
    <cellStyle name="20% - Accent3 8" xfId="2189" hidden="1" xr:uid="{00000000-0005-0000-0000-00006E070000}"/>
    <cellStyle name="20% - Accent3 8" xfId="2381" hidden="1" xr:uid="{00000000-0005-0000-0000-00006F070000}"/>
    <cellStyle name="20% - Accent3 8" xfId="2448" hidden="1" xr:uid="{00000000-0005-0000-0000-000070070000}"/>
    <cellStyle name="20% - Accent3 8" xfId="2526" hidden="1" xr:uid="{00000000-0005-0000-0000-000071070000}"/>
    <cellStyle name="20% - Accent3 8" xfId="2718" hidden="1" xr:uid="{00000000-0005-0000-0000-000072070000}"/>
    <cellStyle name="20% - Accent3 8" xfId="2785" hidden="1" xr:uid="{00000000-0005-0000-0000-000073070000}"/>
    <cellStyle name="20% - Accent3 8" xfId="2899" hidden="1" xr:uid="{00000000-0005-0000-0000-000074070000}"/>
    <cellStyle name="20% - Accent3 8" xfId="2966" hidden="1" xr:uid="{00000000-0005-0000-0000-000075070000}"/>
    <cellStyle name="20% - Accent3 8" xfId="3044" hidden="1" xr:uid="{00000000-0005-0000-0000-000076070000}"/>
    <cellStyle name="20% - Accent3 8" xfId="3122" hidden="1" xr:uid="{00000000-0005-0000-0000-000077070000}"/>
    <cellStyle name="20% - Accent3 8" xfId="3704" hidden="1" xr:uid="{00000000-0005-0000-0000-000078070000}"/>
    <cellStyle name="20% - Accent3 8" xfId="3783" hidden="1" xr:uid="{00000000-0005-0000-0000-000079070000}"/>
    <cellStyle name="20% - Accent3 8" xfId="3862" hidden="1" xr:uid="{00000000-0005-0000-0000-00007A070000}"/>
    <cellStyle name="20% - Accent3 8" xfId="3669" hidden="1" xr:uid="{00000000-0005-0000-0000-00007B070000}"/>
    <cellStyle name="20% - Accent3 8" xfId="3966" hidden="1" xr:uid="{00000000-0005-0000-0000-00007C070000}"/>
    <cellStyle name="20% - Accent3 8" xfId="3407" hidden="1" xr:uid="{00000000-0005-0000-0000-00007D070000}"/>
    <cellStyle name="20% - Accent3 8" xfId="4310" hidden="1" xr:uid="{00000000-0005-0000-0000-00007E070000}"/>
    <cellStyle name="20% - Accent3 8" xfId="4378" hidden="1" xr:uid="{00000000-0005-0000-0000-00007F070000}"/>
    <cellStyle name="20% - Accent3 8" xfId="4456" hidden="1" xr:uid="{00000000-0005-0000-0000-000080070000}"/>
    <cellStyle name="20% - Accent3 8" xfId="3939" hidden="1" xr:uid="{00000000-0005-0000-0000-000081070000}"/>
    <cellStyle name="20% - Accent3 8" xfId="4550" hidden="1" xr:uid="{00000000-0005-0000-0000-000082070000}"/>
    <cellStyle name="20% - Accent3 8" xfId="3686" hidden="1" xr:uid="{00000000-0005-0000-0000-000083070000}"/>
    <cellStyle name="20% - Accent3 8" xfId="4843" hidden="1" xr:uid="{00000000-0005-0000-0000-000084070000}"/>
    <cellStyle name="20% - Accent3 8" xfId="4910" hidden="1" xr:uid="{00000000-0005-0000-0000-000085070000}"/>
    <cellStyle name="20% - Accent3 8" xfId="4988" hidden="1" xr:uid="{00000000-0005-0000-0000-000086070000}"/>
    <cellStyle name="20% - Accent3 8" xfId="5180" hidden="1" xr:uid="{00000000-0005-0000-0000-000087070000}"/>
    <cellStyle name="20% - Accent3 8" xfId="5247" hidden="1" xr:uid="{00000000-0005-0000-0000-000088070000}"/>
    <cellStyle name="20% - Accent3 8" xfId="5325" hidden="1" xr:uid="{00000000-0005-0000-0000-000089070000}"/>
    <cellStyle name="20% - Accent3 8" xfId="5517" hidden="1" xr:uid="{00000000-0005-0000-0000-00008A070000}"/>
    <cellStyle name="20% - Accent3 8" xfId="5584" hidden="1" xr:uid="{00000000-0005-0000-0000-00008B070000}"/>
    <cellStyle name="20% - Accent3 8" xfId="5691" hidden="1" xr:uid="{00000000-0005-0000-0000-00008C070000}"/>
    <cellStyle name="20% - Accent3 8" xfId="5758" hidden="1" xr:uid="{00000000-0005-0000-0000-00008D070000}"/>
    <cellStyle name="20% - Accent3 8" xfId="5836" hidden="1" xr:uid="{00000000-0005-0000-0000-00008E070000}"/>
    <cellStyle name="20% - Accent3 8" xfId="5914" hidden="1" xr:uid="{00000000-0005-0000-0000-00008F070000}"/>
    <cellStyle name="20% - Accent3 8" xfId="6496" hidden="1" xr:uid="{00000000-0005-0000-0000-000090070000}"/>
    <cellStyle name="20% - Accent3 8" xfId="6575" hidden="1" xr:uid="{00000000-0005-0000-0000-000091070000}"/>
    <cellStyle name="20% - Accent3 8" xfId="6654" hidden="1" xr:uid="{00000000-0005-0000-0000-000092070000}"/>
    <cellStyle name="20% - Accent3 8" xfId="6461" hidden="1" xr:uid="{00000000-0005-0000-0000-000093070000}"/>
    <cellStyle name="20% - Accent3 8" xfId="6758" hidden="1" xr:uid="{00000000-0005-0000-0000-000094070000}"/>
    <cellStyle name="20% - Accent3 8" xfId="6199" hidden="1" xr:uid="{00000000-0005-0000-0000-000095070000}"/>
    <cellStyle name="20% - Accent3 8" xfId="7102" hidden="1" xr:uid="{00000000-0005-0000-0000-000096070000}"/>
    <cellStyle name="20% - Accent3 8" xfId="7170" hidden="1" xr:uid="{00000000-0005-0000-0000-000097070000}"/>
    <cellStyle name="20% - Accent3 8" xfId="7248" hidden="1" xr:uid="{00000000-0005-0000-0000-000098070000}"/>
    <cellStyle name="20% - Accent3 8" xfId="6731" hidden="1" xr:uid="{00000000-0005-0000-0000-000099070000}"/>
    <cellStyle name="20% - Accent3 8" xfId="7342" hidden="1" xr:uid="{00000000-0005-0000-0000-00009A070000}"/>
    <cellStyle name="20% - Accent3 8" xfId="6478" hidden="1" xr:uid="{00000000-0005-0000-0000-00009B070000}"/>
    <cellStyle name="20% - Accent3 8" xfId="7635" hidden="1" xr:uid="{00000000-0005-0000-0000-00009C070000}"/>
    <cellStyle name="20% - Accent3 8" xfId="7702" hidden="1" xr:uid="{00000000-0005-0000-0000-00009D070000}"/>
    <cellStyle name="20% - Accent3 8" xfId="7780" hidden="1" xr:uid="{00000000-0005-0000-0000-00009E070000}"/>
    <cellStyle name="20% - Accent3 8" xfId="7972" hidden="1" xr:uid="{00000000-0005-0000-0000-00009F070000}"/>
    <cellStyle name="20% - Accent3 8" xfId="8039" hidden="1" xr:uid="{00000000-0005-0000-0000-0000A0070000}"/>
    <cellStyle name="20% - Accent3 8" xfId="8117" hidden="1" xr:uid="{00000000-0005-0000-0000-0000A1070000}"/>
    <cellStyle name="20% - Accent3 8" xfId="8309" hidden="1" xr:uid="{00000000-0005-0000-0000-0000A2070000}"/>
    <cellStyle name="20% - Accent3 8" xfId="8376" hidden="1" xr:uid="{00000000-0005-0000-0000-0000A3070000}"/>
    <cellStyle name="20% - Accent3 9" xfId="113" hidden="1" xr:uid="{00000000-0005-0000-0000-0000A4070000}"/>
    <cellStyle name="20% - Accent3 9" xfId="187" hidden="1" xr:uid="{00000000-0005-0000-0000-0000A5070000}"/>
    <cellStyle name="20% - Accent3 9" xfId="263" hidden="1" xr:uid="{00000000-0005-0000-0000-0000A6070000}"/>
    <cellStyle name="20% - Accent3 9" xfId="341" hidden="1" xr:uid="{00000000-0005-0000-0000-0000A7070000}"/>
    <cellStyle name="20% - Accent3 9" xfId="926" hidden="1" xr:uid="{00000000-0005-0000-0000-0000A8070000}"/>
    <cellStyle name="20% - Accent3 9" xfId="1002" hidden="1" xr:uid="{00000000-0005-0000-0000-0000A9070000}"/>
    <cellStyle name="20% - Accent3 9" xfId="1081" hidden="1" xr:uid="{00000000-0005-0000-0000-0000AA070000}"/>
    <cellStyle name="20% - Accent3 9" xfId="1339" hidden="1" xr:uid="{00000000-0005-0000-0000-0000AB070000}"/>
    <cellStyle name="20% - Accent3 9" xfId="723" hidden="1" xr:uid="{00000000-0005-0000-0000-0000AC070000}"/>
    <cellStyle name="20% - Accent3 9" xfId="615" hidden="1" xr:uid="{00000000-0005-0000-0000-0000AD070000}"/>
    <cellStyle name="20% - Accent3 9" xfId="1521" hidden="1" xr:uid="{00000000-0005-0000-0000-0000AE070000}"/>
    <cellStyle name="20% - Accent3 9" xfId="1597" hidden="1" xr:uid="{00000000-0005-0000-0000-0000AF070000}"/>
    <cellStyle name="20% - Accent3 9" xfId="1675" hidden="1" xr:uid="{00000000-0005-0000-0000-0000B0070000}"/>
    <cellStyle name="20% - Accent3 9" xfId="1899" hidden="1" xr:uid="{00000000-0005-0000-0000-0000B1070000}"/>
    <cellStyle name="20% - Accent3 9" xfId="754" hidden="1" xr:uid="{00000000-0005-0000-0000-0000B2070000}"/>
    <cellStyle name="20% - Accent3 9" xfId="861" hidden="1" xr:uid="{00000000-0005-0000-0000-0000B3070000}"/>
    <cellStyle name="20% - Accent3 9" xfId="2053" hidden="1" xr:uid="{00000000-0005-0000-0000-0000B4070000}"/>
    <cellStyle name="20% - Accent3 9" xfId="2129" hidden="1" xr:uid="{00000000-0005-0000-0000-0000B5070000}"/>
    <cellStyle name="20% - Accent3 9" xfId="2207" hidden="1" xr:uid="{00000000-0005-0000-0000-0000B6070000}"/>
    <cellStyle name="20% - Accent3 9" xfId="2390" hidden="1" xr:uid="{00000000-0005-0000-0000-0000B7070000}"/>
    <cellStyle name="20% - Accent3 9" xfId="2466" hidden="1" xr:uid="{00000000-0005-0000-0000-0000B8070000}"/>
    <cellStyle name="20% - Accent3 9" xfId="2544" hidden="1" xr:uid="{00000000-0005-0000-0000-0000B9070000}"/>
    <cellStyle name="20% - Accent3 9" xfId="2727" hidden="1" xr:uid="{00000000-0005-0000-0000-0000BA070000}"/>
    <cellStyle name="20% - Accent3 9" xfId="2803" hidden="1" xr:uid="{00000000-0005-0000-0000-0000BB070000}"/>
    <cellStyle name="20% - Accent3 9" xfId="2912" hidden="1" xr:uid="{00000000-0005-0000-0000-0000BC070000}"/>
    <cellStyle name="20% - Accent3 9" xfId="2986" hidden="1" xr:uid="{00000000-0005-0000-0000-0000BD070000}"/>
    <cellStyle name="20% - Accent3 9" xfId="3062" hidden="1" xr:uid="{00000000-0005-0000-0000-0000BE070000}"/>
    <cellStyle name="20% - Accent3 9" xfId="3140" hidden="1" xr:uid="{00000000-0005-0000-0000-0000BF070000}"/>
    <cellStyle name="20% - Accent3 9" xfId="3725" hidden="1" xr:uid="{00000000-0005-0000-0000-0000C0070000}"/>
    <cellStyle name="20% - Accent3 9" xfId="3801" hidden="1" xr:uid="{00000000-0005-0000-0000-0000C1070000}"/>
    <cellStyle name="20% - Accent3 9" xfId="3880" hidden="1" xr:uid="{00000000-0005-0000-0000-0000C2070000}"/>
    <cellStyle name="20% - Accent3 9" xfId="4138" hidden="1" xr:uid="{00000000-0005-0000-0000-0000C3070000}"/>
    <cellStyle name="20% - Accent3 9" xfId="3522" hidden="1" xr:uid="{00000000-0005-0000-0000-0000C4070000}"/>
    <cellStyle name="20% - Accent3 9" xfId="3414" hidden="1" xr:uid="{00000000-0005-0000-0000-0000C5070000}"/>
    <cellStyle name="20% - Accent3 9" xfId="4320" hidden="1" xr:uid="{00000000-0005-0000-0000-0000C6070000}"/>
    <cellStyle name="20% - Accent3 9" xfId="4396" hidden="1" xr:uid="{00000000-0005-0000-0000-0000C7070000}"/>
    <cellStyle name="20% - Accent3 9" xfId="4474" hidden="1" xr:uid="{00000000-0005-0000-0000-0000C8070000}"/>
    <cellStyle name="20% - Accent3 9" xfId="4698" hidden="1" xr:uid="{00000000-0005-0000-0000-0000C9070000}"/>
    <cellStyle name="20% - Accent3 9" xfId="3553" hidden="1" xr:uid="{00000000-0005-0000-0000-0000CA070000}"/>
    <cellStyle name="20% - Accent3 9" xfId="3660" hidden="1" xr:uid="{00000000-0005-0000-0000-0000CB070000}"/>
    <cellStyle name="20% - Accent3 9" xfId="4852" hidden="1" xr:uid="{00000000-0005-0000-0000-0000CC070000}"/>
    <cellStyle name="20% - Accent3 9" xfId="4928" hidden="1" xr:uid="{00000000-0005-0000-0000-0000CD070000}"/>
    <cellStyle name="20% - Accent3 9" xfId="5006" hidden="1" xr:uid="{00000000-0005-0000-0000-0000CE070000}"/>
    <cellStyle name="20% - Accent3 9" xfId="5189" hidden="1" xr:uid="{00000000-0005-0000-0000-0000CF070000}"/>
    <cellStyle name="20% - Accent3 9" xfId="5265" hidden="1" xr:uid="{00000000-0005-0000-0000-0000D0070000}"/>
    <cellStyle name="20% - Accent3 9" xfId="5343" hidden="1" xr:uid="{00000000-0005-0000-0000-0000D1070000}"/>
    <cellStyle name="20% - Accent3 9" xfId="5526" hidden="1" xr:uid="{00000000-0005-0000-0000-0000D2070000}"/>
    <cellStyle name="20% - Accent3 9" xfId="5602" hidden="1" xr:uid="{00000000-0005-0000-0000-0000D3070000}"/>
    <cellStyle name="20% - Accent3 9" xfId="5704" hidden="1" xr:uid="{00000000-0005-0000-0000-0000D4070000}"/>
    <cellStyle name="20% - Accent3 9" xfId="5778" hidden="1" xr:uid="{00000000-0005-0000-0000-0000D5070000}"/>
    <cellStyle name="20% - Accent3 9" xfId="5854" hidden="1" xr:uid="{00000000-0005-0000-0000-0000D6070000}"/>
    <cellStyle name="20% - Accent3 9" xfId="5932" hidden="1" xr:uid="{00000000-0005-0000-0000-0000D7070000}"/>
    <cellStyle name="20% - Accent3 9" xfId="6517" hidden="1" xr:uid="{00000000-0005-0000-0000-0000D8070000}"/>
    <cellStyle name="20% - Accent3 9" xfId="6593" hidden="1" xr:uid="{00000000-0005-0000-0000-0000D9070000}"/>
    <cellStyle name="20% - Accent3 9" xfId="6672" hidden="1" xr:uid="{00000000-0005-0000-0000-0000DA070000}"/>
    <cellStyle name="20% - Accent3 9" xfId="6930" hidden="1" xr:uid="{00000000-0005-0000-0000-0000DB070000}"/>
    <cellStyle name="20% - Accent3 9" xfId="6314" hidden="1" xr:uid="{00000000-0005-0000-0000-0000DC070000}"/>
    <cellStyle name="20% - Accent3 9" xfId="6206" hidden="1" xr:uid="{00000000-0005-0000-0000-0000DD070000}"/>
    <cellStyle name="20% - Accent3 9" xfId="7112" hidden="1" xr:uid="{00000000-0005-0000-0000-0000DE070000}"/>
    <cellStyle name="20% - Accent3 9" xfId="7188" hidden="1" xr:uid="{00000000-0005-0000-0000-0000DF070000}"/>
    <cellStyle name="20% - Accent3 9" xfId="7266" hidden="1" xr:uid="{00000000-0005-0000-0000-0000E0070000}"/>
    <cellStyle name="20% - Accent3 9" xfId="7490" hidden="1" xr:uid="{00000000-0005-0000-0000-0000E1070000}"/>
    <cellStyle name="20% - Accent3 9" xfId="6345" hidden="1" xr:uid="{00000000-0005-0000-0000-0000E2070000}"/>
    <cellStyle name="20% - Accent3 9" xfId="6452" hidden="1" xr:uid="{00000000-0005-0000-0000-0000E3070000}"/>
    <cellStyle name="20% - Accent3 9" xfId="7644" hidden="1" xr:uid="{00000000-0005-0000-0000-0000E4070000}"/>
    <cellStyle name="20% - Accent3 9" xfId="7720" hidden="1" xr:uid="{00000000-0005-0000-0000-0000E5070000}"/>
    <cellStyle name="20% - Accent3 9" xfId="7798" hidden="1" xr:uid="{00000000-0005-0000-0000-0000E6070000}"/>
    <cellStyle name="20% - Accent3 9" xfId="7981" hidden="1" xr:uid="{00000000-0005-0000-0000-0000E7070000}"/>
    <cellStyle name="20% - Accent3 9" xfId="8057" hidden="1" xr:uid="{00000000-0005-0000-0000-0000E8070000}"/>
    <cellStyle name="20% - Accent3 9" xfId="8135" hidden="1" xr:uid="{00000000-0005-0000-0000-0000E9070000}"/>
    <cellStyle name="20% - Accent3 9" xfId="8318" hidden="1" xr:uid="{00000000-0005-0000-0000-0000EA070000}"/>
    <cellStyle name="20% - Accent3 9" xfId="8394" hidden="1" xr:uid="{00000000-0005-0000-0000-0000EB070000}"/>
    <cellStyle name="20% - Accent4" xfId="35" builtinId="42" hidden="1"/>
    <cellStyle name="20% - Accent4 10" xfId="128" hidden="1" xr:uid="{00000000-0005-0000-0000-000020080000}"/>
    <cellStyle name="20% - Accent4 10" xfId="202" hidden="1" xr:uid="{00000000-0005-0000-0000-000021080000}"/>
    <cellStyle name="20% - Accent4 10" xfId="278" hidden="1" xr:uid="{00000000-0005-0000-0000-000022080000}"/>
    <cellStyle name="20% - Accent4 10" xfId="356" hidden="1" xr:uid="{00000000-0005-0000-0000-000023080000}"/>
    <cellStyle name="20% - Accent4 10" xfId="941" hidden="1" xr:uid="{00000000-0005-0000-0000-000024080000}"/>
    <cellStyle name="20% - Accent4 10" xfId="1017" hidden="1" xr:uid="{00000000-0005-0000-0000-000025080000}"/>
    <cellStyle name="20% - Accent4 10" xfId="1096" hidden="1" xr:uid="{00000000-0005-0000-0000-000026080000}"/>
    <cellStyle name="20% - Accent4 10" xfId="682" hidden="1" xr:uid="{00000000-0005-0000-0000-000027080000}"/>
    <cellStyle name="20% - Accent4 10" xfId="683" hidden="1" xr:uid="{00000000-0005-0000-0000-000028080000}"/>
    <cellStyle name="20% - Accent4 10" xfId="774" hidden="1" xr:uid="{00000000-0005-0000-0000-000029080000}"/>
    <cellStyle name="20% - Accent4 10" xfId="1536" hidden="1" xr:uid="{00000000-0005-0000-0000-00002A080000}"/>
    <cellStyle name="20% - Accent4 10" xfId="1612" hidden="1" xr:uid="{00000000-0005-0000-0000-00002B080000}"/>
    <cellStyle name="20% - Accent4 10" xfId="1690" hidden="1" xr:uid="{00000000-0005-0000-0000-00002C080000}"/>
    <cellStyle name="20% - Accent4 10" xfId="1364" hidden="1" xr:uid="{00000000-0005-0000-0000-00002D080000}"/>
    <cellStyle name="20% - Accent4 10" xfId="843" hidden="1" xr:uid="{00000000-0005-0000-0000-00002E080000}"/>
    <cellStyle name="20% - Accent4 10" xfId="1137" hidden="1" xr:uid="{00000000-0005-0000-0000-00002F080000}"/>
    <cellStyle name="20% - Accent4 10" xfId="2068" hidden="1" xr:uid="{00000000-0005-0000-0000-000030080000}"/>
    <cellStyle name="20% - Accent4 10" xfId="2144" hidden="1" xr:uid="{00000000-0005-0000-0000-000031080000}"/>
    <cellStyle name="20% - Accent4 10" xfId="2222" hidden="1" xr:uid="{00000000-0005-0000-0000-000032080000}"/>
    <cellStyle name="20% - Accent4 10" xfId="2405" hidden="1" xr:uid="{00000000-0005-0000-0000-000033080000}"/>
    <cellStyle name="20% - Accent4 10" xfId="2481" hidden="1" xr:uid="{00000000-0005-0000-0000-000034080000}"/>
    <cellStyle name="20% - Accent4 10" xfId="2559" hidden="1" xr:uid="{00000000-0005-0000-0000-000035080000}"/>
    <cellStyle name="20% - Accent4 10" xfId="2742" hidden="1" xr:uid="{00000000-0005-0000-0000-000036080000}"/>
    <cellStyle name="20% - Accent4 10" xfId="2818" hidden="1" xr:uid="{00000000-0005-0000-0000-000037080000}"/>
    <cellStyle name="20% - Accent4 10" xfId="2927" hidden="1" xr:uid="{00000000-0005-0000-0000-000038080000}"/>
    <cellStyle name="20% - Accent4 10" xfId="3001" hidden="1" xr:uid="{00000000-0005-0000-0000-000039080000}"/>
    <cellStyle name="20% - Accent4 10" xfId="3077" hidden="1" xr:uid="{00000000-0005-0000-0000-00003A080000}"/>
    <cellStyle name="20% - Accent4 10" xfId="3155" hidden="1" xr:uid="{00000000-0005-0000-0000-00003B080000}"/>
    <cellStyle name="20% - Accent4 10" xfId="3740" hidden="1" xr:uid="{00000000-0005-0000-0000-00003C080000}"/>
    <cellStyle name="20% - Accent4 10" xfId="3816" hidden="1" xr:uid="{00000000-0005-0000-0000-00003D080000}"/>
    <cellStyle name="20% - Accent4 10" xfId="3895" hidden="1" xr:uid="{00000000-0005-0000-0000-00003E080000}"/>
    <cellStyle name="20% - Accent4 10" xfId="3481" hidden="1" xr:uid="{00000000-0005-0000-0000-00003F080000}"/>
    <cellStyle name="20% - Accent4 10" xfId="3482" hidden="1" xr:uid="{00000000-0005-0000-0000-000040080000}"/>
    <cellStyle name="20% - Accent4 10" xfId="3573" hidden="1" xr:uid="{00000000-0005-0000-0000-000041080000}"/>
    <cellStyle name="20% - Accent4 10" xfId="4335" hidden="1" xr:uid="{00000000-0005-0000-0000-000042080000}"/>
    <cellStyle name="20% - Accent4 10" xfId="4411" hidden="1" xr:uid="{00000000-0005-0000-0000-000043080000}"/>
    <cellStyle name="20% - Accent4 10" xfId="4489" hidden="1" xr:uid="{00000000-0005-0000-0000-000044080000}"/>
    <cellStyle name="20% - Accent4 10" xfId="4163" hidden="1" xr:uid="{00000000-0005-0000-0000-000045080000}"/>
    <cellStyle name="20% - Accent4 10" xfId="3642" hidden="1" xr:uid="{00000000-0005-0000-0000-000046080000}"/>
    <cellStyle name="20% - Accent4 10" xfId="3936" hidden="1" xr:uid="{00000000-0005-0000-0000-000047080000}"/>
    <cellStyle name="20% - Accent4 10" xfId="4867" hidden="1" xr:uid="{00000000-0005-0000-0000-000048080000}"/>
    <cellStyle name="20% - Accent4 10" xfId="4943" hidden="1" xr:uid="{00000000-0005-0000-0000-000049080000}"/>
    <cellStyle name="20% - Accent4 10" xfId="5021" hidden="1" xr:uid="{00000000-0005-0000-0000-00004A080000}"/>
    <cellStyle name="20% - Accent4 10" xfId="5204" hidden="1" xr:uid="{00000000-0005-0000-0000-00004B080000}"/>
    <cellStyle name="20% - Accent4 10" xfId="5280" hidden="1" xr:uid="{00000000-0005-0000-0000-00004C080000}"/>
    <cellStyle name="20% - Accent4 10" xfId="5358" hidden="1" xr:uid="{00000000-0005-0000-0000-00004D080000}"/>
    <cellStyle name="20% - Accent4 10" xfId="5541" hidden="1" xr:uid="{00000000-0005-0000-0000-00004E080000}"/>
    <cellStyle name="20% - Accent4 10" xfId="5617" hidden="1" xr:uid="{00000000-0005-0000-0000-00004F080000}"/>
    <cellStyle name="20% - Accent4 10" xfId="5719" hidden="1" xr:uid="{00000000-0005-0000-0000-000050080000}"/>
    <cellStyle name="20% - Accent4 10" xfId="5793" hidden="1" xr:uid="{00000000-0005-0000-0000-000051080000}"/>
    <cellStyle name="20% - Accent4 10" xfId="5869" hidden="1" xr:uid="{00000000-0005-0000-0000-000052080000}"/>
    <cellStyle name="20% - Accent4 10" xfId="5947" hidden="1" xr:uid="{00000000-0005-0000-0000-000053080000}"/>
    <cellStyle name="20% - Accent4 10" xfId="6532" hidden="1" xr:uid="{00000000-0005-0000-0000-000054080000}"/>
    <cellStyle name="20% - Accent4 10" xfId="6608" hidden="1" xr:uid="{00000000-0005-0000-0000-000055080000}"/>
    <cellStyle name="20% - Accent4 10" xfId="6687" hidden="1" xr:uid="{00000000-0005-0000-0000-000056080000}"/>
    <cellStyle name="20% - Accent4 10" xfId="6273" hidden="1" xr:uid="{00000000-0005-0000-0000-000057080000}"/>
    <cellStyle name="20% - Accent4 10" xfId="6274" hidden="1" xr:uid="{00000000-0005-0000-0000-000058080000}"/>
    <cellStyle name="20% - Accent4 10" xfId="6365" hidden="1" xr:uid="{00000000-0005-0000-0000-000059080000}"/>
    <cellStyle name="20% - Accent4 10" xfId="7127" hidden="1" xr:uid="{00000000-0005-0000-0000-00005A080000}"/>
    <cellStyle name="20% - Accent4 10" xfId="7203" hidden="1" xr:uid="{00000000-0005-0000-0000-00005B080000}"/>
    <cellStyle name="20% - Accent4 10" xfId="7281" hidden="1" xr:uid="{00000000-0005-0000-0000-00005C080000}"/>
    <cellStyle name="20% - Accent4 10" xfId="6955" hidden="1" xr:uid="{00000000-0005-0000-0000-00005D080000}"/>
    <cellStyle name="20% - Accent4 10" xfId="6434" hidden="1" xr:uid="{00000000-0005-0000-0000-00005E080000}"/>
    <cellStyle name="20% - Accent4 10" xfId="6728" hidden="1" xr:uid="{00000000-0005-0000-0000-00005F080000}"/>
    <cellStyle name="20% - Accent4 10" xfId="7659" hidden="1" xr:uid="{00000000-0005-0000-0000-000060080000}"/>
    <cellStyle name="20% - Accent4 10" xfId="7735" hidden="1" xr:uid="{00000000-0005-0000-0000-000061080000}"/>
    <cellStyle name="20% - Accent4 10" xfId="7813" hidden="1" xr:uid="{00000000-0005-0000-0000-000062080000}"/>
    <cellStyle name="20% - Accent4 10" xfId="7996" hidden="1" xr:uid="{00000000-0005-0000-0000-000063080000}"/>
    <cellStyle name="20% - Accent4 10" xfId="8072" hidden="1" xr:uid="{00000000-0005-0000-0000-000064080000}"/>
    <cellStyle name="20% - Accent4 10" xfId="8150" hidden="1" xr:uid="{00000000-0005-0000-0000-000065080000}"/>
    <cellStyle name="20% - Accent4 10" xfId="8333" hidden="1" xr:uid="{00000000-0005-0000-0000-000066080000}"/>
    <cellStyle name="20% - Accent4 10" xfId="8409" hidden="1" xr:uid="{00000000-0005-0000-0000-000067080000}"/>
    <cellStyle name="20% - Accent4 11" xfId="141" hidden="1" xr:uid="{00000000-0005-0000-0000-000068080000}"/>
    <cellStyle name="20% - Accent4 11" xfId="215" hidden="1" xr:uid="{00000000-0005-0000-0000-000069080000}"/>
    <cellStyle name="20% - Accent4 11" xfId="291" hidden="1" xr:uid="{00000000-0005-0000-0000-00006A080000}"/>
    <cellStyle name="20% - Accent4 11" xfId="369" hidden="1" xr:uid="{00000000-0005-0000-0000-00006B080000}"/>
    <cellStyle name="20% - Accent4 11" xfId="954" hidden="1" xr:uid="{00000000-0005-0000-0000-00006C080000}"/>
    <cellStyle name="20% - Accent4 11" xfId="1030" hidden="1" xr:uid="{00000000-0005-0000-0000-00006D080000}"/>
    <cellStyle name="20% - Accent4 11" xfId="1109" hidden="1" xr:uid="{00000000-0005-0000-0000-00006E080000}"/>
    <cellStyle name="20% - Accent4 11" xfId="1335" hidden="1" xr:uid="{00000000-0005-0000-0000-00006F080000}"/>
    <cellStyle name="20% - Accent4 11" xfId="839" hidden="1" xr:uid="{00000000-0005-0000-0000-000070080000}"/>
    <cellStyle name="20% - Accent4 11" xfId="727" hidden="1" xr:uid="{00000000-0005-0000-0000-000071080000}"/>
    <cellStyle name="20% - Accent4 11" xfId="1549" hidden="1" xr:uid="{00000000-0005-0000-0000-000072080000}"/>
    <cellStyle name="20% - Accent4 11" xfId="1625" hidden="1" xr:uid="{00000000-0005-0000-0000-000073080000}"/>
    <cellStyle name="20% - Accent4 11" xfId="1703" hidden="1" xr:uid="{00000000-0005-0000-0000-000074080000}"/>
    <cellStyle name="20% - Accent4 11" xfId="1898" hidden="1" xr:uid="{00000000-0005-0000-0000-000075080000}"/>
    <cellStyle name="20% - Accent4 11" xfId="1394" hidden="1" xr:uid="{00000000-0005-0000-0000-000076080000}"/>
    <cellStyle name="20% - Accent4 11" xfId="800" hidden="1" xr:uid="{00000000-0005-0000-0000-000077080000}"/>
    <cellStyle name="20% - Accent4 11" xfId="2081" hidden="1" xr:uid="{00000000-0005-0000-0000-000078080000}"/>
    <cellStyle name="20% - Accent4 11" xfId="2157" hidden="1" xr:uid="{00000000-0005-0000-0000-000079080000}"/>
    <cellStyle name="20% - Accent4 11" xfId="2235" hidden="1" xr:uid="{00000000-0005-0000-0000-00007A080000}"/>
    <cellStyle name="20% - Accent4 11" xfId="2418" hidden="1" xr:uid="{00000000-0005-0000-0000-00007B080000}"/>
    <cellStyle name="20% - Accent4 11" xfId="2494" hidden="1" xr:uid="{00000000-0005-0000-0000-00007C080000}"/>
    <cellStyle name="20% - Accent4 11" xfId="2572" hidden="1" xr:uid="{00000000-0005-0000-0000-00007D080000}"/>
    <cellStyle name="20% - Accent4 11" xfId="2755" hidden="1" xr:uid="{00000000-0005-0000-0000-00007E080000}"/>
    <cellStyle name="20% - Accent4 11" xfId="2831" hidden="1" xr:uid="{00000000-0005-0000-0000-00007F080000}"/>
    <cellStyle name="20% - Accent4 11" xfId="2940" hidden="1" xr:uid="{00000000-0005-0000-0000-000080080000}"/>
    <cellStyle name="20% - Accent4 11" xfId="3014" hidden="1" xr:uid="{00000000-0005-0000-0000-000081080000}"/>
    <cellStyle name="20% - Accent4 11" xfId="3090" hidden="1" xr:uid="{00000000-0005-0000-0000-000082080000}"/>
    <cellStyle name="20% - Accent4 11" xfId="3168" hidden="1" xr:uid="{00000000-0005-0000-0000-000083080000}"/>
    <cellStyle name="20% - Accent4 11" xfId="3753" hidden="1" xr:uid="{00000000-0005-0000-0000-000084080000}"/>
    <cellStyle name="20% - Accent4 11" xfId="3829" hidden="1" xr:uid="{00000000-0005-0000-0000-000085080000}"/>
    <cellStyle name="20% - Accent4 11" xfId="3908" hidden="1" xr:uid="{00000000-0005-0000-0000-000086080000}"/>
    <cellStyle name="20% - Accent4 11" xfId="4134" hidden="1" xr:uid="{00000000-0005-0000-0000-000087080000}"/>
    <cellStyle name="20% - Accent4 11" xfId="3638" hidden="1" xr:uid="{00000000-0005-0000-0000-000088080000}"/>
    <cellStyle name="20% - Accent4 11" xfId="3526" hidden="1" xr:uid="{00000000-0005-0000-0000-000089080000}"/>
    <cellStyle name="20% - Accent4 11" xfId="4348" hidden="1" xr:uid="{00000000-0005-0000-0000-00008A080000}"/>
    <cellStyle name="20% - Accent4 11" xfId="4424" hidden="1" xr:uid="{00000000-0005-0000-0000-00008B080000}"/>
    <cellStyle name="20% - Accent4 11" xfId="4502" hidden="1" xr:uid="{00000000-0005-0000-0000-00008C080000}"/>
    <cellStyle name="20% - Accent4 11" xfId="4697" hidden="1" xr:uid="{00000000-0005-0000-0000-00008D080000}"/>
    <cellStyle name="20% - Accent4 11" xfId="4193" hidden="1" xr:uid="{00000000-0005-0000-0000-00008E080000}"/>
    <cellStyle name="20% - Accent4 11" xfId="3599" hidden="1" xr:uid="{00000000-0005-0000-0000-00008F080000}"/>
    <cellStyle name="20% - Accent4 11" xfId="4880" hidden="1" xr:uid="{00000000-0005-0000-0000-000090080000}"/>
    <cellStyle name="20% - Accent4 11" xfId="4956" hidden="1" xr:uid="{00000000-0005-0000-0000-000091080000}"/>
    <cellStyle name="20% - Accent4 11" xfId="5034" hidden="1" xr:uid="{00000000-0005-0000-0000-000092080000}"/>
    <cellStyle name="20% - Accent4 11" xfId="5217" hidden="1" xr:uid="{00000000-0005-0000-0000-000093080000}"/>
    <cellStyle name="20% - Accent4 11" xfId="5293" hidden="1" xr:uid="{00000000-0005-0000-0000-000094080000}"/>
    <cellStyle name="20% - Accent4 11" xfId="5371" hidden="1" xr:uid="{00000000-0005-0000-0000-000095080000}"/>
    <cellStyle name="20% - Accent4 11" xfId="5554" hidden="1" xr:uid="{00000000-0005-0000-0000-000096080000}"/>
    <cellStyle name="20% - Accent4 11" xfId="5630" hidden="1" xr:uid="{00000000-0005-0000-0000-000097080000}"/>
    <cellStyle name="20% - Accent4 11" xfId="5732" hidden="1" xr:uid="{00000000-0005-0000-0000-000098080000}"/>
    <cellStyle name="20% - Accent4 11" xfId="5806" hidden="1" xr:uid="{00000000-0005-0000-0000-000099080000}"/>
    <cellStyle name="20% - Accent4 11" xfId="5882" hidden="1" xr:uid="{00000000-0005-0000-0000-00009A080000}"/>
    <cellStyle name="20% - Accent4 11" xfId="5960" hidden="1" xr:uid="{00000000-0005-0000-0000-00009B080000}"/>
    <cellStyle name="20% - Accent4 11" xfId="6545" hidden="1" xr:uid="{00000000-0005-0000-0000-00009C080000}"/>
    <cellStyle name="20% - Accent4 11" xfId="6621" hidden="1" xr:uid="{00000000-0005-0000-0000-00009D080000}"/>
    <cellStyle name="20% - Accent4 11" xfId="6700" hidden="1" xr:uid="{00000000-0005-0000-0000-00009E080000}"/>
    <cellStyle name="20% - Accent4 11" xfId="6926" hidden="1" xr:uid="{00000000-0005-0000-0000-00009F080000}"/>
    <cellStyle name="20% - Accent4 11" xfId="6430" hidden="1" xr:uid="{00000000-0005-0000-0000-0000A0080000}"/>
    <cellStyle name="20% - Accent4 11" xfId="6318" hidden="1" xr:uid="{00000000-0005-0000-0000-0000A1080000}"/>
    <cellStyle name="20% - Accent4 11" xfId="7140" hidden="1" xr:uid="{00000000-0005-0000-0000-0000A2080000}"/>
    <cellStyle name="20% - Accent4 11" xfId="7216" hidden="1" xr:uid="{00000000-0005-0000-0000-0000A3080000}"/>
    <cellStyle name="20% - Accent4 11" xfId="7294" hidden="1" xr:uid="{00000000-0005-0000-0000-0000A4080000}"/>
    <cellStyle name="20% - Accent4 11" xfId="7489" hidden="1" xr:uid="{00000000-0005-0000-0000-0000A5080000}"/>
    <cellStyle name="20% - Accent4 11" xfId="6985" hidden="1" xr:uid="{00000000-0005-0000-0000-0000A6080000}"/>
    <cellStyle name="20% - Accent4 11" xfId="6391" hidden="1" xr:uid="{00000000-0005-0000-0000-0000A7080000}"/>
    <cellStyle name="20% - Accent4 11" xfId="7672" hidden="1" xr:uid="{00000000-0005-0000-0000-0000A8080000}"/>
    <cellStyle name="20% - Accent4 11" xfId="7748" hidden="1" xr:uid="{00000000-0005-0000-0000-0000A9080000}"/>
    <cellStyle name="20% - Accent4 11" xfId="7826" hidden="1" xr:uid="{00000000-0005-0000-0000-0000AA080000}"/>
    <cellStyle name="20% - Accent4 11" xfId="8009" hidden="1" xr:uid="{00000000-0005-0000-0000-0000AB080000}"/>
    <cellStyle name="20% - Accent4 11" xfId="8085" hidden="1" xr:uid="{00000000-0005-0000-0000-0000AC080000}"/>
    <cellStyle name="20% - Accent4 11" xfId="8163" hidden="1" xr:uid="{00000000-0005-0000-0000-0000AD080000}"/>
    <cellStyle name="20% - Accent4 11" xfId="8346" hidden="1" xr:uid="{00000000-0005-0000-0000-0000AE080000}"/>
    <cellStyle name="20% - Accent4 11" xfId="8422" hidden="1" xr:uid="{00000000-0005-0000-0000-0000AF080000}"/>
    <cellStyle name="20% - Accent4 12" xfId="154" hidden="1" xr:uid="{00000000-0005-0000-0000-0000B0080000}"/>
    <cellStyle name="20% - Accent4 12" xfId="229" hidden="1" xr:uid="{00000000-0005-0000-0000-0000B1080000}"/>
    <cellStyle name="20% - Accent4 12" xfId="304" hidden="1" xr:uid="{00000000-0005-0000-0000-0000B2080000}"/>
    <cellStyle name="20% - Accent4 12" xfId="382" hidden="1" xr:uid="{00000000-0005-0000-0000-0000B3080000}"/>
    <cellStyle name="20% - Accent4 12" xfId="968" hidden="1" xr:uid="{00000000-0005-0000-0000-0000B4080000}"/>
    <cellStyle name="20% - Accent4 12" xfId="1043" hidden="1" xr:uid="{00000000-0005-0000-0000-0000B5080000}"/>
    <cellStyle name="20% - Accent4 12" xfId="1122" hidden="1" xr:uid="{00000000-0005-0000-0000-0000B6080000}"/>
    <cellStyle name="20% - Accent4 12" xfId="684" hidden="1" xr:uid="{00000000-0005-0000-0000-0000B7080000}"/>
    <cellStyle name="20% - Accent4 12" xfId="858" hidden="1" xr:uid="{00000000-0005-0000-0000-0000B8080000}"/>
    <cellStyle name="20% - Accent4 12" xfId="814" hidden="1" xr:uid="{00000000-0005-0000-0000-0000B9080000}"/>
    <cellStyle name="20% - Accent4 12" xfId="1563" hidden="1" xr:uid="{00000000-0005-0000-0000-0000BA080000}"/>
    <cellStyle name="20% - Accent4 12" xfId="1638" hidden="1" xr:uid="{00000000-0005-0000-0000-0000BB080000}"/>
    <cellStyle name="20% - Accent4 12" xfId="1716" hidden="1" xr:uid="{00000000-0005-0000-0000-0000BC080000}"/>
    <cellStyle name="20% - Accent4 12" xfId="1199" hidden="1" xr:uid="{00000000-0005-0000-0000-0000BD080000}"/>
    <cellStyle name="20% - Accent4 12" xfId="689" hidden="1" xr:uid="{00000000-0005-0000-0000-0000BE080000}"/>
    <cellStyle name="20% - Accent4 12" xfId="1184" hidden="1" xr:uid="{00000000-0005-0000-0000-0000BF080000}"/>
    <cellStyle name="20% - Accent4 12" xfId="2095" hidden="1" xr:uid="{00000000-0005-0000-0000-0000C0080000}"/>
    <cellStyle name="20% - Accent4 12" xfId="2170" hidden="1" xr:uid="{00000000-0005-0000-0000-0000C1080000}"/>
    <cellStyle name="20% - Accent4 12" xfId="2248" hidden="1" xr:uid="{00000000-0005-0000-0000-0000C2080000}"/>
    <cellStyle name="20% - Accent4 12" xfId="2432" hidden="1" xr:uid="{00000000-0005-0000-0000-0000C3080000}"/>
    <cellStyle name="20% - Accent4 12" xfId="2507" hidden="1" xr:uid="{00000000-0005-0000-0000-0000C4080000}"/>
    <cellStyle name="20% - Accent4 12" xfId="2585" hidden="1" xr:uid="{00000000-0005-0000-0000-0000C5080000}"/>
    <cellStyle name="20% - Accent4 12" xfId="2769" hidden="1" xr:uid="{00000000-0005-0000-0000-0000C6080000}"/>
    <cellStyle name="20% - Accent4 12" xfId="2844" hidden="1" xr:uid="{00000000-0005-0000-0000-0000C7080000}"/>
    <cellStyle name="20% - Accent4 12" xfId="2953" hidden="1" xr:uid="{00000000-0005-0000-0000-0000C8080000}"/>
    <cellStyle name="20% - Accent4 12" xfId="3028" hidden="1" xr:uid="{00000000-0005-0000-0000-0000C9080000}"/>
    <cellStyle name="20% - Accent4 12" xfId="3103" hidden="1" xr:uid="{00000000-0005-0000-0000-0000CA080000}"/>
    <cellStyle name="20% - Accent4 12" xfId="3181" hidden="1" xr:uid="{00000000-0005-0000-0000-0000CB080000}"/>
    <cellStyle name="20% - Accent4 12" xfId="3767" hidden="1" xr:uid="{00000000-0005-0000-0000-0000CC080000}"/>
    <cellStyle name="20% - Accent4 12" xfId="3842" hidden="1" xr:uid="{00000000-0005-0000-0000-0000CD080000}"/>
    <cellStyle name="20% - Accent4 12" xfId="3921" hidden="1" xr:uid="{00000000-0005-0000-0000-0000CE080000}"/>
    <cellStyle name="20% - Accent4 12" xfId="3483" hidden="1" xr:uid="{00000000-0005-0000-0000-0000CF080000}"/>
    <cellStyle name="20% - Accent4 12" xfId="3657" hidden="1" xr:uid="{00000000-0005-0000-0000-0000D0080000}"/>
    <cellStyle name="20% - Accent4 12" xfId="3613" hidden="1" xr:uid="{00000000-0005-0000-0000-0000D1080000}"/>
    <cellStyle name="20% - Accent4 12" xfId="4362" hidden="1" xr:uid="{00000000-0005-0000-0000-0000D2080000}"/>
    <cellStyle name="20% - Accent4 12" xfId="4437" hidden="1" xr:uid="{00000000-0005-0000-0000-0000D3080000}"/>
    <cellStyle name="20% - Accent4 12" xfId="4515" hidden="1" xr:uid="{00000000-0005-0000-0000-0000D4080000}"/>
    <cellStyle name="20% - Accent4 12" xfId="3998" hidden="1" xr:uid="{00000000-0005-0000-0000-0000D5080000}"/>
    <cellStyle name="20% - Accent4 12" xfId="3488" hidden="1" xr:uid="{00000000-0005-0000-0000-0000D6080000}"/>
    <cellStyle name="20% - Accent4 12" xfId="3983" hidden="1" xr:uid="{00000000-0005-0000-0000-0000D7080000}"/>
    <cellStyle name="20% - Accent4 12" xfId="4894" hidden="1" xr:uid="{00000000-0005-0000-0000-0000D8080000}"/>
    <cellStyle name="20% - Accent4 12" xfId="4969" hidden="1" xr:uid="{00000000-0005-0000-0000-0000D9080000}"/>
    <cellStyle name="20% - Accent4 12" xfId="5047" hidden="1" xr:uid="{00000000-0005-0000-0000-0000DA080000}"/>
    <cellStyle name="20% - Accent4 12" xfId="5231" hidden="1" xr:uid="{00000000-0005-0000-0000-0000DB080000}"/>
    <cellStyle name="20% - Accent4 12" xfId="5306" hidden="1" xr:uid="{00000000-0005-0000-0000-0000DC080000}"/>
    <cellStyle name="20% - Accent4 12" xfId="5384" hidden="1" xr:uid="{00000000-0005-0000-0000-0000DD080000}"/>
    <cellStyle name="20% - Accent4 12" xfId="5568" hidden="1" xr:uid="{00000000-0005-0000-0000-0000DE080000}"/>
    <cellStyle name="20% - Accent4 12" xfId="5643" hidden="1" xr:uid="{00000000-0005-0000-0000-0000DF080000}"/>
    <cellStyle name="20% - Accent4 12" xfId="5745" hidden="1" xr:uid="{00000000-0005-0000-0000-0000E0080000}"/>
    <cellStyle name="20% - Accent4 12" xfId="5820" hidden="1" xr:uid="{00000000-0005-0000-0000-0000E1080000}"/>
    <cellStyle name="20% - Accent4 12" xfId="5895" hidden="1" xr:uid="{00000000-0005-0000-0000-0000E2080000}"/>
    <cellStyle name="20% - Accent4 12" xfId="5973" hidden="1" xr:uid="{00000000-0005-0000-0000-0000E3080000}"/>
    <cellStyle name="20% - Accent4 12" xfId="6559" hidden="1" xr:uid="{00000000-0005-0000-0000-0000E4080000}"/>
    <cellStyle name="20% - Accent4 12" xfId="6634" hidden="1" xr:uid="{00000000-0005-0000-0000-0000E5080000}"/>
    <cellStyle name="20% - Accent4 12" xfId="6713" hidden="1" xr:uid="{00000000-0005-0000-0000-0000E6080000}"/>
    <cellStyle name="20% - Accent4 12" xfId="6275" hidden="1" xr:uid="{00000000-0005-0000-0000-0000E7080000}"/>
    <cellStyle name="20% - Accent4 12" xfId="6449" hidden="1" xr:uid="{00000000-0005-0000-0000-0000E8080000}"/>
    <cellStyle name="20% - Accent4 12" xfId="6405" hidden="1" xr:uid="{00000000-0005-0000-0000-0000E9080000}"/>
    <cellStyle name="20% - Accent4 12" xfId="7154" hidden="1" xr:uid="{00000000-0005-0000-0000-0000EA080000}"/>
    <cellStyle name="20% - Accent4 12" xfId="7229" hidden="1" xr:uid="{00000000-0005-0000-0000-0000EB080000}"/>
    <cellStyle name="20% - Accent4 12" xfId="7307" hidden="1" xr:uid="{00000000-0005-0000-0000-0000EC080000}"/>
    <cellStyle name="20% - Accent4 12" xfId="6790" hidden="1" xr:uid="{00000000-0005-0000-0000-0000ED080000}"/>
    <cellStyle name="20% - Accent4 12" xfId="6280" hidden="1" xr:uid="{00000000-0005-0000-0000-0000EE080000}"/>
    <cellStyle name="20% - Accent4 12" xfId="6775" hidden="1" xr:uid="{00000000-0005-0000-0000-0000EF080000}"/>
    <cellStyle name="20% - Accent4 12" xfId="7686" hidden="1" xr:uid="{00000000-0005-0000-0000-0000F0080000}"/>
    <cellStyle name="20% - Accent4 12" xfId="7761" hidden="1" xr:uid="{00000000-0005-0000-0000-0000F1080000}"/>
    <cellStyle name="20% - Accent4 12" xfId="7839" hidden="1" xr:uid="{00000000-0005-0000-0000-0000F2080000}"/>
    <cellStyle name="20% - Accent4 12" xfId="8023" hidden="1" xr:uid="{00000000-0005-0000-0000-0000F3080000}"/>
    <cellStyle name="20% - Accent4 12" xfId="8098" hidden="1" xr:uid="{00000000-0005-0000-0000-0000F4080000}"/>
    <cellStyle name="20% - Accent4 12" xfId="8176" hidden="1" xr:uid="{00000000-0005-0000-0000-0000F5080000}"/>
    <cellStyle name="20% - Accent4 12" xfId="8360" hidden="1" xr:uid="{00000000-0005-0000-0000-0000F6080000}"/>
    <cellStyle name="20% - Accent4 12" xfId="8435" hidden="1" xr:uid="{00000000-0005-0000-0000-0000F7080000}"/>
    <cellStyle name="20% - Accent4 13" xfId="395" hidden="1" xr:uid="{00000000-0005-0000-0000-0000F8080000}"/>
    <cellStyle name="20% - Accent4 13" xfId="510" hidden="1" xr:uid="{00000000-0005-0000-0000-0000F9080000}"/>
    <cellStyle name="20% - Accent4 13" xfId="1233" hidden="1" xr:uid="{00000000-0005-0000-0000-0000FA080000}"/>
    <cellStyle name="20% - Accent4 13" xfId="1406" hidden="1" xr:uid="{00000000-0005-0000-0000-0000FB080000}"/>
    <cellStyle name="20% - Accent4 13" xfId="1799" hidden="1" xr:uid="{00000000-0005-0000-0000-0000FC080000}"/>
    <cellStyle name="20% - Accent4 13" xfId="1947" hidden="1" xr:uid="{00000000-0005-0000-0000-0000FD080000}"/>
    <cellStyle name="20% - Accent4 13" xfId="2285" hidden="1" xr:uid="{00000000-0005-0000-0000-0000FE080000}"/>
    <cellStyle name="20% - Accent4 13" xfId="2622" hidden="1" xr:uid="{00000000-0005-0000-0000-0000FF080000}"/>
    <cellStyle name="20% - Accent4 13" xfId="3194" hidden="1" xr:uid="{00000000-0005-0000-0000-000000090000}"/>
    <cellStyle name="20% - Accent4 13" xfId="3309" hidden="1" xr:uid="{00000000-0005-0000-0000-000001090000}"/>
    <cellStyle name="20% - Accent4 13" xfId="4032" hidden="1" xr:uid="{00000000-0005-0000-0000-000002090000}"/>
    <cellStyle name="20% - Accent4 13" xfId="4205" hidden="1" xr:uid="{00000000-0005-0000-0000-000003090000}"/>
    <cellStyle name="20% - Accent4 13" xfId="4598" hidden="1" xr:uid="{00000000-0005-0000-0000-000004090000}"/>
    <cellStyle name="20% - Accent4 13" xfId="4746" hidden="1" xr:uid="{00000000-0005-0000-0000-000005090000}"/>
    <cellStyle name="20% - Accent4 13" xfId="5084" hidden="1" xr:uid="{00000000-0005-0000-0000-000006090000}"/>
    <cellStyle name="20% - Accent4 13" xfId="5421" hidden="1" xr:uid="{00000000-0005-0000-0000-000007090000}"/>
    <cellStyle name="20% - Accent4 13" xfId="5986" hidden="1" xr:uid="{00000000-0005-0000-0000-000008090000}"/>
    <cellStyle name="20% - Accent4 13" xfId="6101" hidden="1" xr:uid="{00000000-0005-0000-0000-000009090000}"/>
    <cellStyle name="20% - Accent4 13" xfId="6824" hidden="1" xr:uid="{00000000-0005-0000-0000-00000A090000}"/>
    <cellStyle name="20% - Accent4 13" xfId="6997" hidden="1" xr:uid="{00000000-0005-0000-0000-00000B090000}"/>
    <cellStyle name="20% - Accent4 13" xfId="7390" hidden="1" xr:uid="{00000000-0005-0000-0000-00000C090000}"/>
    <cellStyle name="20% - Accent4 13" xfId="7538" hidden="1" xr:uid="{00000000-0005-0000-0000-00000D090000}"/>
    <cellStyle name="20% - Accent4 13" xfId="7876" hidden="1" xr:uid="{00000000-0005-0000-0000-00000E090000}"/>
    <cellStyle name="20% - Accent4 13" xfId="8213" hidden="1" xr:uid="{00000000-0005-0000-0000-00000F090000}"/>
    <cellStyle name="20% - Accent4 3 2 3 2" xfId="471" hidden="1" xr:uid="{00000000-0005-0000-0000-000010090000}"/>
    <cellStyle name="20% - Accent4 3 2 3 2" xfId="586" hidden="1" xr:uid="{00000000-0005-0000-0000-000011090000}"/>
    <cellStyle name="20% - Accent4 3 2 3 2" xfId="1309" hidden="1" xr:uid="{00000000-0005-0000-0000-000012090000}"/>
    <cellStyle name="20% - Accent4 3 2 3 2" xfId="1482" hidden="1" xr:uid="{00000000-0005-0000-0000-000013090000}"/>
    <cellStyle name="20% - Accent4 3 2 3 2" xfId="1875" hidden="1" xr:uid="{00000000-0005-0000-0000-000014090000}"/>
    <cellStyle name="20% - Accent4 3 2 3 2" xfId="2023" hidden="1" xr:uid="{00000000-0005-0000-0000-000015090000}"/>
    <cellStyle name="20% - Accent4 3 2 3 2" xfId="2361" hidden="1" xr:uid="{00000000-0005-0000-0000-000016090000}"/>
    <cellStyle name="20% - Accent4 3 2 3 2" xfId="2698" hidden="1" xr:uid="{00000000-0005-0000-0000-000017090000}"/>
    <cellStyle name="20% - Accent4 3 2 3 2" xfId="3270" hidden="1" xr:uid="{00000000-0005-0000-0000-000018090000}"/>
    <cellStyle name="20% - Accent4 3 2 3 2" xfId="3385" hidden="1" xr:uid="{00000000-0005-0000-0000-000019090000}"/>
    <cellStyle name="20% - Accent4 3 2 3 2" xfId="4108" hidden="1" xr:uid="{00000000-0005-0000-0000-00001A090000}"/>
    <cellStyle name="20% - Accent4 3 2 3 2" xfId="4281" hidden="1" xr:uid="{00000000-0005-0000-0000-00001B090000}"/>
    <cellStyle name="20% - Accent4 3 2 3 2" xfId="4674" hidden="1" xr:uid="{00000000-0005-0000-0000-00001C090000}"/>
    <cellStyle name="20% - Accent4 3 2 3 2" xfId="4822" hidden="1" xr:uid="{00000000-0005-0000-0000-00001D090000}"/>
    <cellStyle name="20% - Accent4 3 2 3 2" xfId="5160" hidden="1" xr:uid="{00000000-0005-0000-0000-00001E090000}"/>
    <cellStyle name="20% - Accent4 3 2 3 2" xfId="5497" hidden="1" xr:uid="{00000000-0005-0000-0000-00001F090000}"/>
    <cellStyle name="20% - Accent4 3 2 3 2" xfId="6062" hidden="1" xr:uid="{00000000-0005-0000-0000-000020090000}"/>
    <cellStyle name="20% - Accent4 3 2 3 2" xfId="6177" hidden="1" xr:uid="{00000000-0005-0000-0000-000021090000}"/>
    <cellStyle name="20% - Accent4 3 2 3 2" xfId="6900" hidden="1" xr:uid="{00000000-0005-0000-0000-000022090000}"/>
    <cellStyle name="20% - Accent4 3 2 3 2" xfId="7073" hidden="1" xr:uid="{00000000-0005-0000-0000-000023090000}"/>
    <cellStyle name="20% - Accent4 3 2 3 2" xfId="7466" hidden="1" xr:uid="{00000000-0005-0000-0000-000024090000}"/>
    <cellStyle name="20% - Accent4 3 2 3 2" xfId="7614" hidden="1" xr:uid="{00000000-0005-0000-0000-000025090000}"/>
    <cellStyle name="20% - Accent4 3 2 3 2" xfId="7952" hidden="1" xr:uid="{00000000-0005-0000-0000-000026090000}"/>
    <cellStyle name="20% - Accent4 3 2 3 2" xfId="8289" hidden="1" xr:uid="{00000000-0005-0000-0000-000027090000}"/>
    <cellStyle name="20% - Accent4 3 2 4 2" xfId="428" hidden="1" xr:uid="{00000000-0005-0000-0000-000028090000}"/>
    <cellStyle name="20% - Accent4 3 2 4 2" xfId="543" hidden="1" xr:uid="{00000000-0005-0000-0000-000029090000}"/>
    <cellStyle name="20% - Accent4 3 2 4 2" xfId="1266" hidden="1" xr:uid="{00000000-0005-0000-0000-00002A090000}"/>
    <cellStyle name="20% - Accent4 3 2 4 2" xfId="1439" hidden="1" xr:uid="{00000000-0005-0000-0000-00002B090000}"/>
    <cellStyle name="20% - Accent4 3 2 4 2" xfId="1832" hidden="1" xr:uid="{00000000-0005-0000-0000-00002C090000}"/>
    <cellStyle name="20% - Accent4 3 2 4 2" xfId="1980" hidden="1" xr:uid="{00000000-0005-0000-0000-00002D090000}"/>
    <cellStyle name="20% - Accent4 3 2 4 2" xfId="2318" hidden="1" xr:uid="{00000000-0005-0000-0000-00002E090000}"/>
    <cellStyle name="20% - Accent4 3 2 4 2" xfId="2655" hidden="1" xr:uid="{00000000-0005-0000-0000-00002F090000}"/>
    <cellStyle name="20% - Accent4 3 2 4 2" xfId="3227" hidden="1" xr:uid="{00000000-0005-0000-0000-000030090000}"/>
    <cellStyle name="20% - Accent4 3 2 4 2" xfId="3342" hidden="1" xr:uid="{00000000-0005-0000-0000-000031090000}"/>
    <cellStyle name="20% - Accent4 3 2 4 2" xfId="4065" hidden="1" xr:uid="{00000000-0005-0000-0000-000032090000}"/>
    <cellStyle name="20% - Accent4 3 2 4 2" xfId="4238" hidden="1" xr:uid="{00000000-0005-0000-0000-000033090000}"/>
    <cellStyle name="20% - Accent4 3 2 4 2" xfId="4631" hidden="1" xr:uid="{00000000-0005-0000-0000-000034090000}"/>
    <cellStyle name="20% - Accent4 3 2 4 2" xfId="4779" hidden="1" xr:uid="{00000000-0005-0000-0000-000035090000}"/>
    <cellStyle name="20% - Accent4 3 2 4 2" xfId="5117" hidden="1" xr:uid="{00000000-0005-0000-0000-000036090000}"/>
    <cellStyle name="20% - Accent4 3 2 4 2" xfId="5454" hidden="1" xr:uid="{00000000-0005-0000-0000-000037090000}"/>
    <cellStyle name="20% - Accent4 3 2 4 2" xfId="6019" hidden="1" xr:uid="{00000000-0005-0000-0000-000038090000}"/>
    <cellStyle name="20% - Accent4 3 2 4 2" xfId="6134" hidden="1" xr:uid="{00000000-0005-0000-0000-000039090000}"/>
    <cellStyle name="20% - Accent4 3 2 4 2" xfId="6857" hidden="1" xr:uid="{00000000-0005-0000-0000-00003A090000}"/>
    <cellStyle name="20% - Accent4 3 2 4 2" xfId="7030" hidden="1" xr:uid="{00000000-0005-0000-0000-00003B090000}"/>
    <cellStyle name="20% - Accent4 3 2 4 2" xfId="7423" hidden="1" xr:uid="{00000000-0005-0000-0000-00003C090000}"/>
    <cellStyle name="20% - Accent4 3 2 4 2" xfId="7571" hidden="1" xr:uid="{00000000-0005-0000-0000-00003D090000}"/>
    <cellStyle name="20% - Accent4 3 2 4 2" xfId="7909" hidden="1" xr:uid="{00000000-0005-0000-0000-00003E090000}"/>
    <cellStyle name="20% - Accent4 3 2 4 2" xfId="8246" hidden="1" xr:uid="{00000000-0005-0000-0000-00003F090000}"/>
    <cellStyle name="20% - Accent4 3 3 3 2" xfId="427" hidden="1" xr:uid="{00000000-0005-0000-0000-000040090000}"/>
    <cellStyle name="20% - Accent4 3 3 3 2" xfId="542" hidden="1" xr:uid="{00000000-0005-0000-0000-000041090000}"/>
    <cellStyle name="20% - Accent4 3 3 3 2" xfId="1265" hidden="1" xr:uid="{00000000-0005-0000-0000-000042090000}"/>
    <cellStyle name="20% - Accent4 3 3 3 2" xfId="1438" hidden="1" xr:uid="{00000000-0005-0000-0000-000043090000}"/>
    <cellStyle name="20% - Accent4 3 3 3 2" xfId="1831" hidden="1" xr:uid="{00000000-0005-0000-0000-000044090000}"/>
    <cellStyle name="20% - Accent4 3 3 3 2" xfId="1979" hidden="1" xr:uid="{00000000-0005-0000-0000-000045090000}"/>
    <cellStyle name="20% - Accent4 3 3 3 2" xfId="2317" hidden="1" xr:uid="{00000000-0005-0000-0000-000046090000}"/>
    <cellStyle name="20% - Accent4 3 3 3 2" xfId="2654" hidden="1" xr:uid="{00000000-0005-0000-0000-000047090000}"/>
    <cellStyle name="20% - Accent4 3 3 3 2" xfId="3226" hidden="1" xr:uid="{00000000-0005-0000-0000-000048090000}"/>
    <cellStyle name="20% - Accent4 3 3 3 2" xfId="3341" hidden="1" xr:uid="{00000000-0005-0000-0000-000049090000}"/>
    <cellStyle name="20% - Accent4 3 3 3 2" xfId="4064" hidden="1" xr:uid="{00000000-0005-0000-0000-00004A090000}"/>
    <cellStyle name="20% - Accent4 3 3 3 2" xfId="4237" hidden="1" xr:uid="{00000000-0005-0000-0000-00004B090000}"/>
    <cellStyle name="20% - Accent4 3 3 3 2" xfId="4630" hidden="1" xr:uid="{00000000-0005-0000-0000-00004C090000}"/>
    <cellStyle name="20% - Accent4 3 3 3 2" xfId="4778" hidden="1" xr:uid="{00000000-0005-0000-0000-00004D090000}"/>
    <cellStyle name="20% - Accent4 3 3 3 2" xfId="5116" hidden="1" xr:uid="{00000000-0005-0000-0000-00004E090000}"/>
    <cellStyle name="20% - Accent4 3 3 3 2" xfId="5453" hidden="1" xr:uid="{00000000-0005-0000-0000-00004F090000}"/>
    <cellStyle name="20% - Accent4 3 3 3 2" xfId="6018" hidden="1" xr:uid="{00000000-0005-0000-0000-000050090000}"/>
    <cellStyle name="20% - Accent4 3 3 3 2" xfId="6133" hidden="1" xr:uid="{00000000-0005-0000-0000-000051090000}"/>
    <cellStyle name="20% - Accent4 3 3 3 2" xfId="6856" hidden="1" xr:uid="{00000000-0005-0000-0000-000052090000}"/>
    <cellStyle name="20% - Accent4 3 3 3 2" xfId="7029" hidden="1" xr:uid="{00000000-0005-0000-0000-000053090000}"/>
    <cellStyle name="20% - Accent4 3 3 3 2" xfId="7422" hidden="1" xr:uid="{00000000-0005-0000-0000-000054090000}"/>
    <cellStyle name="20% - Accent4 3 3 3 2" xfId="7570" hidden="1" xr:uid="{00000000-0005-0000-0000-000055090000}"/>
    <cellStyle name="20% - Accent4 3 3 3 2" xfId="7908" hidden="1" xr:uid="{00000000-0005-0000-0000-000056090000}"/>
    <cellStyle name="20% - Accent4 3 3 3 2" xfId="8245" hidden="1" xr:uid="{00000000-0005-0000-0000-000057090000}"/>
    <cellStyle name="20% - Accent4 4 2 3 2" xfId="472" hidden="1" xr:uid="{00000000-0005-0000-0000-000058090000}"/>
    <cellStyle name="20% - Accent4 4 2 3 2" xfId="587" hidden="1" xr:uid="{00000000-0005-0000-0000-000059090000}"/>
    <cellStyle name="20% - Accent4 4 2 3 2" xfId="1310" hidden="1" xr:uid="{00000000-0005-0000-0000-00005A090000}"/>
    <cellStyle name="20% - Accent4 4 2 3 2" xfId="1483" hidden="1" xr:uid="{00000000-0005-0000-0000-00005B090000}"/>
    <cellStyle name="20% - Accent4 4 2 3 2" xfId="1876" hidden="1" xr:uid="{00000000-0005-0000-0000-00005C090000}"/>
    <cellStyle name="20% - Accent4 4 2 3 2" xfId="2024" hidden="1" xr:uid="{00000000-0005-0000-0000-00005D090000}"/>
    <cellStyle name="20% - Accent4 4 2 3 2" xfId="2362" hidden="1" xr:uid="{00000000-0005-0000-0000-00005E090000}"/>
    <cellStyle name="20% - Accent4 4 2 3 2" xfId="2699" hidden="1" xr:uid="{00000000-0005-0000-0000-00005F090000}"/>
    <cellStyle name="20% - Accent4 4 2 3 2" xfId="3271" hidden="1" xr:uid="{00000000-0005-0000-0000-000060090000}"/>
    <cellStyle name="20% - Accent4 4 2 3 2" xfId="3386" hidden="1" xr:uid="{00000000-0005-0000-0000-000061090000}"/>
    <cellStyle name="20% - Accent4 4 2 3 2" xfId="4109" hidden="1" xr:uid="{00000000-0005-0000-0000-000062090000}"/>
    <cellStyle name="20% - Accent4 4 2 3 2" xfId="4282" hidden="1" xr:uid="{00000000-0005-0000-0000-000063090000}"/>
    <cellStyle name="20% - Accent4 4 2 3 2" xfId="4675" hidden="1" xr:uid="{00000000-0005-0000-0000-000064090000}"/>
    <cellStyle name="20% - Accent4 4 2 3 2" xfId="4823" hidden="1" xr:uid="{00000000-0005-0000-0000-000065090000}"/>
    <cellStyle name="20% - Accent4 4 2 3 2" xfId="5161" hidden="1" xr:uid="{00000000-0005-0000-0000-000066090000}"/>
    <cellStyle name="20% - Accent4 4 2 3 2" xfId="5498" hidden="1" xr:uid="{00000000-0005-0000-0000-000067090000}"/>
    <cellStyle name="20% - Accent4 4 2 3 2" xfId="6063" hidden="1" xr:uid="{00000000-0005-0000-0000-000068090000}"/>
    <cellStyle name="20% - Accent4 4 2 3 2" xfId="6178" hidden="1" xr:uid="{00000000-0005-0000-0000-000069090000}"/>
    <cellStyle name="20% - Accent4 4 2 3 2" xfId="6901" hidden="1" xr:uid="{00000000-0005-0000-0000-00006A090000}"/>
    <cellStyle name="20% - Accent4 4 2 3 2" xfId="7074" hidden="1" xr:uid="{00000000-0005-0000-0000-00006B090000}"/>
    <cellStyle name="20% - Accent4 4 2 3 2" xfId="7467" hidden="1" xr:uid="{00000000-0005-0000-0000-00006C090000}"/>
    <cellStyle name="20% - Accent4 4 2 3 2" xfId="7615" hidden="1" xr:uid="{00000000-0005-0000-0000-00006D090000}"/>
    <cellStyle name="20% - Accent4 4 2 3 2" xfId="7953" hidden="1" xr:uid="{00000000-0005-0000-0000-00006E090000}"/>
    <cellStyle name="20% - Accent4 4 2 3 2" xfId="8290" hidden="1" xr:uid="{00000000-0005-0000-0000-00006F090000}"/>
    <cellStyle name="20% - Accent4 4 2 4 2" xfId="430" hidden="1" xr:uid="{00000000-0005-0000-0000-000070090000}"/>
    <cellStyle name="20% - Accent4 4 2 4 2" xfId="545" hidden="1" xr:uid="{00000000-0005-0000-0000-000071090000}"/>
    <cellStyle name="20% - Accent4 4 2 4 2" xfId="1268" hidden="1" xr:uid="{00000000-0005-0000-0000-000072090000}"/>
    <cellStyle name="20% - Accent4 4 2 4 2" xfId="1441" hidden="1" xr:uid="{00000000-0005-0000-0000-000073090000}"/>
    <cellStyle name="20% - Accent4 4 2 4 2" xfId="1834" hidden="1" xr:uid="{00000000-0005-0000-0000-000074090000}"/>
    <cellStyle name="20% - Accent4 4 2 4 2" xfId="1982" hidden="1" xr:uid="{00000000-0005-0000-0000-000075090000}"/>
    <cellStyle name="20% - Accent4 4 2 4 2" xfId="2320" hidden="1" xr:uid="{00000000-0005-0000-0000-000076090000}"/>
    <cellStyle name="20% - Accent4 4 2 4 2" xfId="2657" hidden="1" xr:uid="{00000000-0005-0000-0000-000077090000}"/>
    <cellStyle name="20% - Accent4 4 2 4 2" xfId="3229" hidden="1" xr:uid="{00000000-0005-0000-0000-000078090000}"/>
    <cellStyle name="20% - Accent4 4 2 4 2" xfId="3344" hidden="1" xr:uid="{00000000-0005-0000-0000-000079090000}"/>
    <cellStyle name="20% - Accent4 4 2 4 2" xfId="4067" hidden="1" xr:uid="{00000000-0005-0000-0000-00007A090000}"/>
    <cellStyle name="20% - Accent4 4 2 4 2" xfId="4240" hidden="1" xr:uid="{00000000-0005-0000-0000-00007B090000}"/>
    <cellStyle name="20% - Accent4 4 2 4 2" xfId="4633" hidden="1" xr:uid="{00000000-0005-0000-0000-00007C090000}"/>
    <cellStyle name="20% - Accent4 4 2 4 2" xfId="4781" hidden="1" xr:uid="{00000000-0005-0000-0000-00007D090000}"/>
    <cellStyle name="20% - Accent4 4 2 4 2" xfId="5119" hidden="1" xr:uid="{00000000-0005-0000-0000-00007E090000}"/>
    <cellStyle name="20% - Accent4 4 2 4 2" xfId="5456" hidden="1" xr:uid="{00000000-0005-0000-0000-00007F090000}"/>
    <cellStyle name="20% - Accent4 4 2 4 2" xfId="6021" hidden="1" xr:uid="{00000000-0005-0000-0000-000080090000}"/>
    <cellStyle name="20% - Accent4 4 2 4 2" xfId="6136" hidden="1" xr:uid="{00000000-0005-0000-0000-000081090000}"/>
    <cellStyle name="20% - Accent4 4 2 4 2" xfId="6859" hidden="1" xr:uid="{00000000-0005-0000-0000-000082090000}"/>
    <cellStyle name="20% - Accent4 4 2 4 2" xfId="7032" hidden="1" xr:uid="{00000000-0005-0000-0000-000083090000}"/>
    <cellStyle name="20% - Accent4 4 2 4 2" xfId="7425" hidden="1" xr:uid="{00000000-0005-0000-0000-000084090000}"/>
    <cellStyle name="20% - Accent4 4 2 4 2" xfId="7573" hidden="1" xr:uid="{00000000-0005-0000-0000-000085090000}"/>
    <cellStyle name="20% - Accent4 4 2 4 2" xfId="7911" hidden="1" xr:uid="{00000000-0005-0000-0000-000086090000}"/>
    <cellStyle name="20% - Accent4 4 2 4 2" xfId="8248" hidden="1" xr:uid="{00000000-0005-0000-0000-000087090000}"/>
    <cellStyle name="20% - Accent4 4 3 3 2" xfId="429" hidden="1" xr:uid="{00000000-0005-0000-0000-000088090000}"/>
    <cellStyle name="20% - Accent4 4 3 3 2" xfId="544" hidden="1" xr:uid="{00000000-0005-0000-0000-000089090000}"/>
    <cellStyle name="20% - Accent4 4 3 3 2" xfId="1267" hidden="1" xr:uid="{00000000-0005-0000-0000-00008A090000}"/>
    <cellStyle name="20% - Accent4 4 3 3 2" xfId="1440" hidden="1" xr:uid="{00000000-0005-0000-0000-00008B090000}"/>
    <cellStyle name="20% - Accent4 4 3 3 2" xfId="1833" hidden="1" xr:uid="{00000000-0005-0000-0000-00008C090000}"/>
    <cellStyle name="20% - Accent4 4 3 3 2" xfId="1981" hidden="1" xr:uid="{00000000-0005-0000-0000-00008D090000}"/>
    <cellStyle name="20% - Accent4 4 3 3 2" xfId="2319" hidden="1" xr:uid="{00000000-0005-0000-0000-00008E090000}"/>
    <cellStyle name="20% - Accent4 4 3 3 2" xfId="2656" hidden="1" xr:uid="{00000000-0005-0000-0000-00008F090000}"/>
    <cellStyle name="20% - Accent4 4 3 3 2" xfId="3228" hidden="1" xr:uid="{00000000-0005-0000-0000-000090090000}"/>
    <cellStyle name="20% - Accent4 4 3 3 2" xfId="3343" hidden="1" xr:uid="{00000000-0005-0000-0000-000091090000}"/>
    <cellStyle name="20% - Accent4 4 3 3 2" xfId="4066" hidden="1" xr:uid="{00000000-0005-0000-0000-000092090000}"/>
    <cellStyle name="20% - Accent4 4 3 3 2" xfId="4239" hidden="1" xr:uid="{00000000-0005-0000-0000-000093090000}"/>
    <cellStyle name="20% - Accent4 4 3 3 2" xfId="4632" hidden="1" xr:uid="{00000000-0005-0000-0000-000094090000}"/>
    <cellStyle name="20% - Accent4 4 3 3 2" xfId="4780" hidden="1" xr:uid="{00000000-0005-0000-0000-000095090000}"/>
    <cellStyle name="20% - Accent4 4 3 3 2" xfId="5118" hidden="1" xr:uid="{00000000-0005-0000-0000-000096090000}"/>
    <cellStyle name="20% - Accent4 4 3 3 2" xfId="5455" hidden="1" xr:uid="{00000000-0005-0000-0000-000097090000}"/>
    <cellStyle name="20% - Accent4 4 3 3 2" xfId="6020" hidden="1" xr:uid="{00000000-0005-0000-0000-000098090000}"/>
    <cellStyle name="20% - Accent4 4 3 3 2" xfId="6135" hidden="1" xr:uid="{00000000-0005-0000-0000-000099090000}"/>
    <cellStyle name="20% - Accent4 4 3 3 2" xfId="6858" hidden="1" xr:uid="{00000000-0005-0000-0000-00009A090000}"/>
    <cellStyle name="20% - Accent4 4 3 3 2" xfId="7031" hidden="1" xr:uid="{00000000-0005-0000-0000-00009B090000}"/>
    <cellStyle name="20% - Accent4 4 3 3 2" xfId="7424" hidden="1" xr:uid="{00000000-0005-0000-0000-00009C090000}"/>
    <cellStyle name="20% - Accent4 4 3 3 2" xfId="7572" hidden="1" xr:uid="{00000000-0005-0000-0000-00009D090000}"/>
    <cellStyle name="20% - Accent4 4 3 3 2" xfId="7910" hidden="1" xr:uid="{00000000-0005-0000-0000-00009E090000}"/>
    <cellStyle name="20% - Accent4 4 3 3 2" xfId="8247" hidden="1" xr:uid="{00000000-0005-0000-0000-00009F090000}"/>
    <cellStyle name="20% - Accent4 5 2" xfId="409" hidden="1" xr:uid="{00000000-0005-0000-0000-0000A0090000}"/>
    <cellStyle name="20% - Accent4 5 2" xfId="524" hidden="1" xr:uid="{00000000-0005-0000-0000-0000A1090000}"/>
    <cellStyle name="20% - Accent4 5 2" xfId="1247" hidden="1" xr:uid="{00000000-0005-0000-0000-0000A2090000}"/>
    <cellStyle name="20% - Accent4 5 2" xfId="1420" hidden="1" xr:uid="{00000000-0005-0000-0000-0000A3090000}"/>
    <cellStyle name="20% - Accent4 5 2" xfId="1813" hidden="1" xr:uid="{00000000-0005-0000-0000-0000A4090000}"/>
    <cellStyle name="20% - Accent4 5 2" xfId="1961" hidden="1" xr:uid="{00000000-0005-0000-0000-0000A5090000}"/>
    <cellStyle name="20% - Accent4 5 2" xfId="2299" hidden="1" xr:uid="{00000000-0005-0000-0000-0000A6090000}"/>
    <cellStyle name="20% - Accent4 5 2" xfId="2636" hidden="1" xr:uid="{00000000-0005-0000-0000-0000A7090000}"/>
    <cellStyle name="20% - Accent4 5 2" xfId="3208" hidden="1" xr:uid="{00000000-0005-0000-0000-0000A8090000}"/>
    <cellStyle name="20% - Accent4 5 2" xfId="3323" hidden="1" xr:uid="{00000000-0005-0000-0000-0000A9090000}"/>
    <cellStyle name="20% - Accent4 5 2" xfId="4046" hidden="1" xr:uid="{00000000-0005-0000-0000-0000AA090000}"/>
    <cellStyle name="20% - Accent4 5 2" xfId="4219" hidden="1" xr:uid="{00000000-0005-0000-0000-0000AB090000}"/>
    <cellStyle name="20% - Accent4 5 2" xfId="4612" hidden="1" xr:uid="{00000000-0005-0000-0000-0000AC090000}"/>
    <cellStyle name="20% - Accent4 5 2" xfId="4760" hidden="1" xr:uid="{00000000-0005-0000-0000-0000AD090000}"/>
    <cellStyle name="20% - Accent4 5 2" xfId="5098" hidden="1" xr:uid="{00000000-0005-0000-0000-0000AE090000}"/>
    <cellStyle name="20% - Accent4 5 2" xfId="5435" hidden="1" xr:uid="{00000000-0005-0000-0000-0000AF090000}"/>
    <cellStyle name="20% - Accent4 5 2" xfId="6000" hidden="1" xr:uid="{00000000-0005-0000-0000-0000B0090000}"/>
    <cellStyle name="20% - Accent4 5 2" xfId="6115" hidden="1" xr:uid="{00000000-0005-0000-0000-0000B1090000}"/>
    <cellStyle name="20% - Accent4 5 2" xfId="6838" hidden="1" xr:uid="{00000000-0005-0000-0000-0000B2090000}"/>
    <cellStyle name="20% - Accent4 5 2" xfId="7011" hidden="1" xr:uid="{00000000-0005-0000-0000-0000B3090000}"/>
    <cellStyle name="20% - Accent4 5 2" xfId="7404" hidden="1" xr:uid="{00000000-0005-0000-0000-0000B4090000}"/>
    <cellStyle name="20% - Accent4 5 2" xfId="7552" hidden="1" xr:uid="{00000000-0005-0000-0000-0000B5090000}"/>
    <cellStyle name="20% - Accent4 5 2" xfId="7890" hidden="1" xr:uid="{00000000-0005-0000-0000-0000B6090000}"/>
    <cellStyle name="20% - Accent4 5 2" xfId="8227" hidden="1" xr:uid="{00000000-0005-0000-0000-0000B7090000}"/>
    <cellStyle name="20% - Accent4 7" xfId="86" hidden="1" xr:uid="{00000000-0005-0000-0000-0000B8090000}"/>
    <cellStyle name="20% - Accent4 7" xfId="182" hidden="1" xr:uid="{00000000-0005-0000-0000-0000B9090000}"/>
    <cellStyle name="20% - Accent4 7" xfId="258" hidden="1" xr:uid="{00000000-0005-0000-0000-0000BA090000}"/>
    <cellStyle name="20% - Accent4 7" xfId="336" hidden="1" xr:uid="{00000000-0005-0000-0000-0000BB090000}"/>
    <cellStyle name="20% - Accent4 7" xfId="921" hidden="1" xr:uid="{00000000-0005-0000-0000-0000BC090000}"/>
    <cellStyle name="20% - Accent4 7" xfId="997" hidden="1" xr:uid="{00000000-0005-0000-0000-0000BD090000}"/>
    <cellStyle name="20% - Accent4 7" xfId="1076" hidden="1" xr:uid="{00000000-0005-0000-0000-0000BE090000}"/>
    <cellStyle name="20% - Accent4 7" xfId="1175" hidden="1" xr:uid="{00000000-0005-0000-0000-0000BF090000}"/>
    <cellStyle name="20% - Accent4 7" xfId="694" hidden="1" xr:uid="{00000000-0005-0000-0000-0000C0090000}"/>
    <cellStyle name="20% - Accent4 7" xfId="865" hidden="1" xr:uid="{00000000-0005-0000-0000-0000C1090000}"/>
    <cellStyle name="20% - Accent4 7" xfId="1516" hidden="1" xr:uid="{00000000-0005-0000-0000-0000C2090000}"/>
    <cellStyle name="20% - Accent4 7" xfId="1592" hidden="1" xr:uid="{00000000-0005-0000-0000-0000C3090000}"/>
    <cellStyle name="20% - Accent4 7" xfId="1670" hidden="1" xr:uid="{00000000-0005-0000-0000-0000C4090000}"/>
    <cellStyle name="20% - Accent4 7" xfId="1757" hidden="1" xr:uid="{00000000-0005-0000-0000-0000C5090000}"/>
    <cellStyle name="20% - Accent4 7" xfId="658" hidden="1" xr:uid="{00000000-0005-0000-0000-0000C6090000}"/>
    <cellStyle name="20% - Accent4 7" xfId="747" hidden="1" xr:uid="{00000000-0005-0000-0000-0000C7090000}"/>
    <cellStyle name="20% - Accent4 7" xfId="2048" hidden="1" xr:uid="{00000000-0005-0000-0000-0000C8090000}"/>
    <cellStyle name="20% - Accent4 7" xfId="2124" hidden="1" xr:uid="{00000000-0005-0000-0000-0000C9090000}"/>
    <cellStyle name="20% - Accent4 7" xfId="2202" hidden="1" xr:uid="{00000000-0005-0000-0000-0000CA090000}"/>
    <cellStyle name="20% - Accent4 7" xfId="2385" hidden="1" xr:uid="{00000000-0005-0000-0000-0000CB090000}"/>
    <cellStyle name="20% - Accent4 7" xfId="2461" hidden="1" xr:uid="{00000000-0005-0000-0000-0000CC090000}"/>
    <cellStyle name="20% - Accent4 7" xfId="2539" hidden="1" xr:uid="{00000000-0005-0000-0000-0000CD090000}"/>
    <cellStyle name="20% - Accent4 7" xfId="2722" hidden="1" xr:uid="{00000000-0005-0000-0000-0000CE090000}"/>
    <cellStyle name="20% - Accent4 7" xfId="2798" hidden="1" xr:uid="{00000000-0005-0000-0000-0000CF090000}"/>
    <cellStyle name="20% - Accent4 7" xfId="2885" hidden="1" xr:uid="{00000000-0005-0000-0000-0000D0090000}"/>
    <cellStyle name="20% - Accent4 7" xfId="2981" hidden="1" xr:uid="{00000000-0005-0000-0000-0000D1090000}"/>
    <cellStyle name="20% - Accent4 7" xfId="3057" hidden="1" xr:uid="{00000000-0005-0000-0000-0000D2090000}"/>
    <cellStyle name="20% - Accent4 7" xfId="3135" hidden="1" xr:uid="{00000000-0005-0000-0000-0000D3090000}"/>
    <cellStyle name="20% - Accent4 7" xfId="3720" hidden="1" xr:uid="{00000000-0005-0000-0000-0000D4090000}"/>
    <cellStyle name="20% - Accent4 7" xfId="3796" hidden="1" xr:uid="{00000000-0005-0000-0000-0000D5090000}"/>
    <cellStyle name="20% - Accent4 7" xfId="3875" hidden="1" xr:uid="{00000000-0005-0000-0000-0000D6090000}"/>
    <cellStyle name="20% - Accent4 7" xfId="3974" hidden="1" xr:uid="{00000000-0005-0000-0000-0000D7090000}"/>
    <cellStyle name="20% - Accent4 7" xfId="3493" hidden="1" xr:uid="{00000000-0005-0000-0000-0000D8090000}"/>
    <cellStyle name="20% - Accent4 7" xfId="3664" hidden="1" xr:uid="{00000000-0005-0000-0000-0000D9090000}"/>
    <cellStyle name="20% - Accent4 7" xfId="4315" hidden="1" xr:uid="{00000000-0005-0000-0000-0000DA090000}"/>
    <cellStyle name="20% - Accent4 7" xfId="4391" hidden="1" xr:uid="{00000000-0005-0000-0000-0000DB090000}"/>
    <cellStyle name="20% - Accent4 7" xfId="4469" hidden="1" xr:uid="{00000000-0005-0000-0000-0000DC090000}"/>
    <cellStyle name="20% - Accent4 7" xfId="4556" hidden="1" xr:uid="{00000000-0005-0000-0000-0000DD090000}"/>
    <cellStyle name="20% - Accent4 7" xfId="3457" hidden="1" xr:uid="{00000000-0005-0000-0000-0000DE090000}"/>
    <cellStyle name="20% - Accent4 7" xfId="3546" hidden="1" xr:uid="{00000000-0005-0000-0000-0000DF090000}"/>
    <cellStyle name="20% - Accent4 7" xfId="4847" hidden="1" xr:uid="{00000000-0005-0000-0000-0000E0090000}"/>
    <cellStyle name="20% - Accent4 7" xfId="4923" hidden="1" xr:uid="{00000000-0005-0000-0000-0000E1090000}"/>
    <cellStyle name="20% - Accent4 7" xfId="5001" hidden="1" xr:uid="{00000000-0005-0000-0000-0000E2090000}"/>
    <cellStyle name="20% - Accent4 7" xfId="5184" hidden="1" xr:uid="{00000000-0005-0000-0000-0000E3090000}"/>
    <cellStyle name="20% - Accent4 7" xfId="5260" hidden="1" xr:uid="{00000000-0005-0000-0000-0000E4090000}"/>
    <cellStyle name="20% - Accent4 7" xfId="5338" hidden="1" xr:uid="{00000000-0005-0000-0000-0000E5090000}"/>
    <cellStyle name="20% - Accent4 7" xfId="5521" hidden="1" xr:uid="{00000000-0005-0000-0000-0000E6090000}"/>
    <cellStyle name="20% - Accent4 7" xfId="5597" hidden="1" xr:uid="{00000000-0005-0000-0000-0000E7090000}"/>
    <cellStyle name="20% - Accent4 7" xfId="5677" hidden="1" xr:uid="{00000000-0005-0000-0000-0000E8090000}"/>
    <cellStyle name="20% - Accent4 7" xfId="5773" hidden="1" xr:uid="{00000000-0005-0000-0000-0000E9090000}"/>
    <cellStyle name="20% - Accent4 7" xfId="5849" hidden="1" xr:uid="{00000000-0005-0000-0000-0000EA090000}"/>
    <cellStyle name="20% - Accent4 7" xfId="5927" hidden="1" xr:uid="{00000000-0005-0000-0000-0000EB090000}"/>
    <cellStyle name="20% - Accent4 7" xfId="6512" hidden="1" xr:uid="{00000000-0005-0000-0000-0000EC090000}"/>
    <cellStyle name="20% - Accent4 7" xfId="6588" hidden="1" xr:uid="{00000000-0005-0000-0000-0000ED090000}"/>
    <cellStyle name="20% - Accent4 7" xfId="6667" hidden="1" xr:uid="{00000000-0005-0000-0000-0000EE090000}"/>
    <cellStyle name="20% - Accent4 7" xfId="6766" hidden="1" xr:uid="{00000000-0005-0000-0000-0000EF090000}"/>
    <cellStyle name="20% - Accent4 7" xfId="6285" hidden="1" xr:uid="{00000000-0005-0000-0000-0000F0090000}"/>
    <cellStyle name="20% - Accent4 7" xfId="6456" hidden="1" xr:uid="{00000000-0005-0000-0000-0000F1090000}"/>
    <cellStyle name="20% - Accent4 7" xfId="7107" hidden="1" xr:uid="{00000000-0005-0000-0000-0000F2090000}"/>
    <cellStyle name="20% - Accent4 7" xfId="7183" hidden="1" xr:uid="{00000000-0005-0000-0000-0000F3090000}"/>
    <cellStyle name="20% - Accent4 7" xfId="7261" hidden="1" xr:uid="{00000000-0005-0000-0000-0000F4090000}"/>
    <cellStyle name="20% - Accent4 7" xfId="7348" hidden="1" xr:uid="{00000000-0005-0000-0000-0000F5090000}"/>
    <cellStyle name="20% - Accent4 7" xfId="6249" hidden="1" xr:uid="{00000000-0005-0000-0000-0000F6090000}"/>
    <cellStyle name="20% - Accent4 7" xfId="6338" hidden="1" xr:uid="{00000000-0005-0000-0000-0000F7090000}"/>
    <cellStyle name="20% - Accent4 7" xfId="7639" hidden="1" xr:uid="{00000000-0005-0000-0000-0000F8090000}"/>
    <cellStyle name="20% - Accent4 7" xfId="7715" hidden="1" xr:uid="{00000000-0005-0000-0000-0000F9090000}"/>
    <cellStyle name="20% - Accent4 7" xfId="7793" hidden="1" xr:uid="{00000000-0005-0000-0000-0000FA090000}"/>
    <cellStyle name="20% - Accent4 7" xfId="7976" hidden="1" xr:uid="{00000000-0005-0000-0000-0000FB090000}"/>
    <cellStyle name="20% - Accent4 7" xfId="8052" hidden="1" xr:uid="{00000000-0005-0000-0000-0000FC090000}"/>
    <cellStyle name="20% - Accent4 7" xfId="8130" hidden="1" xr:uid="{00000000-0005-0000-0000-0000FD090000}"/>
    <cellStyle name="20% - Accent4 7" xfId="8313" hidden="1" xr:uid="{00000000-0005-0000-0000-0000FE090000}"/>
    <cellStyle name="20% - Accent4 7" xfId="8389" hidden="1" xr:uid="{00000000-0005-0000-0000-0000FF090000}"/>
    <cellStyle name="20% - Accent4 8" xfId="102" hidden="1" xr:uid="{00000000-0005-0000-0000-0000000A0000}"/>
    <cellStyle name="20% - Accent4 8" xfId="173" hidden="1" xr:uid="{00000000-0005-0000-0000-0000010A0000}"/>
    <cellStyle name="20% - Accent4 8" xfId="250" hidden="1" xr:uid="{00000000-0005-0000-0000-0000020A0000}"/>
    <cellStyle name="20% - Accent4 8" xfId="328" hidden="1" xr:uid="{00000000-0005-0000-0000-0000030A0000}"/>
    <cellStyle name="20% - Accent4 8" xfId="912" hidden="1" xr:uid="{00000000-0005-0000-0000-0000040A0000}"/>
    <cellStyle name="20% - Accent4 8" xfId="989" hidden="1" xr:uid="{00000000-0005-0000-0000-0000050A0000}"/>
    <cellStyle name="20% - Accent4 8" xfId="1068" hidden="1" xr:uid="{00000000-0005-0000-0000-0000060A0000}"/>
    <cellStyle name="20% - Accent4 8" xfId="1179" hidden="1" xr:uid="{00000000-0005-0000-0000-0000070A0000}"/>
    <cellStyle name="20% - Accent4 8" xfId="883" hidden="1" xr:uid="{00000000-0005-0000-0000-0000080A0000}"/>
    <cellStyle name="20% - Accent4 8" xfId="776" hidden="1" xr:uid="{00000000-0005-0000-0000-0000090A0000}"/>
    <cellStyle name="20% - Accent4 8" xfId="744" hidden="1" xr:uid="{00000000-0005-0000-0000-00000A0A0000}"/>
    <cellStyle name="20% - Accent4 8" xfId="1584" hidden="1" xr:uid="{00000000-0005-0000-0000-00000B0A0000}"/>
    <cellStyle name="20% - Accent4 8" xfId="1662" hidden="1" xr:uid="{00000000-0005-0000-0000-00000C0A0000}"/>
    <cellStyle name="20% - Accent4 8" xfId="1760" hidden="1" xr:uid="{00000000-0005-0000-0000-00000D0A0000}"/>
    <cellStyle name="20% - Accent4 8" xfId="725" hidden="1" xr:uid="{00000000-0005-0000-0000-00000E0A0000}"/>
    <cellStyle name="20% - Accent4 8" xfId="808" hidden="1" xr:uid="{00000000-0005-0000-0000-00000F0A0000}"/>
    <cellStyle name="20% - Accent4 8" xfId="792" hidden="1" xr:uid="{00000000-0005-0000-0000-0000100A0000}"/>
    <cellStyle name="20% - Accent4 8" xfId="2116" hidden="1" xr:uid="{00000000-0005-0000-0000-0000110A0000}"/>
    <cellStyle name="20% - Accent4 8" xfId="2194" hidden="1" xr:uid="{00000000-0005-0000-0000-0000120A0000}"/>
    <cellStyle name="20% - Accent4 8" xfId="626" hidden="1" xr:uid="{00000000-0005-0000-0000-0000130A0000}"/>
    <cellStyle name="20% - Accent4 8" xfId="2453" hidden="1" xr:uid="{00000000-0005-0000-0000-0000140A0000}"/>
    <cellStyle name="20% - Accent4 8" xfId="2531" hidden="1" xr:uid="{00000000-0005-0000-0000-0000150A0000}"/>
    <cellStyle name="20% - Accent4 8" xfId="1755" hidden="1" xr:uid="{00000000-0005-0000-0000-0000160A0000}"/>
    <cellStyle name="20% - Accent4 8" xfId="2790" hidden="1" xr:uid="{00000000-0005-0000-0000-0000170A0000}"/>
    <cellStyle name="20% - Accent4 8" xfId="2901" hidden="1" xr:uid="{00000000-0005-0000-0000-0000180A0000}"/>
    <cellStyle name="20% - Accent4 8" xfId="2972" hidden="1" xr:uid="{00000000-0005-0000-0000-0000190A0000}"/>
    <cellStyle name="20% - Accent4 8" xfId="3049" hidden="1" xr:uid="{00000000-0005-0000-0000-00001A0A0000}"/>
    <cellStyle name="20% - Accent4 8" xfId="3127" hidden="1" xr:uid="{00000000-0005-0000-0000-00001B0A0000}"/>
    <cellStyle name="20% - Accent4 8" xfId="3711" hidden="1" xr:uid="{00000000-0005-0000-0000-00001C0A0000}"/>
    <cellStyle name="20% - Accent4 8" xfId="3788" hidden="1" xr:uid="{00000000-0005-0000-0000-00001D0A0000}"/>
    <cellStyle name="20% - Accent4 8" xfId="3867" hidden="1" xr:uid="{00000000-0005-0000-0000-00001E0A0000}"/>
    <cellStyle name="20% - Accent4 8" xfId="3978" hidden="1" xr:uid="{00000000-0005-0000-0000-00001F0A0000}"/>
    <cellStyle name="20% - Accent4 8" xfId="3682" hidden="1" xr:uid="{00000000-0005-0000-0000-0000200A0000}"/>
    <cellStyle name="20% - Accent4 8" xfId="3575" hidden="1" xr:uid="{00000000-0005-0000-0000-0000210A0000}"/>
    <cellStyle name="20% - Accent4 8" xfId="3543" hidden="1" xr:uid="{00000000-0005-0000-0000-0000220A0000}"/>
    <cellStyle name="20% - Accent4 8" xfId="4383" hidden="1" xr:uid="{00000000-0005-0000-0000-0000230A0000}"/>
    <cellStyle name="20% - Accent4 8" xfId="4461" hidden="1" xr:uid="{00000000-0005-0000-0000-0000240A0000}"/>
    <cellStyle name="20% - Accent4 8" xfId="4559" hidden="1" xr:uid="{00000000-0005-0000-0000-0000250A0000}"/>
    <cellStyle name="20% - Accent4 8" xfId="3524" hidden="1" xr:uid="{00000000-0005-0000-0000-0000260A0000}"/>
    <cellStyle name="20% - Accent4 8" xfId="3607" hidden="1" xr:uid="{00000000-0005-0000-0000-0000270A0000}"/>
    <cellStyle name="20% - Accent4 8" xfId="3591" hidden="1" xr:uid="{00000000-0005-0000-0000-0000280A0000}"/>
    <cellStyle name="20% - Accent4 8" xfId="4915" hidden="1" xr:uid="{00000000-0005-0000-0000-0000290A0000}"/>
    <cellStyle name="20% - Accent4 8" xfId="4993" hidden="1" xr:uid="{00000000-0005-0000-0000-00002A0A0000}"/>
    <cellStyle name="20% - Accent4 8" xfId="3425" hidden="1" xr:uid="{00000000-0005-0000-0000-00002B0A0000}"/>
    <cellStyle name="20% - Accent4 8" xfId="5252" hidden="1" xr:uid="{00000000-0005-0000-0000-00002C0A0000}"/>
    <cellStyle name="20% - Accent4 8" xfId="5330" hidden="1" xr:uid="{00000000-0005-0000-0000-00002D0A0000}"/>
    <cellStyle name="20% - Accent4 8" xfId="4554" hidden="1" xr:uid="{00000000-0005-0000-0000-00002E0A0000}"/>
    <cellStyle name="20% - Accent4 8" xfId="5589" hidden="1" xr:uid="{00000000-0005-0000-0000-00002F0A0000}"/>
    <cellStyle name="20% - Accent4 8" xfId="5693" hidden="1" xr:uid="{00000000-0005-0000-0000-0000300A0000}"/>
    <cellStyle name="20% - Accent4 8" xfId="5764" hidden="1" xr:uid="{00000000-0005-0000-0000-0000310A0000}"/>
    <cellStyle name="20% - Accent4 8" xfId="5841" hidden="1" xr:uid="{00000000-0005-0000-0000-0000320A0000}"/>
    <cellStyle name="20% - Accent4 8" xfId="5919" hidden="1" xr:uid="{00000000-0005-0000-0000-0000330A0000}"/>
    <cellStyle name="20% - Accent4 8" xfId="6503" hidden="1" xr:uid="{00000000-0005-0000-0000-0000340A0000}"/>
    <cellStyle name="20% - Accent4 8" xfId="6580" hidden="1" xr:uid="{00000000-0005-0000-0000-0000350A0000}"/>
    <cellStyle name="20% - Accent4 8" xfId="6659" hidden="1" xr:uid="{00000000-0005-0000-0000-0000360A0000}"/>
    <cellStyle name="20% - Accent4 8" xfId="6770" hidden="1" xr:uid="{00000000-0005-0000-0000-0000370A0000}"/>
    <cellStyle name="20% - Accent4 8" xfId="6474" hidden="1" xr:uid="{00000000-0005-0000-0000-0000380A0000}"/>
    <cellStyle name="20% - Accent4 8" xfId="6367" hidden="1" xr:uid="{00000000-0005-0000-0000-0000390A0000}"/>
    <cellStyle name="20% - Accent4 8" xfId="6335" hidden="1" xr:uid="{00000000-0005-0000-0000-00003A0A0000}"/>
    <cellStyle name="20% - Accent4 8" xfId="7175" hidden="1" xr:uid="{00000000-0005-0000-0000-00003B0A0000}"/>
    <cellStyle name="20% - Accent4 8" xfId="7253" hidden="1" xr:uid="{00000000-0005-0000-0000-00003C0A0000}"/>
    <cellStyle name="20% - Accent4 8" xfId="7351" hidden="1" xr:uid="{00000000-0005-0000-0000-00003D0A0000}"/>
    <cellStyle name="20% - Accent4 8" xfId="6316" hidden="1" xr:uid="{00000000-0005-0000-0000-00003E0A0000}"/>
    <cellStyle name="20% - Accent4 8" xfId="6399" hidden="1" xr:uid="{00000000-0005-0000-0000-00003F0A0000}"/>
    <cellStyle name="20% - Accent4 8" xfId="6383" hidden="1" xr:uid="{00000000-0005-0000-0000-0000400A0000}"/>
    <cellStyle name="20% - Accent4 8" xfId="7707" hidden="1" xr:uid="{00000000-0005-0000-0000-0000410A0000}"/>
    <cellStyle name="20% - Accent4 8" xfId="7785" hidden="1" xr:uid="{00000000-0005-0000-0000-0000420A0000}"/>
    <cellStyle name="20% - Accent4 8" xfId="6217" hidden="1" xr:uid="{00000000-0005-0000-0000-0000430A0000}"/>
    <cellStyle name="20% - Accent4 8" xfId="8044" hidden="1" xr:uid="{00000000-0005-0000-0000-0000440A0000}"/>
    <cellStyle name="20% - Accent4 8" xfId="8122" hidden="1" xr:uid="{00000000-0005-0000-0000-0000450A0000}"/>
    <cellStyle name="20% - Accent4 8" xfId="7346" hidden="1" xr:uid="{00000000-0005-0000-0000-0000460A0000}"/>
    <cellStyle name="20% - Accent4 8" xfId="8381" hidden="1" xr:uid="{00000000-0005-0000-0000-0000470A0000}"/>
    <cellStyle name="20% - Accent4 9" xfId="115" hidden="1" xr:uid="{00000000-0005-0000-0000-0000480A0000}"/>
    <cellStyle name="20% - Accent4 9" xfId="189" hidden="1" xr:uid="{00000000-0005-0000-0000-0000490A0000}"/>
    <cellStyle name="20% - Accent4 9" xfId="265" hidden="1" xr:uid="{00000000-0005-0000-0000-00004A0A0000}"/>
    <cellStyle name="20% - Accent4 9" xfId="343" hidden="1" xr:uid="{00000000-0005-0000-0000-00004B0A0000}"/>
    <cellStyle name="20% - Accent4 9" xfId="928" hidden="1" xr:uid="{00000000-0005-0000-0000-00004C0A0000}"/>
    <cellStyle name="20% - Accent4 9" xfId="1004" hidden="1" xr:uid="{00000000-0005-0000-0000-00004D0A0000}"/>
    <cellStyle name="20% - Accent4 9" xfId="1083" hidden="1" xr:uid="{00000000-0005-0000-0000-00004E0A0000}"/>
    <cellStyle name="20% - Accent4 9" xfId="1352" hidden="1" xr:uid="{00000000-0005-0000-0000-00004F0A0000}"/>
    <cellStyle name="20% - Accent4 9" xfId="818" hidden="1" xr:uid="{00000000-0005-0000-0000-0000500A0000}"/>
    <cellStyle name="20% - Accent4 9" xfId="846" hidden="1" xr:uid="{00000000-0005-0000-0000-0000510A0000}"/>
    <cellStyle name="20% - Accent4 9" xfId="1523" hidden="1" xr:uid="{00000000-0005-0000-0000-0000520A0000}"/>
    <cellStyle name="20% - Accent4 9" xfId="1599" hidden="1" xr:uid="{00000000-0005-0000-0000-0000530A0000}"/>
    <cellStyle name="20% - Accent4 9" xfId="1677" hidden="1" xr:uid="{00000000-0005-0000-0000-0000540A0000}"/>
    <cellStyle name="20% - Accent4 9" xfId="1910" hidden="1" xr:uid="{00000000-0005-0000-0000-0000550A0000}"/>
    <cellStyle name="20% - Accent4 9" xfId="1367" hidden="1" xr:uid="{00000000-0005-0000-0000-0000560A0000}"/>
    <cellStyle name="20% - Accent4 9" xfId="1398" hidden="1" xr:uid="{00000000-0005-0000-0000-0000570A0000}"/>
    <cellStyle name="20% - Accent4 9" xfId="2055" hidden="1" xr:uid="{00000000-0005-0000-0000-0000580A0000}"/>
    <cellStyle name="20% - Accent4 9" xfId="2131" hidden="1" xr:uid="{00000000-0005-0000-0000-0000590A0000}"/>
    <cellStyle name="20% - Accent4 9" xfId="2209" hidden="1" xr:uid="{00000000-0005-0000-0000-00005A0A0000}"/>
    <cellStyle name="20% - Accent4 9" xfId="2392" hidden="1" xr:uid="{00000000-0005-0000-0000-00005B0A0000}"/>
    <cellStyle name="20% - Accent4 9" xfId="2468" hidden="1" xr:uid="{00000000-0005-0000-0000-00005C0A0000}"/>
    <cellStyle name="20% - Accent4 9" xfId="2546" hidden="1" xr:uid="{00000000-0005-0000-0000-00005D0A0000}"/>
    <cellStyle name="20% - Accent4 9" xfId="2729" hidden="1" xr:uid="{00000000-0005-0000-0000-00005E0A0000}"/>
    <cellStyle name="20% - Accent4 9" xfId="2805" hidden="1" xr:uid="{00000000-0005-0000-0000-00005F0A0000}"/>
    <cellStyle name="20% - Accent4 9" xfId="2914" hidden="1" xr:uid="{00000000-0005-0000-0000-0000600A0000}"/>
    <cellStyle name="20% - Accent4 9" xfId="2988" hidden="1" xr:uid="{00000000-0005-0000-0000-0000610A0000}"/>
    <cellStyle name="20% - Accent4 9" xfId="3064" hidden="1" xr:uid="{00000000-0005-0000-0000-0000620A0000}"/>
    <cellStyle name="20% - Accent4 9" xfId="3142" hidden="1" xr:uid="{00000000-0005-0000-0000-0000630A0000}"/>
    <cellStyle name="20% - Accent4 9" xfId="3727" hidden="1" xr:uid="{00000000-0005-0000-0000-0000640A0000}"/>
    <cellStyle name="20% - Accent4 9" xfId="3803" hidden="1" xr:uid="{00000000-0005-0000-0000-0000650A0000}"/>
    <cellStyle name="20% - Accent4 9" xfId="3882" hidden="1" xr:uid="{00000000-0005-0000-0000-0000660A0000}"/>
    <cellStyle name="20% - Accent4 9" xfId="4151" hidden="1" xr:uid="{00000000-0005-0000-0000-0000670A0000}"/>
    <cellStyle name="20% - Accent4 9" xfId="3617" hidden="1" xr:uid="{00000000-0005-0000-0000-0000680A0000}"/>
    <cellStyle name="20% - Accent4 9" xfId="3645" hidden="1" xr:uid="{00000000-0005-0000-0000-0000690A0000}"/>
    <cellStyle name="20% - Accent4 9" xfId="4322" hidden="1" xr:uid="{00000000-0005-0000-0000-00006A0A0000}"/>
    <cellStyle name="20% - Accent4 9" xfId="4398" hidden="1" xr:uid="{00000000-0005-0000-0000-00006B0A0000}"/>
    <cellStyle name="20% - Accent4 9" xfId="4476" hidden="1" xr:uid="{00000000-0005-0000-0000-00006C0A0000}"/>
    <cellStyle name="20% - Accent4 9" xfId="4709" hidden="1" xr:uid="{00000000-0005-0000-0000-00006D0A0000}"/>
    <cellStyle name="20% - Accent4 9" xfId="4166" hidden="1" xr:uid="{00000000-0005-0000-0000-00006E0A0000}"/>
    <cellStyle name="20% - Accent4 9" xfId="4197" hidden="1" xr:uid="{00000000-0005-0000-0000-00006F0A0000}"/>
    <cellStyle name="20% - Accent4 9" xfId="4854" hidden="1" xr:uid="{00000000-0005-0000-0000-0000700A0000}"/>
    <cellStyle name="20% - Accent4 9" xfId="4930" hidden="1" xr:uid="{00000000-0005-0000-0000-0000710A0000}"/>
    <cellStyle name="20% - Accent4 9" xfId="5008" hidden="1" xr:uid="{00000000-0005-0000-0000-0000720A0000}"/>
    <cellStyle name="20% - Accent4 9" xfId="5191" hidden="1" xr:uid="{00000000-0005-0000-0000-0000730A0000}"/>
    <cellStyle name="20% - Accent4 9" xfId="5267" hidden="1" xr:uid="{00000000-0005-0000-0000-0000740A0000}"/>
    <cellStyle name="20% - Accent4 9" xfId="5345" hidden="1" xr:uid="{00000000-0005-0000-0000-0000750A0000}"/>
    <cellStyle name="20% - Accent4 9" xfId="5528" hidden="1" xr:uid="{00000000-0005-0000-0000-0000760A0000}"/>
    <cellStyle name="20% - Accent4 9" xfId="5604" hidden="1" xr:uid="{00000000-0005-0000-0000-0000770A0000}"/>
    <cellStyle name="20% - Accent4 9" xfId="5706" hidden="1" xr:uid="{00000000-0005-0000-0000-0000780A0000}"/>
    <cellStyle name="20% - Accent4 9" xfId="5780" hidden="1" xr:uid="{00000000-0005-0000-0000-0000790A0000}"/>
    <cellStyle name="20% - Accent4 9" xfId="5856" hidden="1" xr:uid="{00000000-0005-0000-0000-00007A0A0000}"/>
    <cellStyle name="20% - Accent4 9" xfId="5934" hidden="1" xr:uid="{00000000-0005-0000-0000-00007B0A0000}"/>
    <cellStyle name="20% - Accent4 9" xfId="6519" hidden="1" xr:uid="{00000000-0005-0000-0000-00007C0A0000}"/>
    <cellStyle name="20% - Accent4 9" xfId="6595" hidden="1" xr:uid="{00000000-0005-0000-0000-00007D0A0000}"/>
    <cellStyle name="20% - Accent4 9" xfId="6674" hidden="1" xr:uid="{00000000-0005-0000-0000-00007E0A0000}"/>
    <cellStyle name="20% - Accent4 9" xfId="6943" hidden="1" xr:uid="{00000000-0005-0000-0000-00007F0A0000}"/>
    <cellStyle name="20% - Accent4 9" xfId="6409" hidden="1" xr:uid="{00000000-0005-0000-0000-0000800A0000}"/>
    <cellStyle name="20% - Accent4 9" xfId="6437" hidden="1" xr:uid="{00000000-0005-0000-0000-0000810A0000}"/>
    <cellStyle name="20% - Accent4 9" xfId="7114" hidden="1" xr:uid="{00000000-0005-0000-0000-0000820A0000}"/>
    <cellStyle name="20% - Accent4 9" xfId="7190" hidden="1" xr:uid="{00000000-0005-0000-0000-0000830A0000}"/>
    <cellStyle name="20% - Accent4 9" xfId="7268" hidden="1" xr:uid="{00000000-0005-0000-0000-0000840A0000}"/>
    <cellStyle name="20% - Accent4 9" xfId="7501" hidden="1" xr:uid="{00000000-0005-0000-0000-0000850A0000}"/>
    <cellStyle name="20% - Accent4 9" xfId="6958" hidden="1" xr:uid="{00000000-0005-0000-0000-0000860A0000}"/>
    <cellStyle name="20% - Accent4 9" xfId="6989" hidden="1" xr:uid="{00000000-0005-0000-0000-0000870A0000}"/>
    <cellStyle name="20% - Accent4 9" xfId="7646" hidden="1" xr:uid="{00000000-0005-0000-0000-0000880A0000}"/>
    <cellStyle name="20% - Accent4 9" xfId="7722" hidden="1" xr:uid="{00000000-0005-0000-0000-0000890A0000}"/>
    <cellStyle name="20% - Accent4 9" xfId="7800" hidden="1" xr:uid="{00000000-0005-0000-0000-00008A0A0000}"/>
    <cellStyle name="20% - Accent4 9" xfId="7983" hidden="1" xr:uid="{00000000-0005-0000-0000-00008B0A0000}"/>
    <cellStyle name="20% - Accent4 9" xfId="8059" hidden="1" xr:uid="{00000000-0005-0000-0000-00008C0A0000}"/>
    <cellStyle name="20% - Accent4 9" xfId="8137" hidden="1" xr:uid="{00000000-0005-0000-0000-00008D0A0000}"/>
    <cellStyle name="20% - Accent4 9" xfId="8320" hidden="1" xr:uid="{00000000-0005-0000-0000-00008E0A0000}"/>
    <cellStyle name="20% - Accent4 9" xfId="8396" hidden="1" xr:uid="{00000000-0005-0000-0000-00008F0A0000}"/>
    <cellStyle name="20% - Accent5" xfId="39" builtinId="46" hidden="1"/>
    <cellStyle name="20% - Accent5 10" xfId="143" hidden="1" xr:uid="{00000000-0005-0000-0000-0000C40A0000}"/>
    <cellStyle name="20% - Accent5 10" xfId="217" hidden="1" xr:uid="{00000000-0005-0000-0000-0000C50A0000}"/>
    <cellStyle name="20% - Accent5 10" xfId="293" hidden="1" xr:uid="{00000000-0005-0000-0000-0000C60A0000}"/>
    <cellStyle name="20% - Accent5 10" xfId="371" hidden="1" xr:uid="{00000000-0005-0000-0000-0000C70A0000}"/>
    <cellStyle name="20% - Accent5 10" xfId="956" hidden="1" xr:uid="{00000000-0005-0000-0000-0000C80A0000}"/>
    <cellStyle name="20% - Accent5 10" xfId="1032" hidden="1" xr:uid="{00000000-0005-0000-0000-0000C90A0000}"/>
    <cellStyle name="20% - Accent5 10" xfId="1111" hidden="1" xr:uid="{00000000-0005-0000-0000-0000CA0A0000}"/>
    <cellStyle name="20% - Accent5 10" xfId="1146" hidden="1" xr:uid="{00000000-0005-0000-0000-0000CB0A0000}"/>
    <cellStyle name="20% - Accent5 10" xfId="769" hidden="1" xr:uid="{00000000-0005-0000-0000-0000CC0A0000}"/>
    <cellStyle name="20% - Accent5 10" xfId="773" hidden="1" xr:uid="{00000000-0005-0000-0000-0000CD0A0000}"/>
    <cellStyle name="20% - Accent5 10" xfId="1551" hidden="1" xr:uid="{00000000-0005-0000-0000-0000CE0A0000}"/>
    <cellStyle name="20% - Accent5 10" xfId="1627" hidden="1" xr:uid="{00000000-0005-0000-0000-0000CF0A0000}"/>
    <cellStyle name="20% - Accent5 10" xfId="1705" hidden="1" xr:uid="{00000000-0005-0000-0000-0000D00A0000}"/>
    <cellStyle name="20% - Accent5 10" xfId="1734" hidden="1" xr:uid="{00000000-0005-0000-0000-0000D10A0000}"/>
    <cellStyle name="20% - Accent5 10" xfId="680" hidden="1" xr:uid="{00000000-0005-0000-0000-0000D20A0000}"/>
    <cellStyle name="20% - Accent5 10" xfId="659" hidden="1" xr:uid="{00000000-0005-0000-0000-0000D30A0000}"/>
    <cellStyle name="20% - Accent5 10" xfId="2083" hidden="1" xr:uid="{00000000-0005-0000-0000-0000D40A0000}"/>
    <cellStyle name="20% - Accent5 10" xfId="2159" hidden="1" xr:uid="{00000000-0005-0000-0000-0000D50A0000}"/>
    <cellStyle name="20% - Accent5 10" xfId="2237" hidden="1" xr:uid="{00000000-0005-0000-0000-0000D60A0000}"/>
    <cellStyle name="20% - Accent5 10" xfId="2420" hidden="1" xr:uid="{00000000-0005-0000-0000-0000D70A0000}"/>
    <cellStyle name="20% - Accent5 10" xfId="2496" hidden="1" xr:uid="{00000000-0005-0000-0000-0000D80A0000}"/>
    <cellStyle name="20% - Accent5 10" xfId="2574" hidden="1" xr:uid="{00000000-0005-0000-0000-0000D90A0000}"/>
    <cellStyle name="20% - Accent5 10" xfId="2757" hidden="1" xr:uid="{00000000-0005-0000-0000-0000DA0A0000}"/>
    <cellStyle name="20% - Accent5 10" xfId="2833" hidden="1" xr:uid="{00000000-0005-0000-0000-0000DB0A0000}"/>
    <cellStyle name="20% - Accent5 10" xfId="2942" hidden="1" xr:uid="{00000000-0005-0000-0000-0000DC0A0000}"/>
    <cellStyle name="20% - Accent5 10" xfId="3016" hidden="1" xr:uid="{00000000-0005-0000-0000-0000DD0A0000}"/>
    <cellStyle name="20% - Accent5 10" xfId="3092" hidden="1" xr:uid="{00000000-0005-0000-0000-0000DE0A0000}"/>
    <cellStyle name="20% - Accent5 10" xfId="3170" hidden="1" xr:uid="{00000000-0005-0000-0000-0000DF0A0000}"/>
    <cellStyle name="20% - Accent5 10" xfId="3755" hidden="1" xr:uid="{00000000-0005-0000-0000-0000E00A0000}"/>
    <cellStyle name="20% - Accent5 10" xfId="3831" hidden="1" xr:uid="{00000000-0005-0000-0000-0000E10A0000}"/>
    <cellStyle name="20% - Accent5 10" xfId="3910" hidden="1" xr:uid="{00000000-0005-0000-0000-0000E20A0000}"/>
    <cellStyle name="20% - Accent5 10" xfId="3945" hidden="1" xr:uid="{00000000-0005-0000-0000-0000E30A0000}"/>
    <cellStyle name="20% - Accent5 10" xfId="3568" hidden="1" xr:uid="{00000000-0005-0000-0000-0000E40A0000}"/>
    <cellStyle name="20% - Accent5 10" xfId="3572" hidden="1" xr:uid="{00000000-0005-0000-0000-0000E50A0000}"/>
    <cellStyle name="20% - Accent5 10" xfId="4350" hidden="1" xr:uid="{00000000-0005-0000-0000-0000E60A0000}"/>
    <cellStyle name="20% - Accent5 10" xfId="4426" hidden="1" xr:uid="{00000000-0005-0000-0000-0000E70A0000}"/>
    <cellStyle name="20% - Accent5 10" xfId="4504" hidden="1" xr:uid="{00000000-0005-0000-0000-0000E80A0000}"/>
    <cellStyle name="20% - Accent5 10" xfId="4533" hidden="1" xr:uid="{00000000-0005-0000-0000-0000E90A0000}"/>
    <cellStyle name="20% - Accent5 10" xfId="3479" hidden="1" xr:uid="{00000000-0005-0000-0000-0000EA0A0000}"/>
    <cellStyle name="20% - Accent5 10" xfId="3458" hidden="1" xr:uid="{00000000-0005-0000-0000-0000EB0A0000}"/>
    <cellStyle name="20% - Accent5 10" xfId="4882" hidden="1" xr:uid="{00000000-0005-0000-0000-0000EC0A0000}"/>
    <cellStyle name="20% - Accent5 10" xfId="4958" hidden="1" xr:uid="{00000000-0005-0000-0000-0000ED0A0000}"/>
    <cellStyle name="20% - Accent5 10" xfId="5036" hidden="1" xr:uid="{00000000-0005-0000-0000-0000EE0A0000}"/>
    <cellStyle name="20% - Accent5 10" xfId="5219" hidden="1" xr:uid="{00000000-0005-0000-0000-0000EF0A0000}"/>
    <cellStyle name="20% - Accent5 10" xfId="5295" hidden="1" xr:uid="{00000000-0005-0000-0000-0000F00A0000}"/>
    <cellStyle name="20% - Accent5 10" xfId="5373" hidden="1" xr:uid="{00000000-0005-0000-0000-0000F10A0000}"/>
    <cellStyle name="20% - Accent5 10" xfId="5556" hidden="1" xr:uid="{00000000-0005-0000-0000-0000F20A0000}"/>
    <cellStyle name="20% - Accent5 10" xfId="5632" hidden="1" xr:uid="{00000000-0005-0000-0000-0000F30A0000}"/>
    <cellStyle name="20% - Accent5 10" xfId="5734" hidden="1" xr:uid="{00000000-0005-0000-0000-0000F40A0000}"/>
    <cellStyle name="20% - Accent5 10" xfId="5808" hidden="1" xr:uid="{00000000-0005-0000-0000-0000F50A0000}"/>
    <cellStyle name="20% - Accent5 10" xfId="5884" hidden="1" xr:uid="{00000000-0005-0000-0000-0000F60A0000}"/>
    <cellStyle name="20% - Accent5 10" xfId="5962" hidden="1" xr:uid="{00000000-0005-0000-0000-0000F70A0000}"/>
    <cellStyle name="20% - Accent5 10" xfId="6547" hidden="1" xr:uid="{00000000-0005-0000-0000-0000F80A0000}"/>
    <cellStyle name="20% - Accent5 10" xfId="6623" hidden="1" xr:uid="{00000000-0005-0000-0000-0000F90A0000}"/>
    <cellStyle name="20% - Accent5 10" xfId="6702" hidden="1" xr:uid="{00000000-0005-0000-0000-0000FA0A0000}"/>
    <cellStyle name="20% - Accent5 10" xfId="6737" hidden="1" xr:uid="{00000000-0005-0000-0000-0000FB0A0000}"/>
    <cellStyle name="20% - Accent5 10" xfId="6360" hidden="1" xr:uid="{00000000-0005-0000-0000-0000FC0A0000}"/>
    <cellStyle name="20% - Accent5 10" xfId="6364" hidden="1" xr:uid="{00000000-0005-0000-0000-0000FD0A0000}"/>
    <cellStyle name="20% - Accent5 10" xfId="7142" hidden="1" xr:uid="{00000000-0005-0000-0000-0000FE0A0000}"/>
    <cellStyle name="20% - Accent5 10" xfId="7218" hidden="1" xr:uid="{00000000-0005-0000-0000-0000FF0A0000}"/>
    <cellStyle name="20% - Accent5 10" xfId="7296" hidden="1" xr:uid="{00000000-0005-0000-0000-0000000B0000}"/>
    <cellStyle name="20% - Accent5 10" xfId="7325" hidden="1" xr:uid="{00000000-0005-0000-0000-0000010B0000}"/>
    <cellStyle name="20% - Accent5 10" xfId="6271" hidden="1" xr:uid="{00000000-0005-0000-0000-0000020B0000}"/>
    <cellStyle name="20% - Accent5 10" xfId="6250" hidden="1" xr:uid="{00000000-0005-0000-0000-0000030B0000}"/>
    <cellStyle name="20% - Accent5 10" xfId="7674" hidden="1" xr:uid="{00000000-0005-0000-0000-0000040B0000}"/>
    <cellStyle name="20% - Accent5 10" xfId="7750" hidden="1" xr:uid="{00000000-0005-0000-0000-0000050B0000}"/>
    <cellStyle name="20% - Accent5 10" xfId="7828" hidden="1" xr:uid="{00000000-0005-0000-0000-0000060B0000}"/>
    <cellStyle name="20% - Accent5 10" xfId="8011" hidden="1" xr:uid="{00000000-0005-0000-0000-0000070B0000}"/>
    <cellStyle name="20% - Accent5 10" xfId="8087" hidden="1" xr:uid="{00000000-0005-0000-0000-0000080B0000}"/>
    <cellStyle name="20% - Accent5 10" xfId="8165" hidden="1" xr:uid="{00000000-0005-0000-0000-0000090B0000}"/>
    <cellStyle name="20% - Accent5 10" xfId="8348" hidden="1" xr:uid="{00000000-0005-0000-0000-00000A0B0000}"/>
    <cellStyle name="20% - Accent5 10" xfId="8424" hidden="1" xr:uid="{00000000-0005-0000-0000-00000B0B0000}"/>
    <cellStyle name="20% - Accent5 11" xfId="156" hidden="1" xr:uid="{00000000-0005-0000-0000-00000C0B0000}"/>
    <cellStyle name="20% - Accent5 11" xfId="231" hidden="1" xr:uid="{00000000-0005-0000-0000-00000D0B0000}"/>
    <cellStyle name="20% - Accent5 11" xfId="306" hidden="1" xr:uid="{00000000-0005-0000-0000-00000E0B0000}"/>
    <cellStyle name="20% - Accent5 11" xfId="384" hidden="1" xr:uid="{00000000-0005-0000-0000-00000F0B0000}"/>
    <cellStyle name="20% - Accent5 11" xfId="970" hidden="1" xr:uid="{00000000-0005-0000-0000-0000100B0000}"/>
    <cellStyle name="20% - Accent5 11" xfId="1045" hidden="1" xr:uid="{00000000-0005-0000-0000-0000110B0000}"/>
    <cellStyle name="20% - Accent5 11" xfId="1124" hidden="1" xr:uid="{00000000-0005-0000-0000-0000120B0000}"/>
    <cellStyle name="20% - Accent5 11" xfId="1205" hidden="1" xr:uid="{00000000-0005-0000-0000-0000130B0000}"/>
    <cellStyle name="20% - Accent5 11" xfId="719" hidden="1" xr:uid="{00000000-0005-0000-0000-0000140B0000}"/>
    <cellStyle name="20% - Accent5 11" xfId="703" hidden="1" xr:uid="{00000000-0005-0000-0000-0000150B0000}"/>
    <cellStyle name="20% - Accent5 11" xfId="1565" hidden="1" xr:uid="{00000000-0005-0000-0000-0000160B0000}"/>
    <cellStyle name="20% - Accent5 11" xfId="1640" hidden="1" xr:uid="{00000000-0005-0000-0000-0000170B0000}"/>
    <cellStyle name="20% - Accent5 11" xfId="1718" hidden="1" xr:uid="{00000000-0005-0000-0000-0000180B0000}"/>
    <cellStyle name="20% - Accent5 11" xfId="1776" hidden="1" xr:uid="{00000000-0005-0000-0000-0000190B0000}"/>
    <cellStyle name="20% - Accent5 11" xfId="1325" hidden="1" xr:uid="{00000000-0005-0000-0000-00001A0B0000}"/>
    <cellStyle name="20% - Accent5 11" xfId="781" hidden="1" xr:uid="{00000000-0005-0000-0000-00001B0B0000}"/>
    <cellStyle name="20% - Accent5 11" xfId="2097" hidden="1" xr:uid="{00000000-0005-0000-0000-00001C0B0000}"/>
    <cellStyle name="20% - Accent5 11" xfId="2172" hidden="1" xr:uid="{00000000-0005-0000-0000-00001D0B0000}"/>
    <cellStyle name="20% - Accent5 11" xfId="2250" hidden="1" xr:uid="{00000000-0005-0000-0000-00001E0B0000}"/>
    <cellStyle name="20% - Accent5 11" xfId="2434" hidden="1" xr:uid="{00000000-0005-0000-0000-00001F0B0000}"/>
    <cellStyle name="20% - Accent5 11" xfId="2509" hidden="1" xr:uid="{00000000-0005-0000-0000-0000200B0000}"/>
    <cellStyle name="20% - Accent5 11" xfId="2587" hidden="1" xr:uid="{00000000-0005-0000-0000-0000210B0000}"/>
    <cellStyle name="20% - Accent5 11" xfId="2771" hidden="1" xr:uid="{00000000-0005-0000-0000-0000220B0000}"/>
    <cellStyle name="20% - Accent5 11" xfId="2846" hidden="1" xr:uid="{00000000-0005-0000-0000-0000230B0000}"/>
    <cellStyle name="20% - Accent5 11" xfId="2955" hidden="1" xr:uid="{00000000-0005-0000-0000-0000240B0000}"/>
    <cellStyle name="20% - Accent5 11" xfId="3030" hidden="1" xr:uid="{00000000-0005-0000-0000-0000250B0000}"/>
    <cellStyle name="20% - Accent5 11" xfId="3105" hidden="1" xr:uid="{00000000-0005-0000-0000-0000260B0000}"/>
    <cellStyle name="20% - Accent5 11" xfId="3183" hidden="1" xr:uid="{00000000-0005-0000-0000-0000270B0000}"/>
    <cellStyle name="20% - Accent5 11" xfId="3769" hidden="1" xr:uid="{00000000-0005-0000-0000-0000280B0000}"/>
    <cellStyle name="20% - Accent5 11" xfId="3844" hidden="1" xr:uid="{00000000-0005-0000-0000-0000290B0000}"/>
    <cellStyle name="20% - Accent5 11" xfId="3923" hidden="1" xr:uid="{00000000-0005-0000-0000-00002A0B0000}"/>
    <cellStyle name="20% - Accent5 11" xfId="4004" hidden="1" xr:uid="{00000000-0005-0000-0000-00002B0B0000}"/>
    <cellStyle name="20% - Accent5 11" xfId="3518" hidden="1" xr:uid="{00000000-0005-0000-0000-00002C0B0000}"/>
    <cellStyle name="20% - Accent5 11" xfId="3502" hidden="1" xr:uid="{00000000-0005-0000-0000-00002D0B0000}"/>
    <cellStyle name="20% - Accent5 11" xfId="4364" hidden="1" xr:uid="{00000000-0005-0000-0000-00002E0B0000}"/>
    <cellStyle name="20% - Accent5 11" xfId="4439" hidden="1" xr:uid="{00000000-0005-0000-0000-00002F0B0000}"/>
    <cellStyle name="20% - Accent5 11" xfId="4517" hidden="1" xr:uid="{00000000-0005-0000-0000-0000300B0000}"/>
    <cellStyle name="20% - Accent5 11" xfId="4575" hidden="1" xr:uid="{00000000-0005-0000-0000-0000310B0000}"/>
    <cellStyle name="20% - Accent5 11" xfId="4124" hidden="1" xr:uid="{00000000-0005-0000-0000-0000320B0000}"/>
    <cellStyle name="20% - Accent5 11" xfId="3580" hidden="1" xr:uid="{00000000-0005-0000-0000-0000330B0000}"/>
    <cellStyle name="20% - Accent5 11" xfId="4896" hidden="1" xr:uid="{00000000-0005-0000-0000-0000340B0000}"/>
    <cellStyle name="20% - Accent5 11" xfId="4971" hidden="1" xr:uid="{00000000-0005-0000-0000-0000350B0000}"/>
    <cellStyle name="20% - Accent5 11" xfId="5049" hidden="1" xr:uid="{00000000-0005-0000-0000-0000360B0000}"/>
    <cellStyle name="20% - Accent5 11" xfId="5233" hidden="1" xr:uid="{00000000-0005-0000-0000-0000370B0000}"/>
    <cellStyle name="20% - Accent5 11" xfId="5308" hidden="1" xr:uid="{00000000-0005-0000-0000-0000380B0000}"/>
    <cellStyle name="20% - Accent5 11" xfId="5386" hidden="1" xr:uid="{00000000-0005-0000-0000-0000390B0000}"/>
    <cellStyle name="20% - Accent5 11" xfId="5570" hidden="1" xr:uid="{00000000-0005-0000-0000-00003A0B0000}"/>
    <cellStyle name="20% - Accent5 11" xfId="5645" hidden="1" xr:uid="{00000000-0005-0000-0000-00003B0B0000}"/>
    <cellStyle name="20% - Accent5 11" xfId="5747" hidden="1" xr:uid="{00000000-0005-0000-0000-00003C0B0000}"/>
    <cellStyle name="20% - Accent5 11" xfId="5822" hidden="1" xr:uid="{00000000-0005-0000-0000-00003D0B0000}"/>
    <cellStyle name="20% - Accent5 11" xfId="5897" hidden="1" xr:uid="{00000000-0005-0000-0000-00003E0B0000}"/>
    <cellStyle name="20% - Accent5 11" xfId="5975" hidden="1" xr:uid="{00000000-0005-0000-0000-00003F0B0000}"/>
    <cellStyle name="20% - Accent5 11" xfId="6561" hidden="1" xr:uid="{00000000-0005-0000-0000-0000400B0000}"/>
    <cellStyle name="20% - Accent5 11" xfId="6636" hidden="1" xr:uid="{00000000-0005-0000-0000-0000410B0000}"/>
    <cellStyle name="20% - Accent5 11" xfId="6715" hidden="1" xr:uid="{00000000-0005-0000-0000-0000420B0000}"/>
    <cellStyle name="20% - Accent5 11" xfId="6796" hidden="1" xr:uid="{00000000-0005-0000-0000-0000430B0000}"/>
    <cellStyle name="20% - Accent5 11" xfId="6310" hidden="1" xr:uid="{00000000-0005-0000-0000-0000440B0000}"/>
    <cellStyle name="20% - Accent5 11" xfId="6294" hidden="1" xr:uid="{00000000-0005-0000-0000-0000450B0000}"/>
    <cellStyle name="20% - Accent5 11" xfId="7156" hidden="1" xr:uid="{00000000-0005-0000-0000-0000460B0000}"/>
    <cellStyle name="20% - Accent5 11" xfId="7231" hidden="1" xr:uid="{00000000-0005-0000-0000-0000470B0000}"/>
    <cellStyle name="20% - Accent5 11" xfId="7309" hidden="1" xr:uid="{00000000-0005-0000-0000-0000480B0000}"/>
    <cellStyle name="20% - Accent5 11" xfId="7367" hidden="1" xr:uid="{00000000-0005-0000-0000-0000490B0000}"/>
    <cellStyle name="20% - Accent5 11" xfId="6916" hidden="1" xr:uid="{00000000-0005-0000-0000-00004A0B0000}"/>
    <cellStyle name="20% - Accent5 11" xfId="6372" hidden="1" xr:uid="{00000000-0005-0000-0000-00004B0B0000}"/>
    <cellStyle name="20% - Accent5 11" xfId="7688" hidden="1" xr:uid="{00000000-0005-0000-0000-00004C0B0000}"/>
    <cellStyle name="20% - Accent5 11" xfId="7763" hidden="1" xr:uid="{00000000-0005-0000-0000-00004D0B0000}"/>
    <cellStyle name="20% - Accent5 11" xfId="7841" hidden="1" xr:uid="{00000000-0005-0000-0000-00004E0B0000}"/>
    <cellStyle name="20% - Accent5 11" xfId="8025" hidden="1" xr:uid="{00000000-0005-0000-0000-00004F0B0000}"/>
    <cellStyle name="20% - Accent5 11" xfId="8100" hidden="1" xr:uid="{00000000-0005-0000-0000-0000500B0000}"/>
    <cellStyle name="20% - Accent5 11" xfId="8178" hidden="1" xr:uid="{00000000-0005-0000-0000-0000510B0000}"/>
    <cellStyle name="20% - Accent5 11" xfId="8362" hidden="1" xr:uid="{00000000-0005-0000-0000-0000520B0000}"/>
    <cellStyle name="20% - Accent5 11" xfId="8437" hidden="1" xr:uid="{00000000-0005-0000-0000-0000530B0000}"/>
    <cellStyle name="20% - Accent5 12" xfId="397" hidden="1" xr:uid="{00000000-0005-0000-0000-0000540B0000}"/>
    <cellStyle name="20% - Accent5 12" xfId="512" hidden="1" xr:uid="{00000000-0005-0000-0000-0000550B0000}"/>
    <cellStyle name="20% - Accent5 12" xfId="1235" hidden="1" xr:uid="{00000000-0005-0000-0000-0000560B0000}"/>
    <cellStyle name="20% - Accent5 12" xfId="1408" hidden="1" xr:uid="{00000000-0005-0000-0000-0000570B0000}"/>
    <cellStyle name="20% - Accent5 12" xfId="1801" hidden="1" xr:uid="{00000000-0005-0000-0000-0000580B0000}"/>
    <cellStyle name="20% - Accent5 12" xfId="1949" hidden="1" xr:uid="{00000000-0005-0000-0000-0000590B0000}"/>
    <cellStyle name="20% - Accent5 12" xfId="2287" hidden="1" xr:uid="{00000000-0005-0000-0000-00005A0B0000}"/>
    <cellStyle name="20% - Accent5 12" xfId="2624" hidden="1" xr:uid="{00000000-0005-0000-0000-00005B0B0000}"/>
    <cellStyle name="20% - Accent5 12" xfId="3196" hidden="1" xr:uid="{00000000-0005-0000-0000-00005C0B0000}"/>
    <cellStyle name="20% - Accent5 12" xfId="3311" hidden="1" xr:uid="{00000000-0005-0000-0000-00005D0B0000}"/>
    <cellStyle name="20% - Accent5 12" xfId="4034" hidden="1" xr:uid="{00000000-0005-0000-0000-00005E0B0000}"/>
    <cellStyle name="20% - Accent5 12" xfId="4207" hidden="1" xr:uid="{00000000-0005-0000-0000-00005F0B0000}"/>
    <cellStyle name="20% - Accent5 12" xfId="4600" hidden="1" xr:uid="{00000000-0005-0000-0000-0000600B0000}"/>
    <cellStyle name="20% - Accent5 12" xfId="4748" hidden="1" xr:uid="{00000000-0005-0000-0000-0000610B0000}"/>
    <cellStyle name="20% - Accent5 12" xfId="5086" hidden="1" xr:uid="{00000000-0005-0000-0000-0000620B0000}"/>
    <cellStyle name="20% - Accent5 12" xfId="5423" hidden="1" xr:uid="{00000000-0005-0000-0000-0000630B0000}"/>
    <cellStyle name="20% - Accent5 12" xfId="5988" hidden="1" xr:uid="{00000000-0005-0000-0000-0000640B0000}"/>
    <cellStyle name="20% - Accent5 12" xfId="6103" hidden="1" xr:uid="{00000000-0005-0000-0000-0000650B0000}"/>
    <cellStyle name="20% - Accent5 12" xfId="6826" hidden="1" xr:uid="{00000000-0005-0000-0000-0000660B0000}"/>
    <cellStyle name="20% - Accent5 12" xfId="6999" hidden="1" xr:uid="{00000000-0005-0000-0000-0000670B0000}"/>
    <cellStyle name="20% - Accent5 12" xfId="7392" hidden="1" xr:uid="{00000000-0005-0000-0000-0000680B0000}"/>
    <cellStyle name="20% - Accent5 12" xfId="7540" hidden="1" xr:uid="{00000000-0005-0000-0000-0000690B0000}"/>
    <cellStyle name="20% - Accent5 12" xfId="7878" hidden="1" xr:uid="{00000000-0005-0000-0000-00006A0B0000}"/>
    <cellStyle name="20% - Accent5 12" xfId="8215" hidden="1" xr:uid="{00000000-0005-0000-0000-00006B0B0000}"/>
    <cellStyle name="20% - Accent5 3 2 3 2" xfId="473" hidden="1" xr:uid="{00000000-0005-0000-0000-00006C0B0000}"/>
    <cellStyle name="20% - Accent5 3 2 3 2" xfId="588" hidden="1" xr:uid="{00000000-0005-0000-0000-00006D0B0000}"/>
    <cellStyle name="20% - Accent5 3 2 3 2" xfId="1311" hidden="1" xr:uid="{00000000-0005-0000-0000-00006E0B0000}"/>
    <cellStyle name="20% - Accent5 3 2 3 2" xfId="1484" hidden="1" xr:uid="{00000000-0005-0000-0000-00006F0B0000}"/>
    <cellStyle name="20% - Accent5 3 2 3 2" xfId="1877" hidden="1" xr:uid="{00000000-0005-0000-0000-0000700B0000}"/>
    <cellStyle name="20% - Accent5 3 2 3 2" xfId="2025" hidden="1" xr:uid="{00000000-0005-0000-0000-0000710B0000}"/>
    <cellStyle name="20% - Accent5 3 2 3 2" xfId="2363" hidden="1" xr:uid="{00000000-0005-0000-0000-0000720B0000}"/>
    <cellStyle name="20% - Accent5 3 2 3 2" xfId="2700" hidden="1" xr:uid="{00000000-0005-0000-0000-0000730B0000}"/>
    <cellStyle name="20% - Accent5 3 2 3 2" xfId="3272" hidden="1" xr:uid="{00000000-0005-0000-0000-0000740B0000}"/>
    <cellStyle name="20% - Accent5 3 2 3 2" xfId="3387" hidden="1" xr:uid="{00000000-0005-0000-0000-0000750B0000}"/>
    <cellStyle name="20% - Accent5 3 2 3 2" xfId="4110" hidden="1" xr:uid="{00000000-0005-0000-0000-0000760B0000}"/>
    <cellStyle name="20% - Accent5 3 2 3 2" xfId="4283" hidden="1" xr:uid="{00000000-0005-0000-0000-0000770B0000}"/>
    <cellStyle name="20% - Accent5 3 2 3 2" xfId="4676" hidden="1" xr:uid="{00000000-0005-0000-0000-0000780B0000}"/>
    <cellStyle name="20% - Accent5 3 2 3 2" xfId="4824" hidden="1" xr:uid="{00000000-0005-0000-0000-0000790B0000}"/>
    <cellStyle name="20% - Accent5 3 2 3 2" xfId="5162" hidden="1" xr:uid="{00000000-0005-0000-0000-00007A0B0000}"/>
    <cellStyle name="20% - Accent5 3 2 3 2" xfId="5499" hidden="1" xr:uid="{00000000-0005-0000-0000-00007B0B0000}"/>
    <cellStyle name="20% - Accent5 3 2 3 2" xfId="6064" hidden="1" xr:uid="{00000000-0005-0000-0000-00007C0B0000}"/>
    <cellStyle name="20% - Accent5 3 2 3 2" xfId="6179" hidden="1" xr:uid="{00000000-0005-0000-0000-00007D0B0000}"/>
    <cellStyle name="20% - Accent5 3 2 3 2" xfId="6902" hidden="1" xr:uid="{00000000-0005-0000-0000-00007E0B0000}"/>
    <cellStyle name="20% - Accent5 3 2 3 2" xfId="7075" hidden="1" xr:uid="{00000000-0005-0000-0000-00007F0B0000}"/>
    <cellStyle name="20% - Accent5 3 2 3 2" xfId="7468" hidden="1" xr:uid="{00000000-0005-0000-0000-0000800B0000}"/>
    <cellStyle name="20% - Accent5 3 2 3 2" xfId="7616" hidden="1" xr:uid="{00000000-0005-0000-0000-0000810B0000}"/>
    <cellStyle name="20% - Accent5 3 2 3 2" xfId="7954" hidden="1" xr:uid="{00000000-0005-0000-0000-0000820B0000}"/>
    <cellStyle name="20% - Accent5 3 2 3 2" xfId="8291" hidden="1" xr:uid="{00000000-0005-0000-0000-0000830B0000}"/>
    <cellStyle name="20% - Accent5 3 2 4 2" xfId="432" hidden="1" xr:uid="{00000000-0005-0000-0000-0000840B0000}"/>
    <cellStyle name="20% - Accent5 3 2 4 2" xfId="547" hidden="1" xr:uid="{00000000-0005-0000-0000-0000850B0000}"/>
    <cellStyle name="20% - Accent5 3 2 4 2" xfId="1270" hidden="1" xr:uid="{00000000-0005-0000-0000-0000860B0000}"/>
    <cellStyle name="20% - Accent5 3 2 4 2" xfId="1443" hidden="1" xr:uid="{00000000-0005-0000-0000-0000870B0000}"/>
    <cellStyle name="20% - Accent5 3 2 4 2" xfId="1836" hidden="1" xr:uid="{00000000-0005-0000-0000-0000880B0000}"/>
    <cellStyle name="20% - Accent5 3 2 4 2" xfId="1984" hidden="1" xr:uid="{00000000-0005-0000-0000-0000890B0000}"/>
    <cellStyle name="20% - Accent5 3 2 4 2" xfId="2322" hidden="1" xr:uid="{00000000-0005-0000-0000-00008A0B0000}"/>
    <cellStyle name="20% - Accent5 3 2 4 2" xfId="2659" hidden="1" xr:uid="{00000000-0005-0000-0000-00008B0B0000}"/>
    <cellStyle name="20% - Accent5 3 2 4 2" xfId="3231" hidden="1" xr:uid="{00000000-0005-0000-0000-00008C0B0000}"/>
    <cellStyle name="20% - Accent5 3 2 4 2" xfId="3346" hidden="1" xr:uid="{00000000-0005-0000-0000-00008D0B0000}"/>
    <cellStyle name="20% - Accent5 3 2 4 2" xfId="4069" hidden="1" xr:uid="{00000000-0005-0000-0000-00008E0B0000}"/>
    <cellStyle name="20% - Accent5 3 2 4 2" xfId="4242" hidden="1" xr:uid="{00000000-0005-0000-0000-00008F0B0000}"/>
    <cellStyle name="20% - Accent5 3 2 4 2" xfId="4635" hidden="1" xr:uid="{00000000-0005-0000-0000-0000900B0000}"/>
    <cellStyle name="20% - Accent5 3 2 4 2" xfId="4783" hidden="1" xr:uid="{00000000-0005-0000-0000-0000910B0000}"/>
    <cellStyle name="20% - Accent5 3 2 4 2" xfId="5121" hidden="1" xr:uid="{00000000-0005-0000-0000-0000920B0000}"/>
    <cellStyle name="20% - Accent5 3 2 4 2" xfId="5458" hidden="1" xr:uid="{00000000-0005-0000-0000-0000930B0000}"/>
    <cellStyle name="20% - Accent5 3 2 4 2" xfId="6023" hidden="1" xr:uid="{00000000-0005-0000-0000-0000940B0000}"/>
    <cellStyle name="20% - Accent5 3 2 4 2" xfId="6138" hidden="1" xr:uid="{00000000-0005-0000-0000-0000950B0000}"/>
    <cellStyle name="20% - Accent5 3 2 4 2" xfId="6861" hidden="1" xr:uid="{00000000-0005-0000-0000-0000960B0000}"/>
    <cellStyle name="20% - Accent5 3 2 4 2" xfId="7034" hidden="1" xr:uid="{00000000-0005-0000-0000-0000970B0000}"/>
    <cellStyle name="20% - Accent5 3 2 4 2" xfId="7427" hidden="1" xr:uid="{00000000-0005-0000-0000-0000980B0000}"/>
    <cellStyle name="20% - Accent5 3 2 4 2" xfId="7575" hidden="1" xr:uid="{00000000-0005-0000-0000-0000990B0000}"/>
    <cellStyle name="20% - Accent5 3 2 4 2" xfId="7913" hidden="1" xr:uid="{00000000-0005-0000-0000-00009A0B0000}"/>
    <cellStyle name="20% - Accent5 3 2 4 2" xfId="8250" hidden="1" xr:uid="{00000000-0005-0000-0000-00009B0B0000}"/>
    <cellStyle name="20% - Accent5 3 3 3 2" xfId="431" hidden="1" xr:uid="{00000000-0005-0000-0000-00009C0B0000}"/>
    <cellStyle name="20% - Accent5 3 3 3 2" xfId="546" hidden="1" xr:uid="{00000000-0005-0000-0000-00009D0B0000}"/>
    <cellStyle name="20% - Accent5 3 3 3 2" xfId="1269" hidden="1" xr:uid="{00000000-0005-0000-0000-00009E0B0000}"/>
    <cellStyle name="20% - Accent5 3 3 3 2" xfId="1442" hidden="1" xr:uid="{00000000-0005-0000-0000-00009F0B0000}"/>
    <cellStyle name="20% - Accent5 3 3 3 2" xfId="1835" hidden="1" xr:uid="{00000000-0005-0000-0000-0000A00B0000}"/>
    <cellStyle name="20% - Accent5 3 3 3 2" xfId="1983" hidden="1" xr:uid="{00000000-0005-0000-0000-0000A10B0000}"/>
    <cellStyle name="20% - Accent5 3 3 3 2" xfId="2321" hidden="1" xr:uid="{00000000-0005-0000-0000-0000A20B0000}"/>
    <cellStyle name="20% - Accent5 3 3 3 2" xfId="2658" hidden="1" xr:uid="{00000000-0005-0000-0000-0000A30B0000}"/>
    <cellStyle name="20% - Accent5 3 3 3 2" xfId="3230" hidden="1" xr:uid="{00000000-0005-0000-0000-0000A40B0000}"/>
    <cellStyle name="20% - Accent5 3 3 3 2" xfId="3345" hidden="1" xr:uid="{00000000-0005-0000-0000-0000A50B0000}"/>
    <cellStyle name="20% - Accent5 3 3 3 2" xfId="4068" hidden="1" xr:uid="{00000000-0005-0000-0000-0000A60B0000}"/>
    <cellStyle name="20% - Accent5 3 3 3 2" xfId="4241" hidden="1" xr:uid="{00000000-0005-0000-0000-0000A70B0000}"/>
    <cellStyle name="20% - Accent5 3 3 3 2" xfId="4634" hidden="1" xr:uid="{00000000-0005-0000-0000-0000A80B0000}"/>
    <cellStyle name="20% - Accent5 3 3 3 2" xfId="4782" hidden="1" xr:uid="{00000000-0005-0000-0000-0000A90B0000}"/>
    <cellStyle name="20% - Accent5 3 3 3 2" xfId="5120" hidden="1" xr:uid="{00000000-0005-0000-0000-0000AA0B0000}"/>
    <cellStyle name="20% - Accent5 3 3 3 2" xfId="5457" hidden="1" xr:uid="{00000000-0005-0000-0000-0000AB0B0000}"/>
    <cellStyle name="20% - Accent5 3 3 3 2" xfId="6022" hidden="1" xr:uid="{00000000-0005-0000-0000-0000AC0B0000}"/>
    <cellStyle name="20% - Accent5 3 3 3 2" xfId="6137" hidden="1" xr:uid="{00000000-0005-0000-0000-0000AD0B0000}"/>
    <cellStyle name="20% - Accent5 3 3 3 2" xfId="6860" hidden="1" xr:uid="{00000000-0005-0000-0000-0000AE0B0000}"/>
    <cellStyle name="20% - Accent5 3 3 3 2" xfId="7033" hidden="1" xr:uid="{00000000-0005-0000-0000-0000AF0B0000}"/>
    <cellStyle name="20% - Accent5 3 3 3 2" xfId="7426" hidden="1" xr:uid="{00000000-0005-0000-0000-0000B00B0000}"/>
    <cellStyle name="20% - Accent5 3 3 3 2" xfId="7574" hidden="1" xr:uid="{00000000-0005-0000-0000-0000B10B0000}"/>
    <cellStyle name="20% - Accent5 3 3 3 2" xfId="7912" hidden="1" xr:uid="{00000000-0005-0000-0000-0000B20B0000}"/>
    <cellStyle name="20% - Accent5 3 3 3 2" xfId="8249" hidden="1" xr:uid="{00000000-0005-0000-0000-0000B30B0000}"/>
    <cellStyle name="20% - Accent5 4 2 2" xfId="433" hidden="1" xr:uid="{00000000-0005-0000-0000-0000B40B0000}"/>
    <cellStyle name="20% - Accent5 4 2 2" xfId="548" hidden="1" xr:uid="{00000000-0005-0000-0000-0000B50B0000}"/>
    <cellStyle name="20% - Accent5 4 2 2" xfId="1271" hidden="1" xr:uid="{00000000-0005-0000-0000-0000B60B0000}"/>
    <cellStyle name="20% - Accent5 4 2 2" xfId="1444" hidden="1" xr:uid="{00000000-0005-0000-0000-0000B70B0000}"/>
    <cellStyle name="20% - Accent5 4 2 2" xfId="1837" hidden="1" xr:uid="{00000000-0005-0000-0000-0000B80B0000}"/>
    <cellStyle name="20% - Accent5 4 2 2" xfId="1985" hidden="1" xr:uid="{00000000-0005-0000-0000-0000B90B0000}"/>
    <cellStyle name="20% - Accent5 4 2 2" xfId="2323" hidden="1" xr:uid="{00000000-0005-0000-0000-0000BA0B0000}"/>
    <cellStyle name="20% - Accent5 4 2 2" xfId="2660" hidden="1" xr:uid="{00000000-0005-0000-0000-0000BB0B0000}"/>
    <cellStyle name="20% - Accent5 4 2 2" xfId="3232" hidden="1" xr:uid="{00000000-0005-0000-0000-0000BC0B0000}"/>
    <cellStyle name="20% - Accent5 4 2 2" xfId="3347" hidden="1" xr:uid="{00000000-0005-0000-0000-0000BD0B0000}"/>
    <cellStyle name="20% - Accent5 4 2 2" xfId="4070" hidden="1" xr:uid="{00000000-0005-0000-0000-0000BE0B0000}"/>
    <cellStyle name="20% - Accent5 4 2 2" xfId="4243" hidden="1" xr:uid="{00000000-0005-0000-0000-0000BF0B0000}"/>
    <cellStyle name="20% - Accent5 4 2 2" xfId="4636" hidden="1" xr:uid="{00000000-0005-0000-0000-0000C00B0000}"/>
    <cellStyle name="20% - Accent5 4 2 2" xfId="4784" hidden="1" xr:uid="{00000000-0005-0000-0000-0000C10B0000}"/>
    <cellStyle name="20% - Accent5 4 2 2" xfId="5122" hidden="1" xr:uid="{00000000-0005-0000-0000-0000C20B0000}"/>
    <cellStyle name="20% - Accent5 4 2 2" xfId="5459" hidden="1" xr:uid="{00000000-0005-0000-0000-0000C30B0000}"/>
    <cellStyle name="20% - Accent5 4 2 2" xfId="6024" hidden="1" xr:uid="{00000000-0005-0000-0000-0000C40B0000}"/>
    <cellStyle name="20% - Accent5 4 2 2" xfId="6139" hidden="1" xr:uid="{00000000-0005-0000-0000-0000C50B0000}"/>
    <cellStyle name="20% - Accent5 4 2 2" xfId="6862" hidden="1" xr:uid="{00000000-0005-0000-0000-0000C60B0000}"/>
    <cellStyle name="20% - Accent5 4 2 2" xfId="7035" hidden="1" xr:uid="{00000000-0005-0000-0000-0000C70B0000}"/>
    <cellStyle name="20% - Accent5 4 2 2" xfId="7428" hidden="1" xr:uid="{00000000-0005-0000-0000-0000C80B0000}"/>
    <cellStyle name="20% - Accent5 4 2 2" xfId="7576" hidden="1" xr:uid="{00000000-0005-0000-0000-0000C90B0000}"/>
    <cellStyle name="20% - Accent5 4 2 2" xfId="7914" hidden="1" xr:uid="{00000000-0005-0000-0000-0000CA0B0000}"/>
    <cellStyle name="20% - Accent5 4 2 2" xfId="8251" hidden="1" xr:uid="{00000000-0005-0000-0000-0000CB0B0000}"/>
    <cellStyle name="20% - Accent5 4 3" xfId="411" hidden="1" xr:uid="{00000000-0005-0000-0000-0000CC0B0000}"/>
    <cellStyle name="20% - Accent5 4 3" xfId="526" hidden="1" xr:uid="{00000000-0005-0000-0000-0000CD0B0000}"/>
    <cellStyle name="20% - Accent5 4 3" xfId="1249" hidden="1" xr:uid="{00000000-0005-0000-0000-0000CE0B0000}"/>
    <cellStyle name="20% - Accent5 4 3" xfId="1422" hidden="1" xr:uid="{00000000-0005-0000-0000-0000CF0B0000}"/>
    <cellStyle name="20% - Accent5 4 3" xfId="1815" hidden="1" xr:uid="{00000000-0005-0000-0000-0000D00B0000}"/>
    <cellStyle name="20% - Accent5 4 3" xfId="1963" hidden="1" xr:uid="{00000000-0005-0000-0000-0000D10B0000}"/>
    <cellStyle name="20% - Accent5 4 3" xfId="2301" hidden="1" xr:uid="{00000000-0005-0000-0000-0000D20B0000}"/>
    <cellStyle name="20% - Accent5 4 3" xfId="2638" hidden="1" xr:uid="{00000000-0005-0000-0000-0000D30B0000}"/>
    <cellStyle name="20% - Accent5 4 3" xfId="3210" hidden="1" xr:uid="{00000000-0005-0000-0000-0000D40B0000}"/>
    <cellStyle name="20% - Accent5 4 3" xfId="3325" hidden="1" xr:uid="{00000000-0005-0000-0000-0000D50B0000}"/>
    <cellStyle name="20% - Accent5 4 3" xfId="4048" hidden="1" xr:uid="{00000000-0005-0000-0000-0000D60B0000}"/>
    <cellStyle name="20% - Accent5 4 3" xfId="4221" hidden="1" xr:uid="{00000000-0005-0000-0000-0000D70B0000}"/>
    <cellStyle name="20% - Accent5 4 3" xfId="4614" hidden="1" xr:uid="{00000000-0005-0000-0000-0000D80B0000}"/>
    <cellStyle name="20% - Accent5 4 3" xfId="4762" hidden="1" xr:uid="{00000000-0005-0000-0000-0000D90B0000}"/>
    <cellStyle name="20% - Accent5 4 3" xfId="5100" hidden="1" xr:uid="{00000000-0005-0000-0000-0000DA0B0000}"/>
    <cellStyle name="20% - Accent5 4 3" xfId="5437" hidden="1" xr:uid="{00000000-0005-0000-0000-0000DB0B0000}"/>
    <cellStyle name="20% - Accent5 4 3" xfId="6002" hidden="1" xr:uid="{00000000-0005-0000-0000-0000DC0B0000}"/>
    <cellStyle name="20% - Accent5 4 3" xfId="6117" hidden="1" xr:uid="{00000000-0005-0000-0000-0000DD0B0000}"/>
    <cellStyle name="20% - Accent5 4 3" xfId="6840" hidden="1" xr:uid="{00000000-0005-0000-0000-0000DE0B0000}"/>
    <cellStyle name="20% - Accent5 4 3" xfId="7013" hidden="1" xr:uid="{00000000-0005-0000-0000-0000DF0B0000}"/>
    <cellStyle name="20% - Accent5 4 3" xfId="7406" hidden="1" xr:uid="{00000000-0005-0000-0000-0000E00B0000}"/>
    <cellStyle name="20% - Accent5 4 3" xfId="7554" hidden="1" xr:uid="{00000000-0005-0000-0000-0000E10B0000}"/>
    <cellStyle name="20% - Accent5 4 3" xfId="7892" hidden="1" xr:uid="{00000000-0005-0000-0000-0000E20B0000}"/>
    <cellStyle name="20% - Accent5 4 3" xfId="8229" hidden="1" xr:uid="{00000000-0005-0000-0000-0000E30B0000}"/>
    <cellStyle name="20% - Accent5 6" xfId="88" hidden="1" xr:uid="{00000000-0005-0000-0000-0000E40B0000}"/>
    <cellStyle name="20% - Accent5 6" xfId="168" hidden="1" xr:uid="{00000000-0005-0000-0000-0000E50B0000}"/>
    <cellStyle name="20% - Accent5 6" xfId="246" hidden="1" xr:uid="{00000000-0005-0000-0000-0000E60B0000}"/>
    <cellStyle name="20% - Accent5 6" xfId="324" hidden="1" xr:uid="{00000000-0005-0000-0000-0000E70B0000}"/>
    <cellStyle name="20% - Accent5 6" xfId="906" hidden="1" xr:uid="{00000000-0005-0000-0000-0000E80B0000}"/>
    <cellStyle name="20% - Accent5 6" xfId="985" hidden="1" xr:uid="{00000000-0005-0000-0000-0000E90B0000}"/>
    <cellStyle name="20% - Accent5 6" xfId="1064" hidden="1" xr:uid="{00000000-0005-0000-0000-0000EA0B0000}"/>
    <cellStyle name="20% - Accent5 6" xfId="840" hidden="1" xr:uid="{00000000-0005-0000-0000-0000EB0B0000}"/>
    <cellStyle name="20% - Accent5 6" xfId="1147" hidden="1" xr:uid="{00000000-0005-0000-0000-0000EC0B0000}"/>
    <cellStyle name="20% - Accent5 6" xfId="760" hidden="1" xr:uid="{00000000-0005-0000-0000-0000ED0B0000}"/>
    <cellStyle name="20% - Accent5 6" xfId="1380" hidden="1" xr:uid="{00000000-0005-0000-0000-0000EE0B0000}"/>
    <cellStyle name="20% - Accent5 6" xfId="1580" hidden="1" xr:uid="{00000000-0005-0000-0000-0000EF0B0000}"/>
    <cellStyle name="20% - Accent5 6" xfId="1658" hidden="1" xr:uid="{00000000-0005-0000-0000-0000F00B0000}"/>
    <cellStyle name="20% - Accent5 6" xfId="1377" hidden="1" xr:uid="{00000000-0005-0000-0000-0000F10B0000}"/>
    <cellStyle name="20% - Accent5 6" xfId="1735" hidden="1" xr:uid="{00000000-0005-0000-0000-0000F20B0000}"/>
    <cellStyle name="20% - Accent5 6" xfId="701" hidden="1" xr:uid="{00000000-0005-0000-0000-0000F30B0000}"/>
    <cellStyle name="20% - Accent5 6" xfId="1926" hidden="1" xr:uid="{00000000-0005-0000-0000-0000F40B0000}"/>
    <cellStyle name="20% - Accent5 6" xfId="2112" hidden="1" xr:uid="{00000000-0005-0000-0000-0000F50B0000}"/>
    <cellStyle name="20% - Accent5 6" xfId="2190" hidden="1" xr:uid="{00000000-0005-0000-0000-0000F60B0000}"/>
    <cellStyle name="20% - Accent5 6" xfId="2267" hidden="1" xr:uid="{00000000-0005-0000-0000-0000F70B0000}"/>
    <cellStyle name="20% - Accent5 6" xfId="2449" hidden="1" xr:uid="{00000000-0005-0000-0000-0000F80B0000}"/>
    <cellStyle name="20% - Accent5 6" xfId="2527" hidden="1" xr:uid="{00000000-0005-0000-0000-0000F90B0000}"/>
    <cellStyle name="20% - Accent5 6" xfId="2604" hidden="1" xr:uid="{00000000-0005-0000-0000-0000FA0B0000}"/>
    <cellStyle name="20% - Accent5 6" xfId="2786" hidden="1" xr:uid="{00000000-0005-0000-0000-0000FB0B0000}"/>
    <cellStyle name="20% - Accent5 6" xfId="2887" hidden="1" xr:uid="{00000000-0005-0000-0000-0000FC0B0000}"/>
    <cellStyle name="20% - Accent5 6" xfId="2967" hidden="1" xr:uid="{00000000-0005-0000-0000-0000FD0B0000}"/>
    <cellStyle name="20% - Accent5 6" xfId="3045" hidden="1" xr:uid="{00000000-0005-0000-0000-0000FE0B0000}"/>
    <cellStyle name="20% - Accent5 6" xfId="3123" hidden="1" xr:uid="{00000000-0005-0000-0000-0000FF0B0000}"/>
    <cellStyle name="20% - Accent5 6" xfId="3705" hidden="1" xr:uid="{00000000-0005-0000-0000-0000000C0000}"/>
    <cellStyle name="20% - Accent5 6" xfId="3784" hidden="1" xr:uid="{00000000-0005-0000-0000-0000010C0000}"/>
    <cellStyle name="20% - Accent5 6" xfId="3863" hidden="1" xr:uid="{00000000-0005-0000-0000-0000020C0000}"/>
    <cellStyle name="20% - Accent5 6" xfId="3639" hidden="1" xr:uid="{00000000-0005-0000-0000-0000030C0000}"/>
    <cellStyle name="20% - Accent5 6" xfId="3946" hidden="1" xr:uid="{00000000-0005-0000-0000-0000040C0000}"/>
    <cellStyle name="20% - Accent5 6" xfId="3559" hidden="1" xr:uid="{00000000-0005-0000-0000-0000050C0000}"/>
    <cellStyle name="20% - Accent5 6" xfId="4179" hidden="1" xr:uid="{00000000-0005-0000-0000-0000060C0000}"/>
    <cellStyle name="20% - Accent5 6" xfId="4379" hidden="1" xr:uid="{00000000-0005-0000-0000-0000070C0000}"/>
    <cellStyle name="20% - Accent5 6" xfId="4457" hidden="1" xr:uid="{00000000-0005-0000-0000-0000080C0000}"/>
    <cellStyle name="20% - Accent5 6" xfId="4176" hidden="1" xr:uid="{00000000-0005-0000-0000-0000090C0000}"/>
    <cellStyle name="20% - Accent5 6" xfId="4534" hidden="1" xr:uid="{00000000-0005-0000-0000-00000A0C0000}"/>
    <cellStyle name="20% - Accent5 6" xfId="3500" hidden="1" xr:uid="{00000000-0005-0000-0000-00000B0C0000}"/>
    <cellStyle name="20% - Accent5 6" xfId="4725" hidden="1" xr:uid="{00000000-0005-0000-0000-00000C0C0000}"/>
    <cellStyle name="20% - Accent5 6" xfId="4911" hidden="1" xr:uid="{00000000-0005-0000-0000-00000D0C0000}"/>
    <cellStyle name="20% - Accent5 6" xfId="4989" hidden="1" xr:uid="{00000000-0005-0000-0000-00000E0C0000}"/>
    <cellStyle name="20% - Accent5 6" xfId="5066" hidden="1" xr:uid="{00000000-0005-0000-0000-00000F0C0000}"/>
    <cellStyle name="20% - Accent5 6" xfId="5248" hidden="1" xr:uid="{00000000-0005-0000-0000-0000100C0000}"/>
    <cellStyle name="20% - Accent5 6" xfId="5326" hidden="1" xr:uid="{00000000-0005-0000-0000-0000110C0000}"/>
    <cellStyle name="20% - Accent5 6" xfId="5403" hidden="1" xr:uid="{00000000-0005-0000-0000-0000120C0000}"/>
    <cellStyle name="20% - Accent5 6" xfId="5585" hidden="1" xr:uid="{00000000-0005-0000-0000-0000130C0000}"/>
    <cellStyle name="20% - Accent5 6" xfId="5679" hidden="1" xr:uid="{00000000-0005-0000-0000-0000140C0000}"/>
    <cellStyle name="20% - Accent5 6" xfId="5759" hidden="1" xr:uid="{00000000-0005-0000-0000-0000150C0000}"/>
    <cellStyle name="20% - Accent5 6" xfId="5837" hidden="1" xr:uid="{00000000-0005-0000-0000-0000160C0000}"/>
    <cellStyle name="20% - Accent5 6" xfId="5915" hidden="1" xr:uid="{00000000-0005-0000-0000-0000170C0000}"/>
    <cellStyle name="20% - Accent5 6" xfId="6497" hidden="1" xr:uid="{00000000-0005-0000-0000-0000180C0000}"/>
    <cellStyle name="20% - Accent5 6" xfId="6576" hidden="1" xr:uid="{00000000-0005-0000-0000-0000190C0000}"/>
    <cellStyle name="20% - Accent5 6" xfId="6655" hidden="1" xr:uid="{00000000-0005-0000-0000-00001A0C0000}"/>
    <cellStyle name="20% - Accent5 6" xfId="6431" hidden="1" xr:uid="{00000000-0005-0000-0000-00001B0C0000}"/>
    <cellStyle name="20% - Accent5 6" xfId="6738" hidden="1" xr:uid="{00000000-0005-0000-0000-00001C0C0000}"/>
    <cellStyle name="20% - Accent5 6" xfId="6351" hidden="1" xr:uid="{00000000-0005-0000-0000-00001D0C0000}"/>
    <cellStyle name="20% - Accent5 6" xfId="6971" hidden="1" xr:uid="{00000000-0005-0000-0000-00001E0C0000}"/>
    <cellStyle name="20% - Accent5 6" xfId="7171" hidden="1" xr:uid="{00000000-0005-0000-0000-00001F0C0000}"/>
    <cellStyle name="20% - Accent5 6" xfId="7249" hidden="1" xr:uid="{00000000-0005-0000-0000-0000200C0000}"/>
    <cellStyle name="20% - Accent5 6" xfId="6968" hidden="1" xr:uid="{00000000-0005-0000-0000-0000210C0000}"/>
    <cellStyle name="20% - Accent5 6" xfId="7326" hidden="1" xr:uid="{00000000-0005-0000-0000-0000220C0000}"/>
    <cellStyle name="20% - Accent5 6" xfId="6292" hidden="1" xr:uid="{00000000-0005-0000-0000-0000230C0000}"/>
    <cellStyle name="20% - Accent5 6" xfId="7517" hidden="1" xr:uid="{00000000-0005-0000-0000-0000240C0000}"/>
    <cellStyle name="20% - Accent5 6" xfId="7703" hidden="1" xr:uid="{00000000-0005-0000-0000-0000250C0000}"/>
    <cellStyle name="20% - Accent5 6" xfId="7781" hidden="1" xr:uid="{00000000-0005-0000-0000-0000260C0000}"/>
    <cellStyle name="20% - Accent5 6" xfId="7858" hidden="1" xr:uid="{00000000-0005-0000-0000-0000270C0000}"/>
    <cellStyle name="20% - Accent5 6" xfId="8040" hidden="1" xr:uid="{00000000-0005-0000-0000-0000280C0000}"/>
    <cellStyle name="20% - Accent5 6" xfId="8118" hidden="1" xr:uid="{00000000-0005-0000-0000-0000290C0000}"/>
    <cellStyle name="20% - Accent5 6" xfId="8195" hidden="1" xr:uid="{00000000-0005-0000-0000-00002A0C0000}"/>
    <cellStyle name="20% - Accent5 6" xfId="8377" hidden="1" xr:uid="{00000000-0005-0000-0000-00002B0C0000}"/>
    <cellStyle name="20% - Accent5 7" xfId="104" hidden="1" xr:uid="{00000000-0005-0000-0000-00002C0C0000}"/>
    <cellStyle name="20% - Accent5 7" xfId="179" hidden="1" xr:uid="{00000000-0005-0000-0000-00002D0C0000}"/>
    <cellStyle name="20% - Accent5 7" xfId="256" hidden="1" xr:uid="{00000000-0005-0000-0000-00002E0C0000}"/>
    <cellStyle name="20% - Accent5 7" xfId="334" hidden="1" xr:uid="{00000000-0005-0000-0000-00002F0C0000}"/>
    <cellStyle name="20% - Accent5 7" xfId="918" hidden="1" xr:uid="{00000000-0005-0000-0000-0000300C0000}"/>
    <cellStyle name="20% - Accent5 7" xfId="995" hidden="1" xr:uid="{00000000-0005-0000-0000-0000310C0000}"/>
    <cellStyle name="20% - Accent5 7" xfId="1074" hidden="1" xr:uid="{00000000-0005-0000-0000-0000320C0000}"/>
    <cellStyle name="20% - Accent5 7" xfId="1163" hidden="1" xr:uid="{00000000-0005-0000-0000-0000330C0000}"/>
    <cellStyle name="20% - Accent5 7" xfId="697" hidden="1" xr:uid="{00000000-0005-0000-0000-0000340C0000}"/>
    <cellStyle name="20% - Accent5 7" xfId="707" hidden="1" xr:uid="{00000000-0005-0000-0000-0000350C0000}"/>
    <cellStyle name="20% - Accent5 7" xfId="1348" hidden="1" xr:uid="{00000000-0005-0000-0000-0000360C0000}"/>
    <cellStyle name="20% - Accent5 7" xfId="1590" hidden="1" xr:uid="{00000000-0005-0000-0000-0000370C0000}"/>
    <cellStyle name="20% - Accent5 7" xfId="1668" hidden="1" xr:uid="{00000000-0005-0000-0000-0000380C0000}"/>
    <cellStyle name="20% - Accent5 7" xfId="1749" hidden="1" xr:uid="{00000000-0005-0000-0000-0000390C0000}"/>
    <cellStyle name="20% - Accent5 7" xfId="745" hidden="1" xr:uid="{00000000-0005-0000-0000-00003A0C0000}"/>
    <cellStyle name="20% - Accent5 7" xfId="1166" hidden="1" xr:uid="{00000000-0005-0000-0000-00003B0C0000}"/>
    <cellStyle name="20% - Accent5 7" xfId="1906" hidden="1" xr:uid="{00000000-0005-0000-0000-00003C0C0000}"/>
    <cellStyle name="20% - Accent5 7" xfId="2122" hidden="1" xr:uid="{00000000-0005-0000-0000-00003D0C0000}"/>
    <cellStyle name="20% - Accent5 7" xfId="2200" hidden="1" xr:uid="{00000000-0005-0000-0000-00003E0C0000}"/>
    <cellStyle name="20% - Accent5 7" xfId="610" hidden="1" xr:uid="{00000000-0005-0000-0000-00003F0C0000}"/>
    <cellStyle name="20% - Accent5 7" xfId="2459" hidden="1" xr:uid="{00000000-0005-0000-0000-0000400C0000}"/>
    <cellStyle name="20% - Accent5 7" xfId="2537" hidden="1" xr:uid="{00000000-0005-0000-0000-0000410C0000}"/>
    <cellStyle name="20% - Accent5 7" xfId="1907" hidden="1" xr:uid="{00000000-0005-0000-0000-0000420C0000}"/>
    <cellStyle name="20% - Accent5 7" xfId="2796" hidden="1" xr:uid="{00000000-0005-0000-0000-0000430C0000}"/>
    <cellStyle name="20% - Accent5 7" xfId="2903" hidden="1" xr:uid="{00000000-0005-0000-0000-0000440C0000}"/>
    <cellStyle name="20% - Accent5 7" xfId="2978" hidden="1" xr:uid="{00000000-0005-0000-0000-0000450C0000}"/>
    <cellStyle name="20% - Accent5 7" xfId="3055" hidden="1" xr:uid="{00000000-0005-0000-0000-0000460C0000}"/>
    <cellStyle name="20% - Accent5 7" xfId="3133" hidden="1" xr:uid="{00000000-0005-0000-0000-0000470C0000}"/>
    <cellStyle name="20% - Accent5 7" xfId="3717" hidden="1" xr:uid="{00000000-0005-0000-0000-0000480C0000}"/>
    <cellStyle name="20% - Accent5 7" xfId="3794" hidden="1" xr:uid="{00000000-0005-0000-0000-0000490C0000}"/>
    <cellStyle name="20% - Accent5 7" xfId="3873" hidden="1" xr:uid="{00000000-0005-0000-0000-00004A0C0000}"/>
    <cellStyle name="20% - Accent5 7" xfId="3962" hidden="1" xr:uid="{00000000-0005-0000-0000-00004B0C0000}"/>
    <cellStyle name="20% - Accent5 7" xfId="3496" hidden="1" xr:uid="{00000000-0005-0000-0000-00004C0C0000}"/>
    <cellStyle name="20% - Accent5 7" xfId="3506" hidden="1" xr:uid="{00000000-0005-0000-0000-00004D0C0000}"/>
    <cellStyle name="20% - Accent5 7" xfId="4147" hidden="1" xr:uid="{00000000-0005-0000-0000-00004E0C0000}"/>
    <cellStyle name="20% - Accent5 7" xfId="4389" hidden="1" xr:uid="{00000000-0005-0000-0000-00004F0C0000}"/>
    <cellStyle name="20% - Accent5 7" xfId="4467" hidden="1" xr:uid="{00000000-0005-0000-0000-0000500C0000}"/>
    <cellStyle name="20% - Accent5 7" xfId="4548" hidden="1" xr:uid="{00000000-0005-0000-0000-0000510C0000}"/>
    <cellStyle name="20% - Accent5 7" xfId="3544" hidden="1" xr:uid="{00000000-0005-0000-0000-0000520C0000}"/>
    <cellStyle name="20% - Accent5 7" xfId="3965" hidden="1" xr:uid="{00000000-0005-0000-0000-0000530C0000}"/>
    <cellStyle name="20% - Accent5 7" xfId="4705" hidden="1" xr:uid="{00000000-0005-0000-0000-0000540C0000}"/>
    <cellStyle name="20% - Accent5 7" xfId="4921" hidden="1" xr:uid="{00000000-0005-0000-0000-0000550C0000}"/>
    <cellStyle name="20% - Accent5 7" xfId="4999" hidden="1" xr:uid="{00000000-0005-0000-0000-0000560C0000}"/>
    <cellStyle name="20% - Accent5 7" xfId="3409" hidden="1" xr:uid="{00000000-0005-0000-0000-0000570C0000}"/>
    <cellStyle name="20% - Accent5 7" xfId="5258" hidden="1" xr:uid="{00000000-0005-0000-0000-0000580C0000}"/>
    <cellStyle name="20% - Accent5 7" xfId="5336" hidden="1" xr:uid="{00000000-0005-0000-0000-0000590C0000}"/>
    <cellStyle name="20% - Accent5 7" xfId="4706" hidden="1" xr:uid="{00000000-0005-0000-0000-00005A0C0000}"/>
    <cellStyle name="20% - Accent5 7" xfId="5595" hidden="1" xr:uid="{00000000-0005-0000-0000-00005B0C0000}"/>
    <cellStyle name="20% - Accent5 7" xfId="5695" hidden="1" xr:uid="{00000000-0005-0000-0000-00005C0C0000}"/>
    <cellStyle name="20% - Accent5 7" xfId="5770" hidden="1" xr:uid="{00000000-0005-0000-0000-00005D0C0000}"/>
    <cellStyle name="20% - Accent5 7" xfId="5847" hidden="1" xr:uid="{00000000-0005-0000-0000-00005E0C0000}"/>
    <cellStyle name="20% - Accent5 7" xfId="5925" hidden="1" xr:uid="{00000000-0005-0000-0000-00005F0C0000}"/>
    <cellStyle name="20% - Accent5 7" xfId="6509" hidden="1" xr:uid="{00000000-0005-0000-0000-0000600C0000}"/>
    <cellStyle name="20% - Accent5 7" xfId="6586" hidden="1" xr:uid="{00000000-0005-0000-0000-0000610C0000}"/>
    <cellStyle name="20% - Accent5 7" xfId="6665" hidden="1" xr:uid="{00000000-0005-0000-0000-0000620C0000}"/>
    <cellStyle name="20% - Accent5 7" xfId="6754" hidden="1" xr:uid="{00000000-0005-0000-0000-0000630C0000}"/>
    <cellStyle name="20% - Accent5 7" xfId="6288" hidden="1" xr:uid="{00000000-0005-0000-0000-0000640C0000}"/>
    <cellStyle name="20% - Accent5 7" xfId="6298" hidden="1" xr:uid="{00000000-0005-0000-0000-0000650C0000}"/>
    <cellStyle name="20% - Accent5 7" xfId="6939" hidden="1" xr:uid="{00000000-0005-0000-0000-0000660C0000}"/>
    <cellStyle name="20% - Accent5 7" xfId="7181" hidden="1" xr:uid="{00000000-0005-0000-0000-0000670C0000}"/>
    <cellStyle name="20% - Accent5 7" xfId="7259" hidden="1" xr:uid="{00000000-0005-0000-0000-0000680C0000}"/>
    <cellStyle name="20% - Accent5 7" xfId="7340" hidden="1" xr:uid="{00000000-0005-0000-0000-0000690C0000}"/>
    <cellStyle name="20% - Accent5 7" xfId="6336" hidden="1" xr:uid="{00000000-0005-0000-0000-00006A0C0000}"/>
    <cellStyle name="20% - Accent5 7" xfId="6757" hidden="1" xr:uid="{00000000-0005-0000-0000-00006B0C0000}"/>
    <cellStyle name="20% - Accent5 7" xfId="7497" hidden="1" xr:uid="{00000000-0005-0000-0000-00006C0C0000}"/>
    <cellStyle name="20% - Accent5 7" xfId="7713" hidden="1" xr:uid="{00000000-0005-0000-0000-00006D0C0000}"/>
    <cellStyle name="20% - Accent5 7" xfId="7791" hidden="1" xr:uid="{00000000-0005-0000-0000-00006E0C0000}"/>
    <cellStyle name="20% - Accent5 7" xfId="6201" hidden="1" xr:uid="{00000000-0005-0000-0000-00006F0C0000}"/>
    <cellStyle name="20% - Accent5 7" xfId="8050" hidden="1" xr:uid="{00000000-0005-0000-0000-0000700C0000}"/>
    <cellStyle name="20% - Accent5 7" xfId="8128" hidden="1" xr:uid="{00000000-0005-0000-0000-0000710C0000}"/>
    <cellStyle name="20% - Accent5 7" xfId="7498" hidden="1" xr:uid="{00000000-0005-0000-0000-0000720C0000}"/>
    <cellStyle name="20% - Accent5 7" xfId="8387" hidden="1" xr:uid="{00000000-0005-0000-0000-0000730C0000}"/>
    <cellStyle name="20% - Accent5 8" xfId="117" hidden="1" xr:uid="{00000000-0005-0000-0000-0000740C0000}"/>
    <cellStyle name="20% - Accent5 8" xfId="191" hidden="1" xr:uid="{00000000-0005-0000-0000-0000750C0000}"/>
    <cellStyle name="20% - Accent5 8" xfId="267" hidden="1" xr:uid="{00000000-0005-0000-0000-0000760C0000}"/>
    <cellStyle name="20% - Accent5 8" xfId="345" hidden="1" xr:uid="{00000000-0005-0000-0000-0000770C0000}"/>
    <cellStyle name="20% - Accent5 8" xfId="930" hidden="1" xr:uid="{00000000-0005-0000-0000-0000780C0000}"/>
    <cellStyle name="20% - Accent5 8" xfId="1006" hidden="1" xr:uid="{00000000-0005-0000-0000-0000790C0000}"/>
    <cellStyle name="20% - Accent5 8" xfId="1085" hidden="1" xr:uid="{00000000-0005-0000-0000-00007A0C0000}"/>
    <cellStyle name="20% - Accent5 8" xfId="1176" hidden="1" xr:uid="{00000000-0005-0000-0000-00007B0C0000}"/>
    <cellStyle name="20% - Accent5 8" xfId="807" hidden="1" xr:uid="{00000000-0005-0000-0000-00007C0C0000}"/>
    <cellStyle name="20% - Accent5 8" xfId="835" hidden="1" xr:uid="{00000000-0005-0000-0000-00007D0C0000}"/>
    <cellStyle name="20% - Accent5 8" xfId="1525" hidden="1" xr:uid="{00000000-0005-0000-0000-00007E0C0000}"/>
    <cellStyle name="20% - Accent5 8" xfId="1601" hidden="1" xr:uid="{00000000-0005-0000-0000-00007F0C0000}"/>
    <cellStyle name="20% - Accent5 8" xfId="1679" hidden="1" xr:uid="{00000000-0005-0000-0000-0000800C0000}"/>
    <cellStyle name="20% - Accent5 8" xfId="1758" hidden="1" xr:uid="{00000000-0005-0000-0000-0000810C0000}"/>
    <cellStyle name="20% - Accent5 8" xfId="717" hidden="1" xr:uid="{00000000-0005-0000-0000-0000820C0000}"/>
    <cellStyle name="20% - Accent5 8" xfId="1386" hidden="1" xr:uid="{00000000-0005-0000-0000-0000830C0000}"/>
    <cellStyle name="20% - Accent5 8" xfId="2057" hidden="1" xr:uid="{00000000-0005-0000-0000-0000840C0000}"/>
    <cellStyle name="20% - Accent5 8" xfId="2133" hidden="1" xr:uid="{00000000-0005-0000-0000-0000850C0000}"/>
    <cellStyle name="20% - Accent5 8" xfId="2211" hidden="1" xr:uid="{00000000-0005-0000-0000-0000860C0000}"/>
    <cellStyle name="20% - Accent5 8" xfId="2394" hidden="1" xr:uid="{00000000-0005-0000-0000-0000870C0000}"/>
    <cellStyle name="20% - Accent5 8" xfId="2470" hidden="1" xr:uid="{00000000-0005-0000-0000-0000880C0000}"/>
    <cellStyle name="20% - Accent5 8" xfId="2548" hidden="1" xr:uid="{00000000-0005-0000-0000-0000890C0000}"/>
    <cellStyle name="20% - Accent5 8" xfId="2731" hidden="1" xr:uid="{00000000-0005-0000-0000-00008A0C0000}"/>
    <cellStyle name="20% - Accent5 8" xfId="2807" hidden="1" xr:uid="{00000000-0005-0000-0000-00008B0C0000}"/>
    <cellStyle name="20% - Accent5 8" xfId="2916" hidden="1" xr:uid="{00000000-0005-0000-0000-00008C0C0000}"/>
    <cellStyle name="20% - Accent5 8" xfId="2990" hidden="1" xr:uid="{00000000-0005-0000-0000-00008D0C0000}"/>
    <cellStyle name="20% - Accent5 8" xfId="3066" hidden="1" xr:uid="{00000000-0005-0000-0000-00008E0C0000}"/>
    <cellStyle name="20% - Accent5 8" xfId="3144" hidden="1" xr:uid="{00000000-0005-0000-0000-00008F0C0000}"/>
    <cellStyle name="20% - Accent5 8" xfId="3729" hidden="1" xr:uid="{00000000-0005-0000-0000-0000900C0000}"/>
    <cellStyle name="20% - Accent5 8" xfId="3805" hidden="1" xr:uid="{00000000-0005-0000-0000-0000910C0000}"/>
    <cellStyle name="20% - Accent5 8" xfId="3884" hidden="1" xr:uid="{00000000-0005-0000-0000-0000920C0000}"/>
    <cellStyle name="20% - Accent5 8" xfId="3975" hidden="1" xr:uid="{00000000-0005-0000-0000-0000930C0000}"/>
    <cellStyle name="20% - Accent5 8" xfId="3606" hidden="1" xr:uid="{00000000-0005-0000-0000-0000940C0000}"/>
    <cellStyle name="20% - Accent5 8" xfId="3634" hidden="1" xr:uid="{00000000-0005-0000-0000-0000950C0000}"/>
    <cellStyle name="20% - Accent5 8" xfId="4324" hidden="1" xr:uid="{00000000-0005-0000-0000-0000960C0000}"/>
    <cellStyle name="20% - Accent5 8" xfId="4400" hidden="1" xr:uid="{00000000-0005-0000-0000-0000970C0000}"/>
    <cellStyle name="20% - Accent5 8" xfId="4478" hidden="1" xr:uid="{00000000-0005-0000-0000-0000980C0000}"/>
    <cellStyle name="20% - Accent5 8" xfId="4557" hidden="1" xr:uid="{00000000-0005-0000-0000-0000990C0000}"/>
    <cellStyle name="20% - Accent5 8" xfId="3516" hidden="1" xr:uid="{00000000-0005-0000-0000-00009A0C0000}"/>
    <cellStyle name="20% - Accent5 8" xfId="4185" hidden="1" xr:uid="{00000000-0005-0000-0000-00009B0C0000}"/>
    <cellStyle name="20% - Accent5 8" xfId="4856" hidden="1" xr:uid="{00000000-0005-0000-0000-00009C0C0000}"/>
    <cellStyle name="20% - Accent5 8" xfId="4932" hidden="1" xr:uid="{00000000-0005-0000-0000-00009D0C0000}"/>
    <cellStyle name="20% - Accent5 8" xfId="5010" hidden="1" xr:uid="{00000000-0005-0000-0000-00009E0C0000}"/>
    <cellStyle name="20% - Accent5 8" xfId="5193" hidden="1" xr:uid="{00000000-0005-0000-0000-00009F0C0000}"/>
    <cellStyle name="20% - Accent5 8" xfId="5269" hidden="1" xr:uid="{00000000-0005-0000-0000-0000A00C0000}"/>
    <cellStyle name="20% - Accent5 8" xfId="5347" hidden="1" xr:uid="{00000000-0005-0000-0000-0000A10C0000}"/>
    <cellStyle name="20% - Accent5 8" xfId="5530" hidden="1" xr:uid="{00000000-0005-0000-0000-0000A20C0000}"/>
    <cellStyle name="20% - Accent5 8" xfId="5606" hidden="1" xr:uid="{00000000-0005-0000-0000-0000A30C0000}"/>
    <cellStyle name="20% - Accent5 8" xfId="5708" hidden="1" xr:uid="{00000000-0005-0000-0000-0000A40C0000}"/>
    <cellStyle name="20% - Accent5 8" xfId="5782" hidden="1" xr:uid="{00000000-0005-0000-0000-0000A50C0000}"/>
    <cellStyle name="20% - Accent5 8" xfId="5858" hidden="1" xr:uid="{00000000-0005-0000-0000-0000A60C0000}"/>
    <cellStyle name="20% - Accent5 8" xfId="5936" hidden="1" xr:uid="{00000000-0005-0000-0000-0000A70C0000}"/>
    <cellStyle name="20% - Accent5 8" xfId="6521" hidden="1" xr:uid="{00000000-0005-0000-0000-0000A80C0000}"/>
    <cellStyle name="20% - Accent5 8" xfId="6597" hidden="1" xr:uid="{00000000-0005-0000-0000-0000A90C0000}"/>
    <cellStyle name="20% - Accent5 8" xfId="6676" hidden="1" xr:uid="{00000000-0005-0000-0000-0000AA0C0000}"/>
    <cellStyle name="20% - Accent5 8" xfId="6767" hidden="1" xr:uid="{00000000-0005-0000-0000-0000AB0C0000}"/>
    <cellStyle name="20% - Accent5 8" xfId="6398" hidden="1" xr:uid="{00000000-0005-0000-0000-0000AC0C0000}"/>
    <cellStyle name="20% - Accent5 8" xfId="6426" hidden="1" xr:uid="{00000000-0005-0000-0000-0000AD0C0000}"/>
    <cellStyle name="20% - Accent5 8" xfId="7116" hidden="1" xr:uid="{00000000-0005-0000-0000-0000AE0C0000}"/>
    <cellStyle name="20% - Accent5 8" xfId="7192" hidden="1" xr:uid="{00000000-0005-0000-0000-0000AF0C0000}"/>
    <cellStyle name="20% - Accent5 8" xfId="7270" hidden="1" xr:uid="{00000000-0005-0000-0000-0000B00C0000}"/>
    <cellStyle name="20% - Accent5 8" xfId="7349" hidden="1" xr:uid="{00000000-0005-0000-0000-0000B10C0000}"/>
    <cellStyle name="20% - Accent5 8" xfId="6308" hidden="1" xr:uid="{00000000-0005-0000-0000-0000B20C0000}"/>
    <cellStyle name="20% - Accent5 8" xfId="6977" hidden="1" xr:uid="{00000000-0005-0000-0000-0000B30C0000}"/>
    <cellStyle name="20% - Accent5 8" xfId="7648" hidden="1" xr:uid="{00000000-0005-0000-0000-0000B40C0000}"/>
    <cellStyle name="20% - Accent5 8" xfId="7724" hidden="1" xr:uid="{00000000-0005-0000-0000-0000B50C0000}"/>
    <cellStyle name="20% - Accent5 8" xfId="7802" hidden="1" xr:uid="{00000000-0005-0000-0000-0000B60C0000}"/>
    <cellStyle name="20% - Accent5 8" xfId="7985" hidden="1" xr:uid="{00000000-0005-0000-0000-0000B70C0000}"/>
    <cellStyle name="20% - Accent5 8" xfId="8061" hidden="1" xr:uid="{00000000-0005-0000-0000-0000B80C0000}"/>
    <cellStyle name="20% - Accent5 8" xfId="8139" hidden="1" xr:uid="{00000000-0005-0000-0000-0000B90C0000}"/>
    <cellStyle name="20% - Accent5 8" xfId="8322" hidden="1" xr:uid="{00000000-0005-0000-0000-0000BA0C0000}"/>
    <cellStyle name="20% - Accent5 8" xfId="8398" hidden="1" xr:uid="{00000000-0005-0000-0000-0000BB0C0000}"/>
    <cellStyle name="20% - Accent5 9" xfId="130" hidden="1" xr:uid="{00000000-0005-0000-0000-0000BC0C0000}"/>
    <cellStyle name="20% - Accent5 9" xfId="204" hidden="1" xr:uid="{00000000-0005-0000-0000-0000BD0C0000}"/>
    <cellStyle name="20% - Accent5 9" xfId="280" hidden="1" xr:uid="{00000000-0005-0000-0000-0000BE0C0000}"/>
    <cellStyle name="20% - Accent5 9" xfId="358" hidden="1" xr:uid="{00000000-0005-0000-0000-0000BF0C0000}"/>
    <cellStyle name="20% - Accent5 9" xfId="943" hidden="1" xr:uid="{00000000-0005-0000-0000-0000C00C0000}"/>
    <cellStyle name="20% - Accent5 9" xfId="1019" hidden="1" xr:uid="{00000000-0005-0000-0000-0000C10C0000}"/>
    <cellStyle name="20% - Accent5 9" xfId="1098" hidden="1" xr:uid="{00000000-0005-0000-0000-0000C20C0000}"/>
    <cellStyle name="20% - Accent5 9" xfId="1204" hidden="1" xr:uid="{00000000-0005-0000-0000-0000C30C0000}"/>
    <cellStyle name="20% - Accent5 9" xfId="784" hidden="1" xr:uid="{00000000-0005-0000-0000-0000C40C0000}"/>
    <cellStyle name="20% - Accent5 9" xfId="864" hidden="1" xr:uid="{00000000-0005-0000-0000-0000C50C0000}"/>
    <cellStyle name="20% - Accent5 9" xfId="1538" hidden="1" xr:uid="{00000000-0005-0000-0000-0000C60C0000}"/>
    <cellStyle name="20% - Accent5 9" xfId="1614" hidden="1" xr:uid="{00000000-0005-0000-0000-0000C70C0000}"/>
    <cellStyle name="20% - Accent5 9" xfId="1692" hidden="1" xr:uid="{00000000-0005-0000-0000-0000C80C0000}"/>
    <cellStyle name="20% - Accent5 9" xfId="1775" hidden="1" xr:uid="{00000000-0005-0000-0000-0000C90C0000}"/>
    <cellStyle name="20% - Accent5 9" xfId="643" hidden="1" xr:uid="{00000000-0005-0000-0000-0000CA0C0000}"/>
    <cellStyle name="20% - Accent5 9" xfId="827" hidden="1" xr:uid="{00000000-0005-0000-0000-0000CB0C0000}"/>
    <cellStyle name="20% - Accent5 9" xfId="2070" hidden="1" xr:uid="{00000000-0005-0000-0000-0000CC0C0000}"/>
    <cellStyle name="20% - Accent5 9" xfId="2146" hidden="1" xr:uid="{00000000-0005-0000-0000-0000CD0C0000}"/>
    <cellStyle name="20% - Accent5 9" xfId="2224" hidden="1" xr:uid="{00000000-0005-0000-0000-0000CE0C0000}"/>
    <cellStyle name="20% - Accent5 9" xfId="2407" hidden="1" xr:uid="{00000000-0005-0000-0000-0000CF0C0000}"/>
    <cellStyle name="20% - Accent5 9" xfId="2483" hidden="1" xr:uid="{00000000-0005-0000-0000-0000D00C0000}"/>
    <cellStyle name="20% - Accent5 9" xfId="2561" hidden="1" xr:uid="{00000000-0005-0000-0000-0000D10C0000}"/>
    <cellStyle name="20% - Accent5 9" xfId="2744" hidden="1" xr:uid="{00000000-0005-0000-0000-0000D20C0000}"/>
    <cellStyle name="20% - Accent5 9" xfId="2820" hidden="1" xr:uid="{00000000-0005-0000-0000-0000D30C0000}"/>
    <cellStyle name="20% - Accent5 9" xfId="2929" hidden="1" xr:uid="{00000000-0005-0000-0000-0000D40C0000}"/>
    <cellStyle name="20% - Accent5 9" xfId="3003" hidden="1" xr:uid="{00000000-0005-0000-0000-0000D50C0000}"/>
    <cellStyle name="20% - Accent5 9" xfId="3079" hidden="1" xr:uid="{00000000-0005-0000-0000-0000D60C0000}"/>
    <cellStyle name="20% - Accent5 9" xfId="3157" hidden="1" xr:uid="{00000000-0005-0000-0000-0000D70C0000}"/>
    <cellStyle name="20% - Accent5 9" xfId="3742" hidden="1" xr:uid="{00000000-0005-0000-0000-0000D80C0000}"/>
    <cellStyle name="20% - Accent5 9" xfId="3818" hidden="1" xr:uid="{00000000-0005-0000-0000-0000D90C0000}"/>
    <cellStyle name="20% - Accent5 9" xfId="3897" hidden="1" xr:uid="{00000000-0005-0000-0000-0000DA0C0000}"/>
    <cellStyle name="20% - Accent5 9" xfId="4003" hidden="1" xr:uid="{00000000-0005-0000-0000-0000DB0C0000}"/>
    <cellStyle name="20% - Accent5 9" xfId="3583" hidden="1" xr:uid="{00000000-0005-0000-0000-0000DC0C0000}"/>
    <cellStyle name="20% - Accent5 9" xfId="3663" hidden="1" xr:uid="{00000000-0005-0000-0000-0000DD0C0000}"/>
    <cellStyle name="20% - Accent5 9" xfId="4337" hidden="1" xr:uid="{00000000-0005-0000-0000-0000DE0C0000}"/>
    <cellStyle name="20% - Accent5 9" xfId="4413" hidden="1" xr:uid="{00000000-0005-0000-0000-0000DF0C0000}"/>
    <cellStyle name="20% - Accent5 9" xfId="4491" hidden="1" xr:uid="{00000000-0005-0000-0000-0000E00C0000}"/>
    <cellStyle name="20% - Accent5 9" xfId="4574" hidden="1" xr:uid="{00000000-0005-0000-0000-0000E10C0000}"/>
    <cellStyle name="20% - Accent5 9" xfId="3442" hidden="1" xr:uid="{00000000-0005-0000-0000-0000E20C0000}"/>
    <cellStyle name="20% - Accent5 9" xfId="3626" hidden="1" xr:uid="{00000000-0005-0000-0000-0000E30C0000}"/>
    <cellStyle name="20% - Accent5 9" xfId="4869" hidden="1" xr:uid="{00000000-0005-0000-0000-0000E40C0000}"/>
    <cellStyle name="20% - Accent5 9" xfId="4945" hidden="1" xr:uid="{00000000-0005-0000-0000-0000E50C0000}"/>
    <cellStyle name="20% - Accent5 9" xfId="5023" hidden="1" xr:uid="{00000000-0005-0000-0000-0000E60C0000}"/>
    <cellStyle name="20% - Accent5 9" xfId="5206" hidden="1" xr:uid="{00000000-0005-0000-0000-0000E70C0000}"/>
    <cellStyle name="20% - Accent5 9" xfId="5282" hidden="1" xr:uid="{00000000-0005-0000-0000-0000E80C0000}"/>
    <cellStyle name="20% - Accent5 9" xfId="5360" hidden="1" xr:uid="{00000000-0005-0000-0000-0000E90C0000}"/>
    <cellStyle name="20% - Accent5 9" xfId="5543" hidden="1" xr:uid="{00000000-0005-0000-0000-0000EA0C0000}"/>
    <cellStyle name="20% - Accent5 9" xfId="5619" hidden="1" xr:uid="{00000000-0005-0000-0000-0000EB0C0000}"/>
    <cellStyle name="20% - Accent5 9" xfId="5721" hidden="1" xr:uid="{00000000-0005-0000-0000-0000EC0C0000}"/>
    <cellStyle name="20% - Accent5 9" xfId="5795" hidden="1" xr:uid="{00000000-0005-0000-0000-0000ED0C0000}"/>
    <cellStyle name="20% - Accent5 9" xfId="5871" hidden="1" xr:uid="{00000000-0005-0000-0000-0000EE0C0000}"/>
    <cellStyle name="20% - Accent5 9" xfId="5949" hidden="1" xr:uid="{00000000-0005-0000-0000-0000EF0C0000}"/>
    <cellStyle name="20% - Accent5 9" xfId="6534" hidden="1" xr:uid="{00000000-0005-0000-0000-0000F00C0000}"/>
    <cellStyle name="20% - Accent5 9" xfId="6610" hidden="1" xr:uid="{00000000-0005-0000-0000-0000F10C0000}"/>
    <cellStyle name="20% - Accent5 9" xfId="6689" hidden="1" xr:uid="{00000000-0005-0000-0000-0000F20C0000}"/>
    <cellStyle name="20% - Accent5 9" xfId="6795" hidden="1" xr:uid="{00000000-0005-0000-0000-0000F30C0000}"/>
    <cellStyle name="20% - Accent5 9" xfId="6375" hidden="1" xr:uid="{00000000-0005-0000-0000-0000F40C0000}"/>
    <cellStyle name="20% - Accent5 9" xfId="6455" hidden="1" xr:uid="{00000000-0005-0000-0000-0000F50C0000}"/>
    <cellStyle name="20% - Accent5 9" xfId="7129" hidden="1" xr:uid="{00000000-0005-0000-0000-0000F60C0000}"/>
    <cellStyle name="20% - Accent5 9" xfId="7205" hidden="1" xr:uid="{00000000-0005-0000-0000-0000F70C0000}"/>
    <cellStyle name="20% - Accent5 9" xfId="7283" hidden="1" xr:uid="{00000000-0005-0000-0000-0000F80C0000}"/>
    <cellStyle name="20% - Accent5 9" xfId="7366" hidden="1" xr:uid="{00000000-0005-0000-0000-0000F90C0000}"/>
    <cellStyle name="20% - Accent5 9" xfId="6234" hidden="1" xr:uid="{00000000-0005-0000-0000-0000FA0C0000}"/>
    <cellStyle name="20% - Accent5 9" xfId="6418" hidden="1" xr:uid="{00000000-0005-0000-0000-0000FB0C0000}"/>
    <cellStyle name="20% - Accent5 9" xfId="7661" hidden="1" xr:uid="{00000000-0005-0000-0000-0000FC0C0000}"/>
    <cellStyle name="20% - Accent5 9" xfId="7737" hidden="1" xr:uid="{00000000-0005-0000-0000-0000FD0C0000}"/>
    <cellStyle name="20% - Accent5 9" xfId="7815" hidden="1" xr:uid="{00000000-0005-0000-0000-0000FE0C0000}"/>
    <cellStyle name="20% - Accent5 9" xfId="7998" hidden="1" xr:uid="{00000000-0005-0000-0000-0000FF0C0000}"/>
    <cellStyle name="20% - Accent5 9" xfId="8074" hidden="1" xr:uid="{00000000-0005-0000-0000-0000000D0000}"/>
    <cellStyle name="20% - Accent5 9" xfId="8152" hidden="1" xr:uid="{00000000-0005-0000-0000-0000010D0000}"/>
    <cellStyle name="20% - Accent5 9" xfId="8335" hidden="1" xr:uid="{00000000-0005-0000-0000-0000020D0000}"/>
    <cellStyle name="20% - Accent5 9" xfId="8411" hidden="1" xr:uid="{00000000-0005-0000-0000-0000030D0000}"/>
    <cellStyle name="20% - Accent6" xfId="43" builtinId="50" hidden="1"/>
    <cellStyle name="20% - Accent6 10" xfId="132" hidden="1" xr:uid="{00000000-0005-0000-0000-0000380D0000}"/>
    <cellStyle name="20% - Accent6 10" xfId="206" hidden="1" xr:uid="{00000000-0005-0000-0000-0000390D0000}"/>
    <cellStyle name="20% - Accent6 10" xfId="282" hidden="1" xr:uid="{00000000-0005-0000-0000-00003A0D0000}"/>
    <cellStyle name="20% - Accent6 10" xfId="360" hidden="1" xr:uid="{00000000-0005-0000-0000-00003B0D0000}"/>
    <cellStyle name="20% - Accent6 10" xfId="945" hidden="1" xr:uid="{00000000-0005-0000-0000-00003C0D0000}"/>
    <cellStyle name="20% - Accent6 10" xfId="1021" hidden="1" xr:uid="{00000000-0005-0000-0000-00003D0D0000}"/>
    <cellStyle name="20% - Accent6 10" xfId="1100" hidden="1" xr:uid="{00000000-0005-0000-0000-00003E0D0000}"/>
    <cellStyle name="20% - Accent6 10" xfId="1201" hidden="1" xr:uid="{00000000-0005-0000-0000-00003F0D0000}"/>
    <cellStyle name="20% - Accent6 10" xfId="762" hidden="1" xr:uid="{00000000-0005-0000-0000-0000400D0000}"/>
    <cellStyle name="20% - Accent6 10" xfId="857" hidden="1" xr:uid="{00000000-0005-0000-0000-0000410D0000}"/>
    <cellStyle name="20% - Accent6 10" xfId="1540" hidden="1" xr:uid="{00000000-0005-0000-0000-0000420D0000}"/>
    <cellStyle name="20% - Accent6 10" xfId="1616" hidden="1" xr:uid="{00000000-0005-0000-0000-0000430D0000}"/>
    <cellStyle name="20% - Accent6 10" xfId="1694" hidden="1" xr:uid="{00000000-0005-0000-0000-0000440D0000}"/>
    <cellStyle name="20% - Accent6 10" xfId="1772" hidden="1" xr:uid="{00000000-0005-0000-0000-0000450D0000}"/>
    <cellStyle name="20% - Accent6 10" xfId="1190" hidden="1" xr:uid="{00000000-0005-0000-0000-0000460D0000}"/>
    <cellStyle name="20% - Accent6 10" xfId="664" hidden="1" xr:uid="{00000000-0005-0000-0000-0000470D0000}"/>
    <cellStyle name="20% - Accent6 10" xfId="2072" hidden="1" xr:uid="{00000000-0005-0000-0000-0000480D0000}"/>
    <cellStyle name="20% - Accent6 10" xfId="2148" hidden="1" xr:uid="{00000000-0005-0000-0000-0000490D0000}"/>
    <cellStyle name="20% - Accent6 10" xfId="2226" hidden="1" xr:uid="{00000000-0005-0000-0000-00004A0D0000}"/>
    <cellStyle name="20% - Accent6 10" xfId="2409" hidden="1" xr:uid="{00000000-0005-0000-0000-00004B0D0000}"/>
    <cellStyle name="20% - Accent6 10" xfId="2485" hidden="1" xr:uid="{00000000-0005-0000-0000-00004C0D0000}"/>
    <cellStyle name="20% - Accent6 10" xfId="2563" hidden="1" xr:uid="{00000000-0005-0000-0000-00004D0D0000}"/>
    <cellStyle name="20% - Accent6 10" xfId="2746" hidden="1" xr:uid="{00000000-0005-0000-0000-00004E0D0000}"/>
    <cellStyle name="20% - Accent6 10" xfId="2822" hidden="1" xr:uid="{00000000-0005-0000-0000-00004F0D0000}"/>
    <cellStyle name="20% - Accent6 10" xfId="2931" hidden="1" xr:uid="{00000000-0005-0000-0000-0000500D0000}"/>
    <cellStyle name="20% - Accent6 10" xfId="3005" hidden="1" xr:uid="{00000000-0005-0000-0000-0000510D0000}"/>
    <cellStyle name="20% - Accent6 10" xfId="3081" hidden="1" xr:uid="{00000000-0005-0000-0000-0000520D0000}"/>
    <cellStyle name="20% - Accent6 10" xfId="3159" hidden="1" xr:uid="{00000000-0005-0000-0000-0000530D0000}"/>
    <cellStyle name="20% - Accent6 10" xfId="3744" hidden="1" xr:uid="{00000000-0005-0000-0000-0000540D0000}"/>
    <cellStyle name="20% - Accent6 10" xfId="3820" hidden="1" xr:uid="{00000000-0005-0000-0000-0000550D0000}"/>
    <cellStyle name="20% - Accent6 10" xfId="3899" hidden="1" xr:uid="{00000000-0005-0000-0000-0000560D0000}"/>
    <cellStyle name="20% - Accent6 10" xfId="4000" hidden="1" xr:uid="{00000000-0005-0000-0000-0000570D0000}"/>
    <cellStyle name="20% - Accent6 10" xfId="3561" hidden="1" xr:uid="{00000000-0005-0000-0000-0000580D0000}"/>
    <cellStyle name="20% - Accent6 10" xfId="3656" hidden="1" xr:uid="{00000000-0005-0000-0000-0000590D0000}"/>
    <cellStyle name="20% - Accent6 10" xfId="4339" hidden="1" xr:uid="{00000000-0005-0000-0000-00005A0D0000}"/>
    <cellStyle name="20% - Accent6 10" xfId="4415" hidden="1" xr:uid="{00000000-0005-0000-0000-00005B0D0000}"/>
    <cellStyle name="20% - Accent6 10" xfId="4493" hidden="1" xr:uid="{00000000-0005-0000-0000-00005C0D0000}"/>
    <cellStyle name="20% - Accent6 10" xfId="4571" hidden="1" xr:uid="{00000000-0005-0000-0000-00005D0D0000}"/>
    <cellStyle name="20% - Accent6 10" xfId="3989" hidden="1" xr:uid="{00000000-0005-0000-0000-00005E0D0000}"/>
    <cellStyle name="20% - Accent6 10" xfId="3463" hidden="1" xr:uid="{00000000-0005-0000-0000-00005F0D0000}"/>
    <cellStyle name="20% - Accent6 10" xfId="4871" hidden="1" xr:uid="{00000000-0005-0000-0000-0000600D0000}"/>
    <cellStyle name="20% - Accent6 10" xfId="4947" hidden="1" xr:uid="{00000000-0005-0000-0000-0000610D0000}"/>
    <cellStyle name="20% - Accent6 10" xfId="5025" hidden="1" xr:uid="{00000000-0005-0000-0000-0000620D0000}"/>
    <cellStyle name="20% - Accent6 10" xfId="5208" hidden="1" xr:uid="{00000000-0005-0000-0000-0000630D0000}"/>
    <cellStyle name="20% - Accent6 10" xfId="5284" hidden="1" xr:uid="{00000000-0005-0000-0000-0000640D0000}"/>
    <cellStyle name="20% - Accent6 10" xfId="5362" hidden="1" xr:uid="{00000000-0005-0000-0000-0000650D0000}"/>
    <cellStyle name="20% - Accent6 10" xfId="5545" hidden="1" xr:uid="{00000000-0005-0000-0000-0000660D0000}"/>
    <cellStyle name="20% - Accent6 10" xfId="5621" hidden="1" xr:uid="{00000000-0005-0000-0000-0000670D0000}"/>
    <cellStyle name="20% - Accent6 10" xfId="5723" hidden="1" xr:uid="{00000000-0005-0000-0000-0000680D0000}"/>
    <cellStyle name="20% - Accent6 10" xfId="5797" hidden="1" xr:uid="{00000000-0005-0000-0000-0000690D0000}"/>
    <cellStyle name="20% - Accent6 10" xfId="5873" hidden="1" xr:uid="{00000000-0005-0000-0000-00006A0D0000}"/>
    <cellStyle name="20% - Accent6 10" xfId="5951" hidden="1" xr:uid="{00000000-0005-0000-0000-00006B0D0000}"/>
    <cellStyle name="20% - Accent6 10" xfId="6536" hidden="1" xr:uid="{00000000-0005-0000-0000-00006C0D0000}"/>
    <cellStyle name="20% - Accent6 10" xfId="6612" hidden="1" xr:uid="{00000000-0005-0000-0000-00006D0D0000}"/>
    <cellStyle name="20% - Accent6 10" xfId="6691" hidden="1" xr:uid="{00000000-0005-0000-0000-00006E0D0000}"/>
    <cellStyle name="20% - Accent6 10" xfId="6792" hidden="1" xr:uid="{00000000-0005-0000-0000-00006F0D0000}"/>
    <cellStyle name="20% - Accent6 10" xfId="6353" hidden="1" xr:uid="{00000000-0005-0000-0000-0000700D0000}"/>
    <cellStyle name="20% - Accent6 10" xfId="6448" hidden="1" xr:uid="{00000000-0005-0000-0000-0000710D0000}"/>
    <cellStyle name="20% - Accent6 10" xfId="7131" hidden="1" xr:uid="{00000000-0005-0000-0000-0000720D0000}"/>
    <cellStyle name="20% - Accent6 10" xfId="7207" hidden="1" xr:uid="{00000000-0005-0000-0000-0000730D0000}"/>
    <cellStyle name="20% - Accent6 10" xfId="7285" hidden="1" xr:uid="{00000000-0005-0000-0000-0000740D0000}"/>
    <cellStyle name="20% - Accent6 10" xfId="7363" hidden="1" xr:uid="{00000000-0005-0000-0000-0000750D0000}"/>
    <cellStyle name="20% - Accent6 10" xfId="6781" hidden="1" xr:uid="{00000000-0005-0000-0000-0000760D0000}"/>
    <cellStyle name="20% - Accent6 10" xfId="6255" hidden="1" xr:uid="{00000000-0005-0000-0000-0000770D0000}"/>
    <cellStyle name="20% - Accent6 10" xfId="7663" hidden="1" xr:uid="{00000000-0005-0000-0000-0000780D0000}"/>
    <cellStyle name="20% - Accent6 10" xfId="7739" hidden="1" xr:uid="{00000000-0005-0000-0000-0000790D0000}"/>
    <cellStyle name="20% - Accent6 10" xfId="7817" hidden="1" xr:uid="{00000000-0005-0000-0000-00007A0D0000}"/>
    <cellStyle name="20% - Accent6 10" xfId="8000" hidden="1" xr:uid="{00000000-0005-0000-0000-00007B0D0000}"/>
    <cellStyle name="20% - Accent6 10" xfId="8076" hidden="1" xr:uid="{00000000-0005-0000-0000-00007C0D0000}"/>
    <cellStyle name="20% - Accent6 10" xfId="8154" hidden="1" xr:uid="{00000000-0005-0000-0000-00007D0D0000}"/>
    <cellStyle name="20% - Accent6 10" xfId="8337" hidden="1" xr:uid="{00000000-0005-0000-0000-00007E0D0000}"/>
    <cellStyle name="20% - Accent6 10" xfId="8413" hidden="1" xr:uid="{00000000-0005-0000-0000-00007F0D0000}"/>
    <cellStyle name="20% - Accent6 11" xfId="145" hidden="1" xr:uid="{00000000-0005-0000-0000-0000800D0000}"/>
    <cellStyle name="20% - Accent6 11" xfId="219" hidden="1" xr:uid="{00000000-0005-0000-0000-0000810D0000}"/>
    <cellStyle name="20% - Accent6 11" xfId="295" hidden="1" xr:uid="{00000000-0005-0000-0000-0000820D0000}"/>
    <cellStyle name="20% - Accent6 11" xfId="373" hidden="1" xr:uid="{00000000-0005-0000-0000-0000830D0000}"/>
    <cellStyle name="20% - Accent6 11" xfId="958" hidden="1" xr:uid="{00000000-0005-0000-0000-0000840D0000}"/>
    <cellStyle name="20% - Accent6 11" xfId="1034" hidden="1" xr:uid="{00000000-0005-0000-0000-0000850D0000}"/>
    <cellStyle name="20% - Accent6 11" xfId="1113" hidden="1" xr:uid="{00000000-0005-0000-0000-0000860D0000}"/>
    <cellStyle name="20% - Accent6 11" xfId="1156" hidden="1" xr:uid="{00000000-0005-0000-0000-0000870D0000}"/>
    <cellStyle name="20% - Accent6 11" xfId="603" hidden="1" xr:uid="{00000000-0005-0000-0000-0000880D0000}"/>
    <cellStyle name="20% - Accent6 11" xfId="862" hidden="1" xr:uid="{00000000-0005-0000-0000-0000890D0000}"/>
    <cellStyle name="20% - Accent6 11" xfId="1553" hidden="1" xr:uid="{00000000-0005-0000-0000-00008A0D0000}"/>
    <cellStyle name="20% - Accent6 11" xfId="1629" hidden="1" xr:uid="{00000000-0005-0000-0000-00008B0D0000}"/>
    <cellStyle name="20% - Accent6 11" xfId="1707" hidden="1" xr:uid="{00000000-0005-0000-0000-00008C0D0000}"/>
    <cellStyle name="20% - Accent6 11" xfId="1744" hidden="1" xr:uid="{00000000-0005-0000-0000-00008D0D0000}"/>
    <cellStyle name="20% - Accent6 11" xfId="726" hidden="1" xr:uid="{00000000-0005-0000-0000-00008E0D0000}"/>
    <cellStyle name="20% - Accent6 11" xfId="1342" hidden="1" xr:uid="{00000000-0005-0000-0000-00008F0D0000}"/>
    <cellStyle name="20% - Accent6 11" xfId="2085" hidden="1" xr:uid="{00000000-0005-0000-0000-0000900D0000}"/>
    <cellStyle name="20% - Accent6 11" xfId="2161" hidden="1" xr:uid="{00000000-0005-0000-0000-0000910D0000}"/>
    <cellStyle name="20% - Accent6 11" xfId="2239" hidden="1" xr:uid="{00000000-0005-0000-0000-0000920D0000}"/>
    <cellStyle name="20% - Accent6 11" xfId="2422" hidden="1" xr:uid="{00000000-0005-0000-0000-0000930D0000}"/>
    <cellStyle name="20% - Accent6 11" xfId="2498" hidden="1" xr:uid="{00000000-0005-0000-0000-0000940D0000}"/>
    <cellStyle name="20% - Accent6 11" xfId="2576" hidden="1" xr:uid="{00000000-0005-0000-0000-0000950D0000}"/>
    <cellStyle name="20% - Accent6 11" xfId="2759" hidden="1" xr:uid="{00000000-0005-0000-0000-0000960D0000}"/>
    <cellStyle name="20% - Accent6 11" xfId="2835" hidden="1" xr:uid="{00000000-0005-0000-0000-0000970D0000}"/>
    <cellStyle name="20% - Accent6 11" xfId="2944" hidden="1" xr:uid="{00000000-0005-0000-0000-0000980D0000}"/>
    <cellStyle name="20% - Accent6 11" xfId="3018" hidden="1" xr:uid="{00000000-0005-0000-0000-0000990D0000}"/>
    <cellStyle name="20% - Accent6 11" xfId="3094" hidden="1" xr:uid="{00000000-0005-0000-0000-00009A0D0000}"/>
    <cellStyle name="20% - Accent6 11" xfId="3172" hidden="1" xr:uid="{00000000-0005-0000-0000-00009B0D0000}"/>
    <cellStyle name="20% - Accent6 11" xfId="3757" hidden="1" xr:uid="{00000000-0005-0000-0000-00009C0D0000}"/>
    <cellStyle name="20% - Accent6 11" xfId="3833" hidden="1" xr:uid="{00000000-0005-0000-0000-00009D0D0000}"/>
    <cellStyle name="20% - Accent6 11" xfId="3912" hidden="1" xr:uid="{00000000-0005-0000-0000-00009E0D0000}"/>
    <cellStyle name="20% - Accent6 11" xfId="3955" hidden="1" xr:uid="{00000000-0005-0000-0000-00009F0D0000}"/>
    <cellStyle name="20% - Accent6 11" xfId="3402" hidden="1" xr:uid="{00000000-0005-0000-0000-0000A00D0000}"/>
    <cellStyle name="20% - Accent6 11" xfId="3661" hidden="1" xr:uid="{00000000-0005-0000-0000-0000A10D0000}"/>
    <cellStyle name="20% - Accent6 11" xfId="4352" hidden="1" xr:uid="{00000000-0005-0000-0000-0000A20D0000}"/>
    <cellStyle name="20% - Accent6 11" xfId="4428" hidden="1" xr:uid="{00000000-0005-0000-0000-0000A30D0000}"/>
    <cellStyle name="20% - Accent6 11" xfId="4506" hidden="1" xr:uid="{00000000-0005-0000-0000-0000A40D0000}"/>
    <cellStyle name="20% - Accent6 11" xfId="4543" hidden="1" xr:uid="{00000000-0005-0000-0000-0000A50D0000}"/>
    <cellStyle name="20% - Accent6 11" xfId="3525" hidden="1" xr:uid="{00000000-0005-0000-0000-0000A60D0000}"/>
    <cellStyle name="20% - Accent6 11" xfId="4141" hidden="1" xr:uid="{00000000-0005-0000-0000-0000A70D0000}"/>
    <cellStyle name="20% - Accent6 11" xfId="4884" hidden="1" xr:uid="{00000000-0005-0000-0000-0000A80D0000}"/>
    <cellStyle name="20% - Accent6 11" xfId="4960" hidden="1" xr:uid="{00000000-0005-0000-0000-0000A90D0000}"/>
    <cellStyle name="20% - Accent6 11" xfId="5038" hidden="1" xr:uid="{00000000-0005-0000-0000-0000AA0D0000}"/>
    <cellStyle name="20% - Accent6 11" xfId="5221" hidden="1" xr:uid="{00000000-0005-0000-0000-0000AB0D0000}"/>
    <cellStyle name="20% - Accent6 11" xfId="5297" hidden="1" xr:uid="{00000000-0005-0000-0000-0000AC0D0000}"/>
    <cellStyle name="20% - Accent6 11" xfId="5375" hidden="1" xr:uid="{00000000-0005-0000-0000-0000AD0D0000}"/>
    <cellStyle name="20% - Accent6 11" xfId="5558" hidden="1" xr:uid="{00000000-0005-0000-0000-0000AE0D0000}"/>
    <cellStyle name="20% - Accent6 11" xfId="5634" hidden="1" xr:uid="{00000000-0005-0000-0000-0000AF0D0000}"/>
    <cellStyle name="20% - Accent6 11" xfId="5736" hidden="1" xr:uid="{00000000-0005-0000-0000-0000B00D0000}"/>
    <cellStyle name="20% - Accent6 11" xfId="5810" hidden="1" xr:uid="{00000000-0005-0000-0000-0000B10D0000}"/>
    <cellStyle name="20% - Accent6 11" xfId="5886" hidden="1" xr:uid="{00000000-0005-0000-0000-0000B20D0000}"/>
    <cellStyle name="20% - Accent6 11" xfId="5964" hidden="1" xr:uid="{00000000-0005-0000-0000-0000B30D0000}"/>
    <cellStyle name="20% - Accent6 11" xfId="6549" hidden="1" xr:uid="{00000000-0005-0000-0000-0000B40D0000}"/>
    <cellStyle name="20% - Accent6 11" xfId="6625" hidden="1" xr:uid="{00000000-0005-0000-0000-0000B50D0000}"/>
    <cellStyle name="20% - Accent6 11" xfId="6704" hidden="1" xr:uid="{00000000-0005-0000-0000-0000B60D0000}"/>
    <cellStyle name="20% - Accent6 11" xfId="6747" hidden="1" xr:uid="{00000000-0005-0000-0000-0000B70D0000}"/>
    <cellStyle name="20% - Accent6 11" xfId="6194" hidden="1" xr:uid="{00000000-0005-0000-0000-0000B80D0000}"/>
    <cellStyle name="20% - Accent6 11" xfId="6453" hidden="1" xr:uid="{00000000-0005-0000-0000-0000B90D0000}"/>
    <cellStyle name="20% - Accent6 11" xfId="7144" hidden="1" xr:uid="{00000000-0005-0000-0000-0000BA0D0000}"/>
    <cellStyle name="20% - Accent6 11" xfId="7220" hidden="1" xr:uid="{00000000-0005-0000-0000-0000BB0D0000}"/>
    <cellStyle name="20% - Accent6 11" xfId="7298" hidden="1" xr:uid="{00000000-0005-0000-0000-0000BC0D0000}"/>
    <cellStyle name="20% - Accent6 11" xfId="7335" hidden="1" xr:uid="{00000000-0005-0000-0000-0000BD0D0000}"/>
    <cellStyle name="20% - Accent6 11" xfId="6317" hidden="1" xr:uid="{00000000-0005-0000-0000-0000BE0D0000}"/>
    <cellStyle name="20% - Accent6 11" xfId="6933" hidden="1" xr:uid="{00000000-0005-0000-0000-0000BF0D0000}"/>
    <cellStyle name="20% - Accent6 11" xfId="7676" hidden="1" xr:uid="{00000000-0005-0000-0000-0000C00D0000}"/>
    <cellStyle name="20% - Accent6 11" xfId="7752" hidden="1" xr:uid="{00000000-0005-0000-0000-0000C10D0000}"/>
    <cellStyle name="20% - Accent6 11" xfId="7830" hidden="1" xr:uid="{00000000-0005-0000-0000-0000C20D0000}"/>
    <cellStyle name="20% - Accent6 11" xfId="8013" hidden="1" xr:uid="{00000000-0005-0000-0000-0000C30D0000}"/>
    <cellStyle name="20% - Accent6 11" xfId="8089" hidden="1" xr:uid="{00000000-0005-0000-0000-0000C40D0000}"/>
    <cellStyle name="20% - Accent6 11" xfId="8167" hidden="1" xr:uid="{00000000-0005-0000-0000-0000C50D0000}"/>
    <cellStyle name="20% - Accent6 11" xfId="8350" hidden="1" xr:uid="{00000000-0005-0000-0000-0000C60D0000}"/>
    <cellStyle name="20% - Accent6 11" xfId="8426" hidden="1" xr:uid="{00000000-0005-0000-0000-0000C70D0000}"/>
    <cellStyle name="20% - Accent6 12" xfId="158" hidden="1" xr:uid="{00000000-0005-0000-0000-0000C80D0000}"/>
    <cellStyle name="20% - Accent6 12" xfId="233" hidden="1" xr:uid="{00000000-0005-0000-0000-0000C90D0000}"/>
    <cellStyle name="20% - Accent6 12" xfId="308" hidden="1" xr:uid="{00000000-0005-0000-0000-0000CA0D0000}"/>
    <cellStyle name="20% - Accent6 12" xfId="386" hidden="1" xr:uid="{00000000-0005-0000-0000-0000CB0D0000}"/>
    <cellStyle name="20% - Accent6 12" xfId="972" hidden="1" xr:uid="{00000000-0005-0000-0000-0000CC0D0000}"/>
    <cellStyle name="20% - Accent6 12" xfId="1047" hidden="1" xr:uid="{00000000-0005-0000-0000-0000CD0D0000}"/>
    <cellStyle name="20% - Accent6 12" xfId="1126" hidden="1" xr:uid="{00000000-0005-0000-0000-0000CE0D0000}"/>
    <cellStyle name="20% - Accent6 12" xfId="1195" hidden="1" xr:uid="{00000000-0005-0000-0000-0000CF0D0000}"/>
    <cellStyle name="20% - Accent6 12" xfId="609" hidden="1" xr:uid="{00000000-0005-0000-0000-0000D00D0000}"/>
    <cellStyle name="20% - Accent6 12" xfId="785" hidden="1" xr:uid="{00000000-0005-0000-0000-0000D10D0000}"/>
    <cellStyle name="20% - Accent6 12" xfId="1567" hidden="1" xr:uid="{00000000-0005-0000-0000-0000D20D0000}"/>
    <cellStyle name="20% - Accent6 12" xfId="1642" hidden="1" xr:uid="{00000000-0005-0000-0000-0000D30D0000}"/>
    <cellStyle name="20% - Accent6 12" xfId="1720" hidden="1" xr:uid="{00000000-0005-0000-0000-0000D40D0000}"/>
    <cellStyle name="20% - Accent6 12" xfId="1769" hidden="1" xr:uid="{00000000-0005-0000-0000-0000D50D0000}"/>
    <cellStyle name="20% - Accent6 12" xfId="884" hidden="1" xr:uid="{00000000-0005-0000-0000-0000D60D0000}"/>
    <cellStyle name="20% - Accent6 12" xfId="655" hidden="1" xr:uid="{00000000-0005-0000-0000-0000D70D0000}"/>
    <cellStyle name="20% - Accent6 12" xfId="2099" hidden="1" xr:uid="{00000000-0005-0000-0000-0000D80D0000}"/>
    <cellStyle name="20% - Accent6 12" xfId="2174" hidden="1" xr:uid="{00000000-0005-0000-0000-0000D90D0000}"/>
    <cellStyle name="20% - Accent6 12" xfId="2252" hidden="1" xr:uid="{00000000-0005-0000-0000-0000DA0D0000}"/>
    <cellStyle name="20% - Accent6 12" xfId="2436" hidden="1" xr:uid="{00000000-0005-0000-0000-0000DB0D0000}"/>
    <cellStyle name="20% - Accent6 12" xfId="2511" hidden="1" xr:uid="{00000000-0005-0000-0000-0000DC0D0000}"/>
    <cellStyle name="20% - Accent6 12" xfId="2589" hidden="1" xr:uid="{00000000-0005-0000-0000-0000DD0D0000}"/>
    <cellStyle name="20% - Accent6 12" xfId="2773" hidden="1" xr:uid="{00000000-0005-0000-0000-0000DE0D0000}"/>
    <cellStyle name="20% - Accent6 12" xfId="2848" hidden="1" xr:uid="{00000000-0005-0000-0000-0000DF0D0000}"/>
    <cellStyle name="20% - Accent6 12" xfId="2957" hidden="1" xr:uid="{00000000-0005-0000-0000-0000E00D0000}"/>
    <cellStyle name="20% - Accent6 12" xfId="3032" hidden="1" xr:uid="{00000000-0005-0000-0000-0000E10D0000}"/>
    <cellStyle name="20% - Accent6 12" xfId="3107" hidden="1" xr:uid="{00000000-0005-0000-0000-0000E20D0000}"/>
    <cellStyle name="20% - Accent6 12" xfId="3185" hidden="1" xr:uid="{00000000-0005-0000-0000-0000E30D0000}"/>
    <cellStyle name="20% - Accent6 12" xfId="3771" hidden="1" xr:uid="{00000000-0005-0000-0000-0000E40D0000}"/>
    <cellStyle name="20% - Accent6 12" xfId="3846" hidden="1" xr:uid="{00000000-0005-0000-0000-0000E50D0000}"/>
    <cellStyle name="20% - Accent6 12" xfId="3925" hidden="1" xr:uid="{00000000-0005-0000-0000-0000E60D0000}"/>
    <cellStyle name="20% - Accent6 12" xfId="3994" hidden="1" xr:uid="{00000000-0005-0000-0000-0000E70D0000}"/>
    <cellStyle name="20% - Accent6 12" xfId="3408" hidden="1" xr:uid="{00000000-0005-0000-0000-0000E80D0000}"/>
    <cellStyle name="20% - Accent6 12" xfId="3584" hidden="1" xr:uid="{00000000-0005-0000-0000-0000E90D0000}"/>
    <cellStyle name="20% - Accent6 12" xfId="4366" hidden="1" xr:uid="{00000000-0005-0000-0000-0000EA0D0000}"/>
    <cellStyle name="20% - Accent6 12" xfId="4441" hidden="1" xr:uid="{00000000-0005-0000-0000-0000EB0D0000}"/>
    <cellStyle name="20% - Accent6 12" xfId="4519" hidden="1" xr:uid="{00000000-0005-0000-0000-0000EC0D0000}"/>
    <cellStyle name="20% - Accent6 12" xfId="4568" hidden="1" xr:uid="{00000000-0005-0000-0000-0000ED0D0000}"/>
    <cellStyle name="20% - Accent6 12" xfId="3683" hidden="1" xr:uid="{00000000-0005-0000-0000-0000EE0D0000}"/>
    <cellStyle name="20% - Accent6 12" xfId="3454" hidden="1" xr:uid="{00000000-0005-0000-0000-0000EF0D0000}"/>
    <cellStyle name="20% - Accent6 12" xfId="4898" hidden="1" xr:uid="{00000000-0005-0000-0000-0000F00D0000}"/>
    <cellStyle name="20% - Accent6 12" xfId="4973" hidden="1" xr:uid="{00000000-0005-0000-0000-0000F10D0000}"/>
    <cellStyle name="20% - Accent6 12" xfId="5051" hidden="1" xr:uid="{00000000-0005-0000-0000-0000F20D0000}"/>
    <cellStyle name="20% - Accent6 12" xfId="5235" hidden="1" xr:uid="{00000000-0005-0000-0000-0000F30D0000}"/>
    <cellStyle name="20% - Accent6 12" xfId="5310" hidden="1" xr:uid="{00000000-0005-0000-0000-0000F40D0000}"/>
    <cellStyle name="20% - Accent6 12" xfId="5388" hidden="1" xr:uid="{00000000-0005-0000-0000-0000F50D0000}"/>
    <cellStyle name="20% - Accent6 12" xfId="5572" hidden="1" xr:uid="{00000000-0005-0000-0000-0000F60D0000}"/>
    <cellStyle name="20% - Accent6 12" xfId="5647" hidden="1" xr:uid="{00000000-0005-0000-0000-0000F70D0000}"/>
    <cellStyle name="20% - Accent6 12" xfId="5749" hidden="1" xr:uid="{00000000-0005-0000-0000-0000F80D0000}"/>
    <cellStyle name="20% - Accent6 12" xfId="5824" hidden="1" xr:uid="{00000000-0005-0000-0000-0000F90D0000}"/>
    <cellStyle name="20% - Accent6 12" xfId="5899" hidden="1" xr:uid="{00000000-0005-0000-0000-0000FA0D0000}"/>
    <cellStyle name="20% - Accent6 12" xfId="5977" hidden="1" xr:uid="{00000000-0005-0000-0000-0000FB0D0000}"/>
    <cellStyle name="20% - Accent6 12" xfId="6563" hidden="1" xr:uid="{00000000-0005-0000-0000-0000FC0D0000}"/>
    <cellStyle name="20% - Accent6 12" xfId="6638" hidden="1" xr:uid="{00000000-0005-0000-0000-0000FD0D0000}"/>
    <cellStyle name="20% - Accent6 12" xfId="6717" hidden="1" xr:uid="{00000000-0005-0000-0000-0000FE0D0000}"/>
    <cellStyle name="20% - Accent6 12" xfId="6786" hidden="1" xr:uid="{00000000-0005-0000-0000-0000FF0D0000}"/>
    <cellStyle name="20% - Accent6 12" xfId="6200" hidden="1" xr:uid="{00000000-0005-0000-0000-0000000E0000}"/>
    <cellStyle name="20% - Accent6 12" xfId="6376" hidden="1" xr:uid="{00000000-0005-0000-0000-0000010E0000}"/>
    <cellStyle name="20% - Accent6 12" xfId="7158" hidden="1" xr:uid="{00000000-0005-0000-0000-0000020E0000}"/>
    <cellStyle name="20% - Accent6 12" xfId="7233" hidden="1" xr:uid="{00000000-0005-0000-0000-0000030E0000}"/>
    <cellStyle name="20% - Accent6 12" xfId="7311" hidden="1" xr:uid="{00000000-0005-0000-0000-0000040E0000}"/>
    <cellStyle name="20% - Accent6 12" xfId="7360" hidden="1" xr:uid="{00000000-0005-0000-0000-0000050E0000}"/>
    <cellStyle name="20% - Accent6 12" xfId="6475" hidden="1" xr:uid="{00000000-0005-0000-0000-0000060E0000}"/>
    <cellStyle name="20% - Accent6 12" xfId="6246" hidden="1" xr:uid="{00000000-0005-0000-0000-0000070E0000}"/>
    <cellStyle name="20% - Accent6 12" xfId="7690" hidden="1" xr:uid="{00000000-0005-0000-0000-0000080E0000}"/>
    <cellStyle name="20% - Accent6 12" xfId="7765" hidden="1" xr:uid="{00000000-0005-0000-0000-0000090E0000}"/>
    <cellStyle name="20% - Accent6 12" xfId="7843" hidden="1" xr:uid="{00000000-0005-0000-0000-00000A0E0000}"/>
    <cellStyle name="20% - Accent6 12" xfId="8027" hidden="1" xr:uid="{00000000-0005-0000-0000-00000B0E0000}"/>
    <cellStyle name="20% - Accent6 12" xfId="8102" hidden="1" xr:uid="{00000000-0005-0000-0000-00000C0E0000}"/>
    <cellStyle name="20% - Accent6 12" xfId="8180" hidden="1" xr:uid="{00000000-0005-0000-0000-00000D0E0000}"/>
    <cellStyle name="20% - Accent6 12" xfId="8364" hidden="1" xr:uid="{00000000-0005-0000-0000-00000E0E0000}"/>
    <cellStyle name="20% - Accent6 12" xfId="8439" hidden="1" xr:uid="{00000000-0005-0000-0000-00000F0E0000}"/>
    <cellStyle name="20% - Accent6 13" xfId="399" hidden="1" xr:uid="{00000000-0005-0000-0000-0000100E0000}"/>
    <cellStyle name="20% - Accent6 13" xfId="514" hidden="1" xr:uid="{00000000-0005-0000-0000-0000110E0000}"/>
    <cellStyle name="20% - Accent6 13" xfId="1237" hidden="1" xr:uid="{00000000-0005-0000-0000-0000120E0000}"/>
    <cellStyle name="20% - Accent6 13" xfId="1410" hidden="1" xr:uid="{00000000-0005-0000-0000-0000130E0000}"/>
    <cellStyle name="20% - Accent6 13" xfId="1803" hidden="1" xr:uid="{00000000-0005-0000-0000-0000140E0000}"/>
    <cellStyle name="20% - Accent6 13" xfId="1951" hidden="1" xr:uid="{00000000-0005-0000-0000-0000150E0000}"/>
    <cellStyle name="20% - Accent6 13" xfId="2289" hidden="1" xr:uid="{00000000-0005-0000-0000-0000160E0000}"/>
    <cellStyle name="20% - Accent6 13" xfId="2626" hidden="1" xr:uid="{00000000-0005-0000-0000-0000170E0000}"/>
    <cellStyle name="20% - Accent6 13" xfId="3198" hidden="1" xr:uid="{00000000-0005-0000-0000-0000180E0000}"/>
    <cellStyle name="20% - Accent6 13" xfId="3313" hidden="1" xr:uid="{00000000-0005-0000-0000-0000190E0000}"/>
    <cellStyle name="20% - Accent6 13" xfId="4036" hidden="1" xr:uid="{00000000-0005-0000-0000-00001A0E0000}"/>
    <cellStyle name="20% - Accent6 13" xfId="4209" hidden="1" xr:uid="{00000000-0005-0000-0000-00001B0E0000}"/>
    <cellStyle name="20% - Accent6 13" xfId="4602" hidden="1" xr:uid="{00000000-0005-0000-0000-00001C0E0000}"/>
    <cellStyle name="20% - Accent6 13" xfId="4750" hidden="1" xr:uid="{00000000-0005-0000-0000-00001D0E0000}"/>
    <cellStyle name="20% - Accent6 13" xfId="5088" hidden="1" xr:uid="{00000000-0005-0000-0000-00001E0E0000}"/>
    <cellStyle name="20% - Accent6 13" xfId="5425" hidden="1" xr:uid="{00000000-0005-0000-0000-00001F0E0000}"/>
    <cellStyle name="20% - Accent6 13" xfId="5990" hidden="1" xr:uid="{00000000-0005-0000-0000-0000200E0000}"/>
    <cellStyle name="20% - Accent6 13" xfId="6105" hidden="1" xr:uid="{00000000-0005-0000-0000-0000210E0000}"/>
    <cellStyle name="20% - Accent6 13" xfId="6828" hidden="1" xr:uid="{00000000-0005-0000-0000-0000220E0000}"/>
    <cellStyle name="20% - Accent6 13" xfId="7001" hidden="1" xr:uid="{00000000-0005-0000-0000-0000230E0000}"/>
    <cellStyle name="20% - Accent6 13" xfId="7394" hidden="1" xr:uid="{00000000-0005-0000-0000-0000240E0000}"/>
    <cellStyle name="20% - Accent6 13" xfId="7542" hidden="1" xr:uid="{00000000-0005-0000-0000-0000250E0000}"/>
    <cellStyle name="20% - Accent6 13" xfId="7880" hidden="1" xr:uid="{00000000-0005-0000-0000-0000260E0000}"/>
    <cellStyle name="20% - Accent6 13" xfId="8217" hidden="1" xr:uid="{00000000-0005-0000-0000-0000270E0000}"/>
    <cellStyle name="20% - Accent6 3 2 3 2" xfId="474" hidden="1" xr:uid="{00000000-0005-0000-0000-0000280E0000}"/>
    <cellStyle name="20% - Accent6 3 2 3 2" xfId="589" hidden="1" xr:uid="{00000000-0005-0000-0000-0000290E0000}"/>
    <cellStyle name="20% - Accent6 3 2 3 2" xfId="1312" hidden="1" xr:uid="{00000000-0005-0000-0000-00002A0E0000}"/>
    <cellStyle name="20% - Accent6 3 2 3 2" xfId="1485" hidden="1" xr:uid="{00000000-0005-0000-0000-00002B0E0000}"/>
    <cellStyle name="20% - Accent6 3 2 3 2" xfId="1878" hidden="1" xr:uid="{00000000-0005-0000-0000-00002C0E0000}"/>
    <cellStyle name="20% - Accent6 3 2 3 2" xfId="2026" hidden="1" xr:uid="{00000000-0005-0000-0000-00002D0E0000}"/>
    <cellStyle name="20% - Accent6 3 2 3 2" xfId="2364" hidden="1" xr:uid="{00000000-0005-0000-0000-00002E0E0000}"/>
    <cellStyle name="20% - Accent6 3 2 3 2" xfId="2701" hidden="1" xr:uid="{00000000-0005-0000-0000-00002F0E0000}"/>
    <cellStyle name="20% - Accent6 3 2 3 2" xfId="3273" hidden="1" xr:uid="{00000000-0005-0000-0000-0000300E0000}"/>
    <cellStyle name="20% - Accent6 3 2 3 2" xfId="3388" hidden="1" xr:uid="{00000000-0005-0000-0000-0000310E0000}"/>
    <cellStyle name="20% - Accent6 3 2 3 2" xfId="4111" hidden="1" xr:uid="{00000000-0005-0000-0000-0000320E0000}"/>
    <cellStyle name="20% - Accent6 3 2 3 2" xfId="4284" hidden="1" xr:uid="{00000000-0005-0000-0000-0000330E0000}"/>
    <cellStyle name="20% - Accent6 3 2 3 2" xfId="4677" hidden="1" xr:uid="{00000000-0005-0000-0000-0000340E0000}"/>
    <cellStyle name="20% - Accent6 3 2 3 2" xfId="4825" hidden="1" xr:uid="{00000000-0005-0000-0000-0000350E0000}"/>
    <cellStyle name="20% - Accent6 3 2 3 2" xfId="5163" hidden="1" xr:uid="{00000000-0005-0000-0000-0000360E0000}"/>
    <cellStyle name="20% - Accent6 3 2 3 2" xfId="5500" hidden="1" xr:uid="{00000000-0005-0000-0000-0000370E0000}"/>
    <cellStyle name="20% - Accent6 3 2 3 2" xfId="6065" hidden="1" xr:uid="{00000000-0005-0000-0000-0000380E0000}"/>
    <cellStyle name="20% - Accent6 3 2 3 2" xfId="6180" hidden="1" xr:uid="{00000000-0005-0000-0000-0000390E0000}"/>
    <cellStyle name="20% - Accent6 3 2 3 2" xfId="6903" hidden="1" xr:uid="{00000000-0005-0000-0000-00003A0E0000}"/>
    <cellStyle name="20% - Accent6 3 2 3 2" xfId="7076" hidden="1" xr:uid="{00000000-0005-0000-0000-00003B0E0000}"/>
    <cellStyle name="20% - Accent6 3 2 3 2" xfId="7469" hidden="1" xr:uid="{00000000-0005-0000-0000-00003C0E0000}"/>
    <cellStyle name="20% - Accent6 3 2 3 2" xfId="7617" hidden="1" xr:uid="{00000000-0005-0000-0000-00003D0E0000}"/>
    <cellStyle name="20% - Accent6 3 2 3 2" xfId="7955" hidden="1" xr:uid="{00000000-0005-0000-0000-00003E0E0000}"/>
    <cellStyle name="20% - Accent6 3 2 3 2" xfId="8292" hidden="1" xr:uid="{00000000-0005-0000-0000-00003F0E0000}"/>
    <cellStyle name="20% - Accent6 3 2 4 2" xfId="435" hidden="1" xr:uid="{00000000-0005-0000-0000-0000400E0000}"/>
    <cellStyle name="20% - Accent6 3 2 4 2" xfId="550" hidden="1" xr:uid="{00000000-0005-0000-0000-0000410E0000}"/>
    <cellStyle name="20% - Accent6 3 2 4 2" xfId="1273" hidden="1" xr:uid="{00000000-0005-0000-0000-0000420E0000}"/>
    <cellStyle name="20% - Accent6 3 2 4 2" xfId="1446" hidden="1" xr:uid="{00000000-0005-0000-0000-0000430E0000}"/>
    <cellStyle name="20% - Accent6 3 2 4 2" xfId="1839" hidden="1" xr:uid="{00000000-0005-0000-0000-0000440E0000}"/>
    <cellStyle name="20% - Accent6 3 2 4 2" xfId="1987" hidden="1" xr:uid="{00000000-0005-0000-0000-0000450E0000}"/>
    <cellStyle name="20% - Accent6 3 2 4 2" xfId="2325" hidden="1" xr:uid="{00000000-0005-0000-0000-0000460E0000}"/>
    <cellStyle name="20% - Accent6 3 2 4 2" xfId="2662" hidden="1" xr:uid="{00000000-0005-0000-0000-0000470E0000}"/>
    <cellStyle name="20% - Accent6 3 2 4 2" xfId="3234" hidden="1" xr:uid="{00000000-0005-0000-0000-0000480E0000}"/>
    <cellStyle name="20% - Accent6 3 2 4 2" xfId="3349" hidden="1" xr:uid="{00000000-0005-0000-0000-0000490E0000}"/>
    <cellStyle name="20% - Accent6 3 2 4 2" xfId="4072" hidden="1" xr:uid="{00000000-0005-0000-0000-00004A0E0000}"/>
    <cellStyle name="20% - Accent6 3 2 4 2" xfId="4245" hidden="1" xr:uid="{00000000-0005-0000-0000-00004B0E0000}"/>
    <cellStyle name="20% - Accent6 3 2 4 2" xfId="4638" hidden="1" xr:uid="{00000000-0005-0000-0000-00004C0E0000}"/>
    <cellStyle name="20% - Accent6 3 2 4 2" xfId="4786" hidden="1" xr:uid="{00000000-0005-0000-0000-00004D0E0000}"/>
    <cellStyle name="20% - Accent6 3 2 4 2" xfId="5124" hidden="1" xr:uid="{00000000-0005-0000-0000-00004E0E0000}"/>
    <cellStyle name="20% - Accent6 3 2 4 2" xfId="5461" hidden="1" xr:uid="{00000000-0005-0000-0000-00004F0E0000}"/>
    <cellStyle name="20% - Accent6 3 2 4 2" xfId="6026" hidden="1" xr:uid="{00000000-0005-0000-0000-0000500E0000}"/>
    <cellStyle name="20% - Accent6 3 2 4 2" xfId="6141" hidden="1" xr:uid="{00000000-0005-0000-0000-0000510E0000}"/>
    <cellStyle name="20% - Accent6 3 2 4 2" xfId="6864" hidden="1" xr:uid="{00000000-0005-0000-0000-0000520E0000}"/>
    <cellStyle name="20% - Accent6 3 2 4 2" xfId="7037" hidden="1" xr:uid="{00000000-0005-0000-0000-0000530E0000}"/>
    <cellStyle name="20% - Accent6 3 2 4 2" xfId="7430" hidden="1" xr:uid="{00000000-0005-0000-0000-0000540E0000}"/>
    <cellStyle name="20% - Accent6 3 2 4 2" xfId="7578" hidden="1" xr:uid="{00000000-0005-0000-0000-0000550E0000}"/>
    <cellStyle name="20% - Accent6 3 2 4 2" xfId="7916" hidden="1" xr:uid="{00000000-0005-0000-0000-0000560E0000}"/>
    <cellStyle name="20% - Accent6 3 2 4 2" xfId="8253" hidden="1" xr:uid="{00000000-0005-0000-0000-0000570E0000}"/>
    <cellStyle name="20% - Accent6 3 3 3 2" xfId="434" hidden="1" xr:uid="{00000000-0005-0000-0000-0000580E0000}"/>
    <cellStyle name="20% - Accent6 3 3 3 2" xfId="549" hidden="1" xr:uid="{00000000-0005-0000-0000-0000590E0000}"/>
    <cellStyle name="20% - Accent6 3 3 3 2" xfId="1272" hidden="1" xr:uid="{00000000-0005-0000-0000-00005A0E0000}"/>
    <cellStyle name="20% - Accent6 3 3 3 2" xfId="1445" hidden="1" xr:uid="{00000000-0005-0000-0000-00005B0E0000}"/>
    <cellStyle name="20% - Accent6 3 3 3 2" xfId="1838" hidden="1" xr:uid="{00000000-0005-0000-0000-00005C0E0000}"/>
    <cellStyle name="20% - Accent6 3 3 3 2" xfId="1986" hidden="1" xr:uid="{00000000-0005-0000-0000-00005D0E0000}"/>
    <cellStyle name="20% - Accent6 3 3 3 2" xfId="2324" hidden="1" xr:uid="{00000000-0005-0000-0000-00005E0E0000}"/>
    <cellStyle name="20% - Accent6 3 3 3 2" xfId="2661" hidden="1" xr:uid="{00000000-0005-0000-0000-00005F0E0000}"/>
    <cellStyle name="20% - Accent6 3 3 3 2" xfId="3233" hidden="1" xr:uid="{00000000-0005-0000-0000-0000600E0000}"/>
    <cellStyle name="20% - Accent6 3 3 3 2" xfId="3348" hidden="1" xr:uid="{00000000-0005-0000-0000-0000610E0000}"/>
    <cellStyle name="20% - Accent6 3 3 3 2" xfId="4071" hidden="1" xr:uid="{00000000-0005-0000-0000-0000620E0000}"/>
    <cellStyle name="20% - Accent6 3 3 3 2" xfId="4244" hidden="1" xr:uid="{00000000-0005-0000-0000-0000630E0000}"/>
    <cellStyle name="20% - Accent6 3 3 3 2" xfId="4637" hidden="1" xr:uid="{00000000-0005-0000-0000-0000640E0000}"/>
    <cellStyle name="20% - Accent6 3 3 3 2" xfId="4785" hidden="1" xr:uid="{00000000-0005-0000-0000-0000650E0000}"/>
    <cellStyle name="20% - Accent6 3 3 3 2" xfId="5123" hidden="1" xr:uid="{00000000-0005-0000-0000-0000660E0000}"/>
    <cellStyle name="20% - Accent6 3 3 3 2" xfId="5460" hidden="1" xr:uid="{00000000-0005-0000-0000-0000670E0000}"/>
    <cellStyle name="20% - Accent6 3 3 3 2" xfId="6025" hidden="1" xr:uid="{00000000-0005-0000-0000-0000680E0000}"/>
    <cellStyle name="20% - Accent6 3 3 3 2" xfId="6140" hidden="1" xr:uid="{00000000-0005-0000-0000-0000690E0000}"/>
    <cellStyle name="20% - Accent6 3 3 3 2" xfId="6863" hidden="1" xr:uid="{00000000-0005-0000-0000-00006A0E0000}"/>
    <cellStyle name="20% - Accent6 3 3 3 2" xfId="7036" hidden="1" xr:uid="{00000000-0005-0000-0000-00006B0E0000}"/>
    <cellStyle name="20% - Accent6 3 3 3 2" xfId="7429" hidden="1" xr:uid="{00000000-0005-0000-0000-00006C0E0000}"/>
    <cellStyle name="20% - Accent6 3 3 3 2" xfId="7577" hidden="1" xr:uid="{00000000-0005-0000-0000-00006D0E0000}"/>
    <cellStyle name="20% - Accent6 3 3 3 2" xfId="7915" hidden="1" xr:uid="{00000000-0005-0000-0000-00006E0E0000}"/>
    <cellStyle name="20% - Accent6 3 3 3 2" xfId="8252" hidden="1" xr:uid="{00000000-0005-0000-0000-00006F0E0000}"/>
    <cellStyle name="20% - Accent6 4 2 3 2" xfId="475" hidden="1" xr:uid="{00000000-0005-0000-0000-0000700E0000}"/>
    <cellStyle name="20% - Accent6 4 2 3 2" xfId="590" hidden="1" xr:uid="{00000000-0005-0000-0000-0000710E0000}"/>
    <cellStyle name="20% - Accent6 4 2 3 2" xfId="1313" hidden="1" xr:uid="{00000000-0005-0000-0000-0000720E0000}"/>
    <cellStyle name="20% - Accent6 4 2 3 2" xfId="1486" hidden="1" xr:uid="{00000000-0005-0000-0000-0000730E0000}"/>
    <cellStyle name="20% - Accent6 4 2 3 2" xfId="1879" hidden="1" xr:uid="{00000000-0005-0000-0000-0000740E0000}"/>
    <cellStyle name="20% - Accent6 4 2 3 2" xfId="2027" hidden="1" xr:uid="{00000000-0005-0000-0000-0000750E0000}"/>
    <cellStyle name="20% - Accent6 4 2 3 2" xfId="2365" hidden="1" xr:uid="{00000000-0005-0000-0000-0000760E0000}"/>
    <cellStyle name="20% - Accent6 4 2 3 2" xfId="2702" hidden="1" xr:uid="{00000000-0005-0000-0000-0000770E0000}"/>
    <cellStyle name="20% - Accent6 4 2 3 2" xfId="3274" hidden="1" xr:uid="{00000000-0005-0000-0000-0000780E0000}"/>
    <cellStyle name="20% - Accent6 4 2 3 2" xfId="3389" hidden="1" xr:uid="{00000000-0005-0000-0000-0000790E0000}"/>
    <cellStyle name="20% - Accent6 4 2 3 2" xfId="4112" hidden="1" xr:uid="{00000000-0005-0000-0000-00007A0E0000}"/>
    <cellStyle name="20% - Accent6 4 2 3 2" xfId="4285" hidden="1" xr:uid="{00000000-0005-0000-0000-00007B0E0000}"/>
    <cellStyle name="20% - Accent6 4 2 3 2" xfId="4678" hidden="1" xr:uid="{00000000-0005-0000-0000-00007C0E0000}"/>
    <cellStyle name="20% - Accent6 4 2 3 2" xfId="4826" hidden="1" xr:uid="{00000000-0005-0000-0000-00007D0E0000}"/>
    <cellStyle name="20% - Accent6 4 2 3 2" xfId="5164" hidden="1" xr:uid="{00000000-0005-0000-0000-00007E0E0000}"/>
    <cellStyle name="20% - Accent6 4 2 3 2" xfId="5501" hidden="1" xr:uid="{00000000-0005-0000-0000-00007F0E0000}"/>
    <cellStyle name="20% - Accent6 4 2 3 2" xfId="6066" hidden="1" xr:uid="{00000000-0005-0000-0000-0000800E0000}"/>
    <cellStyle name="20% - Accent6 4 2 3 2" xfId="6181" hidden="1" xr:uid="{00000000-0005-0000-0000-0000810E0000}"/>
    <cellStyle name="20% - Accent6 4 2 3 2" xfId="6904" hidden="1" xr:uid="{00000000-0005-0000-0000-0000820E0000}"/>
    <cellStyle name="20% - Accent6 4 2 3 2" xfId="7077" hidden="1" xr:uid="{00000000-0005-0000-0000-0000830E0000}"/>
    <cellStyle name="20% - Accent6 4 2 3 2" xfId="7470" hidden="1" xr:uid="{00000000-0005-0000-0000-0000840E0000}"/>
    <cellStyle name="20% - Accent6 4 2 3 2" xfId="7618" hidden="1" xr:uid="{00000000-0005-0000-0000-0000850E0000}"/>
    <cellStyle name="20% - Accent6 4 2 3 2" xfId="7956" hidden="1" xr:uid="{00000000-0005-0000-0000-0000860E0000}"/>
    <cellStyle name="20% - Accent6 4 2 3 2" xfId="8293" hidden="1" xr:uid="{00000000-0005-0000-0000-0000870E0000}"/>
    <cellStyle name="20% - Accent6 4 2 4 2" xfId="437" hidden="1" xr:uid="{00000000-0005-0000-0000-0000880E0000}"/>
    <cellStyle name="20% - Accent6 4 2 4 2" xfId="552" hidden="1" xr:uid="{00000000-0005-0000-0000-0000890E0000}"/>
    <cellStyle name="20% - Accent6 4 2 4 2" xfId="1275" hidden="1" xr:uid="{00000000-0005-0000-0000-00008A0E0000}"/>
    <cellStyle name="20% - Accent6 4 2 4 2" xfId="1448" hidden="1" xr:uid="{00000000-0005-0000-0000-00008B0E0000}"/>
    <cellStyle name="20% - Accent6 4 2 4 2" xfId="1841" hidden="1" xr:uid="{00000000-0005-0000-0000-00008C0E0000}"/>
    <cellStyle name="20% - Accent6 4 2 4 2" xfId="1989" hidden="1" xr:uid="{00000000-0005-0000-0000-00008D0E0000}"/>
    <cellStyle name="20% - Accent6 4 2 4 2" xfId="2327" hidden="1" xr:uid="{00000000-0005-0000-0000-00008E0E0000}"/>
    <cellStyle name="20% - Accent6 4 2 4 2" xfId="2664" hidden="1" xr:uid="{00000000-0005-0000-0000-00008F0E0000}"/>
    <cellStyle name="20% - Accent6 4 2 4 2" xfId="3236" hidden="1" xr:uid="{00000000-0005-0000-0000-0000900E0000}"/>
    <cellStyle name="20% - Accent6 4 2 4 2" xfId="3351" hidden="1" xr:uid="{00000000-0005-0000-0000-0000910E0000}"/>
    <cellStyle name="20% - Accent6 4 2 4 2" xfId="4074" hidden="1" xr:uid="{00000000-0005-0000-0000-0000920E0000}"/>
    <cellStyle name="20% - Accent6 4 2 4 2" xfId="4247" hidden="1" xr:uid="{00000000-0005-0000-0000-0000930E0000}"/>
    <cellStyle name="20% - Accent6 4 2 4 2" xfId="4640" hidden="1" xr:uid="{00000000-0005-0000-0000-0000940E0000}"/>
    <cellStyle name="20% - Accent6 4 2 4 2" xfId="4788" hidden="1" xr:uid="{00000000-0005-0000-0000-0000950E0000}"/>
    <cellStyle name="20% - Accent6 4 2 4 2" xfId="5126" hidden="1" xr:uid="{00000000-0005-0000-0000-0000960E0000}"/>
    <cellStyle name="20% - Accent6 4 2 4 2" xfId="5463" hidden="1" xr:uid="{00000000-0005-0000-0000-0000970E0000}"/>
    <cellStyle name="20% - Accent6 4 2 4 2" xfId="6028" hidden="1" xr:uid="{00000000-0005-0000-0000-0000980E0000}"/>
    <cellStyle name="20% - Accent6 4 2 4 2" xfId="6143" hidden="1" xr:uid="{00000000-0005-0000-0000-0000990E0000}"/>
    <cellStyle name="20% - Accent6 4 2 4 2" xfId="6866" hidden="1" xr:uid="{00000000-0005-0000-0000-00009A0E0000}"/>
    <cellStyle name="20% - Accent6 4 2 4 2" xfId="7039" hidden="1" xr:uid="{00000000-0005-0000-0000-00009B0E0000}"/>
    <cellStyle name="20% - Accent6 4 2 4 2" xfId="7432" hidden="1" xr:uid="{00000000-0005-0000-0000-00009C0E0000}"/>
    <cellStyle name="20% - Accent6 4 2 4 2" xfId="7580" hidden="1" xr:uid="{00000000-0005-0000-0000-00009D0E0000}"/>
    <cellStyle name="20% - Accent6 4 2 4 2" xfId="7918" hidden="1" xr:uid="{00000000-0005-0000-0000-00009E0E0000}"/>
    <cellStyle name="20% - Accent6 4 2 4 2" xfId="8255" hidden="1" xr:uid="{00000000-0005-0000-0000-00009F0E0000}"/>
    <cellStyle name="20% - Accent6 4 3 3 2" xfId="436" hidden="1" xr:uid="{00000000-0005-0000-0000-0000A00E0000}"/>
    <cellStyle name="20% - Accent6 4 3 3 2" xfId="551" hidden="1" xr:uid="{00000000-0005-0000-0000-0000A10E0000}"/>
    <cellStyle name="20% - Accent6 4 3 3 2" xfId="1274" hidden="1" xr:uid="{00000000-0005-0000-0000-0000A20E0000}"/>
    <cellStyle name="20% - Accent6 4 3 3 2" xfId="1447" hidden="1" xr:uid="{00000000-0005-0000-0000-0000A30E0000}"/>
    <cellStyle name="20% - Accent6 4 3 3 2" xfId="1840" hidden="1" xr:uid="{00000000-0005-0000-0000-0000A40E0000}"/>
    <cellStyle name="20% - Accent6 4 3 3 2" xfId="1988" hidden="1" xr:uid="{00000000-0005-0000-0000-0000A50E0000}"/>
    <cellStyle name="20% - Accent6 4 3 3 2" xfId="2326" hidden="1" xr:uid="{00000000-0005-0000-0000-0000A60E0000}"/>
    <cellStyle name="20% - Accent6 4 3 3 2" xfId="2663" hidden="1" xr:uid="{00000000-0005-0000-0000-0000A70E0000}"/>
    <cellStyle name="20% - Accent6 4 3 3 2" xfId="3235" hidden="1" xr:uid="{00000000-0005-0000-0000-0000A80E0000}"/>
    <cellStyle name="20% - Accent6 4 3 3 2" xfId="3350" hidden="1" xr:uid="{00000000-0005-0000-0000-0000A90E0000}"/>
    <cellStyle name="20% - Accent6 4 3 3 2" xfId="4073" hidden="1" xr:uid="{00000000-0005-0000-0000-0000AA0E0000}"/>
    <cellStyle name="20% - Accent6 4 3 3 2" xfId="4246" hidden="1" xr:uid="{00000000-0005-0000-0000-0000AB0E0000}"/>
    <cellStyle name="20% - Accent6 4 3 3 2" xfId="4639" hidden="1" xr:uid="{00000000-0005-0000-0000-0000AC0E0000}"/>
    <cellStyle name="20% - Accent6 4 3 3 2" xfId="4787" hidden="1" xr:uid="{00000000-0005-0000-0000-0000AD0E0000}"/>
    <cellStyle name="20% - Accent6 4 3 3 2" xfId="5125" hidden="1" xr:uid="{00000000-0005-0000-0000-0000AE0E0000}"/>
    <cellStyle name="20% - Accent6 4 3 3 2" xfId="5462" hidden="1" xr:uid="{00000000-0005-0000-0000-0000AF0E0000}"/>
    <cellStyle name="20% - Accent6 4 3 3 2" xfId="6027" hidden="1" xr:uid="{00000000-0005-0000-0000-0000B00E0000}"/>
    <cellStyle name="20% - Accent6 4 3 3 2" xfId="6142" hidden="1" xr:uid="{00000000-0005-0000-0000-0000B10E0000}"/>
    <cellStyle name="20% - Accent6 4 3 3 2" xfId="6865" hidden="1" xr:uid="{00000000-0005-0000-0000-0000B20E0000}"/>
    <cellStyle name="20% - Accent6 4 3 3 2" xfId="7038" hidden="1" xr:uid="{00000000-0005-0000-0000-0000B30E0000}"/>
    <cellStyle name="20% - Accent6 4 3 3 2" xfId="7431" hidden="1" xr:uid="{00000000-0005-0000-0000-0000B40E0000}"/>
    <cellStyle name="20% - Accent6 4 3 3 2" xfId="7579" hidden="1" xr:uid="{00000000-0005-0000-0000-0000B50E0000}"/>
    <cellStyle name="20% - Accent6 4 3 3 2" xfId="7917" hidden="1" xr:uid="{00000000-0005-0000-0000-0000B60E0000}"/>
    <cellStyle name="20% - Accent6 4 3 3 2" xfId="8254" hidden="1" xr:uid="{00000000-0005-0000-0000-0000B70E0000}"/>
    <cellStyle name="20% - Accent6 5 2" xfId="413" hidden="1" xr:uid="{00000000-0005-0000-0000-0000B80E0000}"/>
    <cellStyle name="20% - Accent6 5 2" xfId="528" hidden="1" xr:uid="{00000000-0005-0000-0000-0000B90E0000}"/>
    <cellStyle name="20% - Accent6 5 2" xfId="1251" hidden="1" xr:uid="{00000000-0005-0000-0000-0000BA0E0000}"/>
    <cellStyle name="20% - Accent6 5 2" xfId="1424" hidden="1" xr:uid="{00000000-0005-0000-0000-0000BB0E0000}"/>
    <cellStyle name="20% - Accent6 5 2" xfId="1817" hidden="1" xr:uid="{00000000-0005-0000-0000-0000BC0E0000}"/>
    <cellStyle name="20% - Accent6 5 2" xfId="1965" hidden="1" xr:uid="{00000000-0005-0000-0000-0000BD0E0000}"/>
    <cellStyle name="20% - Accent6 5 2" xfId="2303" hidden="1" xr:uid="{00000000-0005-0000-0000-0000BE0E0000}"/>
    <cellStyle name="20% - Accent6 5 2" xfId="2640" hidden="1" xr:uid="{00000000-0005-0000-0000-0000BF0E0000}"/>
    <cellStyle name="20% - Accent6 5 2" xfId="3212" hidden="1" xr:uid="{00000000-0005-0000-0000-0000C00E0000}"/>
    <cellStyle name="20% - Accent6 5 2" xfId="3327" hidden="1" xr:uid="{00000000-0005-0000-0000-0000C10E0000}"/>
    <cellStyle name="20% - Accent6 5 2" xfId="4050" hidden="1" xr:uid="{00000000-0005-0000-0000-0000C20E0000}"/>
    <cellStyle name="20% - Accent6 5 2" xfId="4223" hidden="1" xr:uid="{00000000-0005-0000-0000-0000C30E0000}"/>
    <cellStyle name="20% - Accent6 5 2" xfId="4616" hidden="1" xr:uid="{00000000-0005-0000-0000-0000C40E0000}"/>
    <cellStyle name="20% - Accent6 5 2" xfId="4764" hidden="1" xr:uid="{00000000-0005-0000-0000-0000C50E0000}"/>
    <cellStyle name="20% - Accent6 5 2" xfId="5102" hidden="1" xr:uid="{00000000-0005-0000-0000-0000C60E0000}"/>
    <cellStyle name="20% - Accent6 5 2" xfId="5439" hidden="1" xr:uid="{00000000-0005-0000-0000-0000C70E0000}"/>
    <cellStyle name="20% - Accent6 5 2" xfId="6004" hidden="1" xr:uid="{00000000-0005-0000-0000-0000C80E0000}"/>
    <cellStyle name="20% - Accent6 5 2" xfId="6119" hidden="1" xr:uid="{00000000-0005-0000-0000-0000C90E0000}"/>
    <cellStyle name="20% - Accent6 5 2" xfId="6842" hidden="1" xr:uid="{00000000-0005-0000-0000-0000CA0E0000}"/>
    <cellStyle name="20% - Accent6 5 2" xfId="7015" hidden="1" xr:uid="{00000000-0005-0000-0000-0000CB0E0000}"/>
    <cellStyle name="20% - Accent6 5 2" xfId="7408" hidden="1" xr:uid="{00000000-0005-0000-0000-0000CC0E0000}"/>
    <cellStyle name="20% - Accent6 5 2" xfId="7556" hidden="1" xr:uid="{00000000-0005-0000-0000-0000CD0E0000}"/>
    <cellStyle name="20% - Accent6 5 2" xfId="7894" hidden="1" xr:uid="{00000000-0005-0000-0000-0000CE0E0000}"/>
    <cellStyle name="20% - Accent6 5 2" xfId="8231" hidden="1" xr:uid="{00000000-0005-0000-0000-0000CF0E0000}"/>
    <cellStyle name="20% - Accent6 7" xfId="91" hidden="1" xr:uid="{00000000-0005-0000-0000-0000D00E0000}"/>
    <cellStyle name="20% - Accent6 7" xfId="174" hidden="1" xr:uid="{00000000-0005-0000-0000-0000D10E0000}"/>
    <cellStyle name="20% - Accent6 7" xfId="251" hidden="1" xr:uid="{00000000-0005-0000-0000-0000D20E0000}"/>
    <cellStyle name="20% - Accent6 7" xfId="329" hidden="1" xr:uid="{00000000-0005-0000-0000-0000D30E0000}"/>
    <cellStyle name="20% - Accent6 7" xfId="913" hidden="1" xr:uid="{00000000-0005-0000-0000-0000D40E0000}"/>
    <cellStyle name="20% - Accent6 7" xfId="990" hidden="1" xr:uid="{00000000-0005-0000-0000-0000D50E0000}"/>
    <cellStyle name="20% - Accent6 7" xfId="1069" hidden="1" xr:uid="{00000000-0005-0000-0000-0000D60E0000}"/>
    <cellStyle name="20% - Accent6 7" xfId="1203" hidden="1" xr:uid="{00000000-0005-0000-0000-0000D70E0000}"/>
    <cellStyle name="20% - Accent6 7" xfId="1154" hidden="1" xr:uid="{00000000-0005-0000-0000-0000D80E0000}"/>
    <cellStyle name="20% - Accent6 7" xfId="866" hidden="1" xr:uid="{00000000-0005-0000-0000-0000D90E0000}"/>
    <cellStyle name="20% - Accent6 7" xfId="629" hidden="1" xr:uid="{00000000-0005-0000-0000-0000DA0E0000}"/>
    <cellStyle name="20% - Accent6 7" xfId="1585" hidden="1" xr:uid="{00000000-0005-0000-0000-0000DB0E0000}"/>
    <cellStyle name="20% - Accent6 7" xfId="1663" hidden="1" xr:uid="{00000000-0005-0000-0000-0000DC0E0000}"/>
    <cellStyle name="20% - Accent6 7" xfId="1774" hidden="1" xr:uid="{00000000-0005-0000-0000-0000DD0E0000}"/>
    <cellStyle name="20% - Accent6 7" xfId="1742" hidden="1" xr:uid="{00000000-0005-0000-0000-0000DE0E0000}"/>
    <cellStyle name="20% - Accent6 7" xfId="1130" hidden="1" xr:uid="{00000000-0005-0000-0000-0000DF0E0000}"/>
    <cellStyle name="20% - Accent6 7" xfId="681" hidden="1" xr:uid="{00000000-0005-0000-0000-0000E00E0000}"/>
    <cellStyle name="20% - Accent6 7" xfId="2117" hidden="1" xr:uid="{00000000-0005-0000-0000-0000E10E0000}"/>
    <cellStyle name="20% - Accent6 7" xfId="2195" hidden="1" xr:uid="{00000000-0005-0000-0000-0000E20E0000}"/>
    <cellStyle name="20% - Accent6 7" xfId="1727" hidden="1" xr:uid="{00000000-0005-0000-0000-0000E30E0000}"/>
    <cellStyle name="20% - Accent6 7" xfId="2454" hidden="1" xr:uid="{00000000-0005-0000-0000-0000E40E0000}"/>
    <cellStyle name="20% - Accent6 7" xfId="2532" hidden="1" xr:uid="{00000000-0005-0000-0000-0000E50E0000}"/>
    <cellStyle name="20% - Accent6 7" xfId="1722" hidden="1" xr:uid="{00000000-0005-0000-0000-0000E60E0000}"/>
    <cellStyle name="20% - Accent6 7" xfId="2791" hidden="1" xr:uid="{00000000-0005-0000-0000-0000E70E0000}"/>
    <cellStyle name="20% - Accent6 7" xfId="2890" hidden="1" xr:uid="{00000000-0005-0000-0000-0000E80E0000}"/>
    <cellStyle name="20% - Accent6 7" xfId="2973" hidden="1" xr:uid="{00000000-0005-0000-0000-0000E90E0000}"/>
    <cellStyle name="20% - Accent6 7" xfId="3050" hidden="1" xr:uid="{00000000-0005-0000-0000-0000EA0E0000}"/>
    <cellStyle name="20% - Accent6 7" xfId="3128" hidden="1" xr:uid="{00000000-0005-0000-0000-0000EB0E0000}"/>
    <cellStyle name="20% - Accent6 7" xfId="3712" hidden="1" xr:uid="{00000000-0005-0000-0000-0000EC0E0000}"/>
    <cellStyle name="20% - Accent6 7" xfId="3789" hidden="1" xr:uid="{00000000-0005-0000-0000-0000ED0E0000}"/>
    <cellStyle name="20% - Accent6 7" xfId="3868" hidden="1" xr:uid="{00000000-0005-0000-0000-0000EE0E0000}"/>
    <cellStyle name="20% - Accent6 7" xfId="4002" hidden="1" xr:uid="{00000000-0005-0000-0000-0000EF0E0000}"/>
    <cellStyle name="20% - Accent6 7" xfId="3953" hidden="1" xr:uid="{00000000-0005-0000-0000-0000F00E0000}"/>
    <cellStyle name="20% - Accent6 7" xfId="3665" hidden="1" xr:uid="{00000000-0005-0000-0000-0000F10E0000}"/>
    <cellStyle name="20% - Accent6 7" xfId="3428" hidden="1" xr:uid="{00000000-0005-0000-0000-0000F20E0000}"/>
    <cellStyle name="20% - Accent6 7" xfId="4384" hidden="1" xr:uid="{00000000-0005-0000-0000-0000F30E0000}"/>
    <cellStyle name="20% - Accent6 7" xfId="4462" hidden="1" xr:uid="{00000000-0005-0000-0000-0000F40E0000}"/>
    <cellStyle name="20% - Accent6 7" xfId="4573" hidden="1" xr:uid="{00000000-0005-0000-0000-0000F50E0000}"/>
    <cellStyle name="20% - Accent6 7" xfId="4541" hidden="1" xr:uid="{00000000-0005-0000-0000-0000F60E0000}"/>
    <cellStyle name="20% - Accent6 7" xfId="3929" hidden="1" xr:uid="{00000000-0005-0000-0000-0000F70E0000}"/>
    <cellStyle name="20% - Accent6 7" xfId="3480" hidden="1" xr:uid="{00000000-0005-0000-0000-0000F80E0000}"/>
    <cellStyle name="20% - Accent6 7" xfId="4916" hidden="1" xr:uid="{00000000-0005-0000-0000-0000F90E0000}"/>
    <cellStyle name="20% - Accent6 7" xfId="4994" hidden="1" xr:uid="{00000000-0005-0000-0000-0000FA0E0000}"/>
    <cellStyle name="20% - Accent6 7" xfId="4526" hidden="1" xr:uid="{00000000-0005-0000-0000-0000FB0E0000}"/>
    <cellStyle name="20% - Accent6 7" xfId="5253" hidden="1" xr:uid="{00000000-0005-0000-0000-0000FC0E0000}"/>
    <cellStyle name="20% - Accent6 7" xfId="5331" hidden="1" xr:uid="{00000000-0005-0000-0000-0000FD0E0000}"/>
    <cellStyle name="20% - Accent6 7" xfId="4521" hidden="1" xr:uid="{00000000-0005-0000-0000-0000FE0E0000}"/>
    <cellStyle name="20% - Accent6 7" xfId="5590" hidden="1" xr:uid="{00000000-0005-0000-0000-0000FF0E0000}"/>
    <cellStyle name="20% - Accent6 7" xfId="5682" hidden="1" xr:uid="{00000000-0005-0000-0000-0000000F0000}"/>
    <cellStyle name="20% - Accent6 7" xfId="5765" hidden="1" xr:uid="{00000000-0005-0000-0000-0000010F0000}"/>
    <cellStyle name="20% - Accent6 7" xfId="5842" hidden="1" xr:uid="{00000000-0005-0000-0000-0000020F0000}"/>
    <cellStyle name="20% - Accent6 7" xfId="5920" hidden="1" xr:uid="{00000000-0005-0000-0000-0000030F0000}"/>
    <cellStyle name="20% - Accent6 7" xfId="6504" hidden="1" xr:uid="{00000000-0005-0000-0000-0000040F0000}"/>
    <cellStyle name="20% - Accent6 7" xfId="6581" hidden="1" xr:uid="{00000000-0005-0000-0000-0000050F0000}"/>
    <cellStyle name="20% - Accent6 7" xfId="6660" hidden="1" xr:uid="{00000000-0005-0000-0000-0000060F0000}"/>
    <cellStyle name="20% - Accent6 7" xfId="6794" hidden="1" xr:uid="{00000000-0005-0000-0000-0000070F0000}"/>
    <cellStyle name="20% - Accent6 7" xfId="6745" hidden="1" xr:uid="{00000000-0005-0000-0000-0000080F0000}"/>
    <cellStyle name="20% - Accent6 7" xfId="6457" hidden="1" xr:uid="{00000000-0005-0000-0000-0000090F0000}"/>
    <cellStyle name="20% - Accent6 7" xfId="6220" hidden="1" xr:uid="{00000000-0005-0000-0000-00000A0F0000}"/>
    <cellStyle name="20% - Accent6 7" xfId="7176" hidden="1" xr:uid="{00000000-0005-0000-0000-00000B0F0000}"/>
    <cellStyle name="20% - Accent6 7" xfId="7254" hidden="1" xr:uid="{00000000-0005-0000-0000-00000C0F0000}"/>
    <cellStyle name="20% - Accent6 7" xfId="7365" hidden="1" xr:uid="{00000000-0005-0000-0000-00000D0F0000}"/>
    <cellStyle name="20% - Accent6 7" xfId="7333" hidden="1" xr:uid="{00000000-0005-0000-0000-00000E0F0000}"/>
    <cellStyle name="20% - Accent6 7" xfId="6721" hidden="1" xr:uid="{00000000-0005-0000-0000-00000F0F0000}"/>
    <cellStyle name="20% - Accent6 7" xfId="6272" hidden="1" xr:uid="{00000000-0005-0000-0000-0000100F0000}"/>
    <cellStyle name="20% - Accent6 7" xfId="7708" hidden="1" xr:uid="{00000000-0005-0000-0000-0000110F0000}"/>
    <cellStyle name="20% - Accent6 7" xfId="7786" hidden="1" xr:uid="{00000000-0005-0000-0000-0000120F0000}"/>
    <cellStyle name="20% - Accent6 7" xfId="7318" hidden="1" xr:uid="{00000000-0005-0000-0000-0000130F0000}"/>
    <cellStyle name="20% - Accent6 7" xfId="8045" hidden="1" xr:uid="{00000000-0005-0000-0000-0000140F0000}"/>
    <cellStyle name="20% - Accent6 7" xfId="8123" hidden="1" xr:uid="{00000000-0005-0000-0000-0000150F0000}"/>
    <cellStyle name="20% - Accent6 7" xfId="7313" hidden="1" xr:uid="{00000000-0005-0000-0000-0000160F0000}"/>
    <cellStyle name="20% - Accent6 7" xfId="8382" hidden="1" xr:uid="{00000000-0005-0000-0000-0000170F0000}"/>
    <cellStyle name="20% - Accent6 8" xfId="106" hidden="1" xr:uid="{00000000-0005-0000-0000-0000180F0000}"/>
    <cellStyle name="20% - Accent6 8" xfId="166" hidden="1" xr:uid="{00000000-0005-0000-0000-0000190F0000}"/>
    <cellStyle name="20% - Accent6 8" xfId="244" hidden="1" xr:uid="{00000000-0005-0000-0000-00001A0F0000}"/>
    <cellStyle name="20% - Accent6 8" xfId="322" hidden="1" xr:uid="{00000000-0005-0000-0000-00001B0F0000}"/>
    <cellStyle name="20% - Accent6 8" xfId="904" hidden="1" xr:uid="{00000000-0005-0000-0000-00001C0F0000}"/>
    <cellStyle name="20% - Accent6 8" xfId="983" hidden="1" xr:uid="{00000000-0005-0000-0000-00001D0F0000}"/>
    <cellStyle name="20% - Accent6 8" xfId="1062" hidden="1" xr:uid="{00000000-0005-0000-0000-00001E0F0000}"/>
    <cellStyle name="20% - Accent6 8" xfId="731" hidden="1" xr:uid="{00000000-0005-0000-0000-00001F0F0000}"/>
    <cellStyle name="20% - Accent6 8" xfId="1135" hidden="1" xr:uid="{00000000-0005-0000-0000-0000200F0000}"/>
    <cellStyle name="20% - Accent6 8" xfId="837" hidden="1" xr:uid="{00000000-0005-0000-0000-0000210F0000}"/>
    <cellStyle name="20% - Accent6 8" xfId="1512" hidden="1" xr:uid="{00000000-0005-0000-0000-0000220F0000}"/>
    <cellStyle name="20% - Accent6 8" xfId="1578" hidden="1" xr:uid="{00000000-0005-0000-0000-0000230F0000}"/>
    <cellStyle name="20% - Accent6 8" xfId="1656" hidden="1" xr:uid="{00000000-0005-0000-0000-0000240F0000}"/>
    <cellStyle name="20% - Accent6 8" xfId="607" hidden="1" xr:uid="{00000000-0005-0000-0000-0000250F0000}"/>
    <cellStyle name="20% - Accent6 8" xfId="1726" hidden="1" xr:uid="{00000000-0005-0000-0000-0000260F0000}"/>
    <cellStyle name="20% - Accent6 8" xfId="1510" hidden="1" xr:uid="{00000000-0005-0000-0000-0000270F0000}"/>
    <cellStyle name="20% - Accent6 8" xfId="2045" hidden="1" xr:uid="{00000000-0005-0000-0000-0000280F0000}"/>
    <cellStyle name="20% - Accent6 8" xfId="2110" hidden="1" xr:uid="{00000000-0005-0000-0000-0000290F0000}"/>
    <cellStyle name="20% - Accent6 8" xfId="2188" hidden="1" xr:uid="{00000000-0005-0000-0000-00002A0F0000}"/>
    <cellStyle name="20% - Accent6 8" xfId="2382" hidden="1" xr:uid="{00000000-0005-0000-0000-00002B0F0000}"/>
    <cellStyle name="20% - Accent6 8" xfId="2447" hidden="1" xr:uid="{00000000-0005-0000-0000-00002C0F0000}"/>
    <cellStyle name="20% - Accent6 8" xfId="2525" hidden="1" xr:uid="{00000000-0005-0000-0000-00002D0F0000}"/>
    <cellStyle name="20% - Accent6 8" xfId="2719" hidden="1" xr:uid="{00000000-0005-0000-0000-00002E0F0000}"/>
    <cellStyle name="20% - Accent6 8" xfId="2784" hidden="1" xr:uid="{00000000-0005-0000-0000-00002F0F0000}"/>
    <cellStyle name="20% - Accent6 8" xfId="2905" hidden="1" xr:uid="{00000000-0005-0000-0000-0000300F0000}"/>
    <cellStyle name="20% - Accent6 8" xfId="2965" hidden="1" xr:uid="{00000000-0005-0000-0000-0000310F0000}"/>
    <cellStyle name="20% - Accent6 8" xfId="3043" hidden="1" xr:uid="{00000000-0005-0000-0000-0000320F0000}"/>
    <cellStyle name="20% - Accent6 8" xfId="3121" hidden="1" xr:uid="{00000000-0005-0000-0000-0000330F0000}"/>
    <cellStyle name="20% - Accent6 8" xfId="3703" hidden="1" xr:uid="{00000000-0005-0000-0000-0000340F0000}"/>
    <cellStyle name="20% - Accent6 8" xfId="3782" hidden="1" xr:uid="{00000000-0005-0000-0000-0000350F0000}"/>
    <cellStyle name="20% - Accent6 8" xfId="3861" hidden="1" xr:uid="{00000000-0005-0000-0000-0000360F0000}"/>
    <cellStyle name="20% - Accent6 8" xfId="3530" hidden="1" xr:uid="{00000000-0005-0000-0000-0000370F0000}"/>
    <cellStyle name="20% - Accent6 8" xfId="3934" hidden="1" xr:uid="{00000000-0005-0000-0000-0000380F0000}"/>
    <cellStyle name="20% - Accent6 8" xfId="3636" hidden="1" xr:uid="{00000000-0005-0000-0000-0000390F0000}"/>
    <cellStyle name="20% - Accent6 8" xfId="4311" hidden="1" xr:uid="{00000000-0005-0000-0000-00003A0F0000}"/>
    <cellStyle name="20% - Accent6 8" xfId="4377" hidden="1" xr:uid="{00000000-0005-0000-0000-00003B0F0000}"/>
    <cellStyle name="20% - Accent6 8" xfId="4455" hidden="1" xr:uid="{00000000-0005-0000-0000-00003C0F0000}"/>
    <cellStyle name="20% - Accent6 8" xfId="3406" hidden="1" xr:uid="{00000000-0005-0000-0000-00003D0F0000}"/>
    <cellStyle name="20% - Accent6 8" xfId="4525" hidden="1" xr:uid="{00000000-0005-0000-0000-00003E0F0000}"/>
    <cellStyle name="20% - Accent6 8" xfId="4309" hidden="1" xr:uid="{00000000-0005-0000-0000-00003F0F0000}"/>
    <cellStyle name="20% - Accent6 8" xfId="4844" hidden="1" xr:uid="{00000000-0005-0000-0000-0000400F0000}"/>
    <cellStyle name="20% - Accent6 8" xfId="4909" hidden="1" xr:uid="{00000000-0005-0000-0000-0000410F0000}"/>
    <cellStyle name="20% - Accent6 8" xfId="4987" hidden="1" xr:uid="{00000000-0005-0000-0000-0000420F0000}"/>
    <cellStyle name="20% - Accent6 8" xfId="5181" hidden="1" xr:uid="{00000000-0005-0000-0000-0000430F0000}"/>
    <cellStyle name="20% - Accent6 8" xfId="5246" hidden="1" xr:uid="{00000000-0005-0000-0000-0000440F0000}"/>
    <cellStyle name="20% - Accent6 8" xfId="5324" hidden="1" xr:uid="{00000000-0005-0000-0000-0000450F0000}"/>
    <cellStyle name="20% - Accent6 8" xfId="5518" hidden="1" xr:uid="{00000000-0005-0000-0000-0000460F0000}"/>
    <cellStyle name="20% - Accent6 8" xfId="5583" hidden="1" xr:uid="{00000000-0005-0000-0000-0000470F0000}"/>
    <cellStyle name="20% - Accent6 8" xfId="5697" hidden="1" xr:uid="{00000000-0005-0000-0000-0000480F0000}"/>
    <cellStyle name="20% - Accent6 8" xfId="5757" hidden="1" xr:uid="{00000000-0005-0000-0000-0000490F0000}"/>
    <cellStyle name="20% - Accent6 8" xfId="5835" hidden="1" xr:uid="{00000000-0005-0000-0000-00004A0F0000}"/>
    <cellStyle name="20% - Accent6 8" xfId="5913" hidden="1" xr:uid="{00000000-0005-0000-0000-00004B0F0000}"/>
    <cellStyle name="20% - Accent6 8" xfId="6495" hidden="1" xr:uid="{00000000-0005-0000-0000-00004C0F0000}"/>
    <cellStyle name="20% - Accent6 8" xfId="6574" hidden="1" xr:uid="{00000000-0005-0000-0000-00004D0F0000}"/>
    <cellStyle name="20% - Accent6 8" xfId="6653" hidden="1" xr:uid="{00000000-0005-0000-0000-00004E0F0000}"/>
    <cellStyle name="20% - Accent6 8" xfId="6322" hidden="1" xr:uid="{00000000-0005-0000-0000-00004F0F0000}"/>
    <cellStyle name="20% - Accent6 8" xfId="6726" hidden="1" xr:uid="{00000000-0005-0000-0000-0000500F0000}"/>
    <cellStyle name="20% - Accent6 8" xfId="6428" hidden="1" xr:uid="{00000000-0005-0000-0000-0000510F0000}"/>
    <cellStyle name="20% - Accent6 8" xfId="7103" hidden="1" xr:uid="{00000000-0005-0000-0000-0000520F0000}"/>
    <cellStyle name="20% - Accent6 8" xfId="7169" hidden="1" xr:uid="{00000000-0005-0000-0000-0000530F0000}"/>
    <cellStyle name="20% - Accent6 8" xfId="7247" hidden="1" xr:uid="{00000000-0005-0000-0000-0000540F0000}"/>
    <cellStyle name="20% - Accent6 8" xfId="6198" hidden="1" xr:uid="{00000000-0005-0000-0000-0000550F0000}"/>
    <cellStyle name="20% - Accent6 8" xfId="7317" hidden="1" xr:uid="{00000000-0005-0000-0000-0000560F0000}"/>
    <cellStyle name="20% - Accent6 8" xfId="7101" hidden="1" xr:uid="{00000000-0005-0000-0000-0000570F0000}"/>
    <cellStyle name="20% - Accent6 8" xfId="7636" hidden="1" xr:uid="{00000000-0005-0000-0000-0000580F0000}"/>
    <cellStyle name="20% - Accent6 8" xfId="7701" hidden="1" xr:uid="{00000000-0005-0000-0000-0000590F0000}"/>
    <cellStyle name="20% - Accent6 8" xfId="7779" hidden="1" xr:uid="{00000000-0005-0000-0000-00005A0F0000}"/>
    <cellStyle name="20% - Accent6 8" xfId="7973" hidden="1" xr:uid="{00000000-0005-0000-0000-00005B0F0000}"/>
    <cellStyle name="20% - Accent6 8" xfId="8038" hidden="1" xr:uid="{00000000-0005-0000-0000-00005C0F0000}"/>
    <cellStyle name="20% - Accent6 8" xfId="8116" hidden="1" xr:uid="{00000000-0005-0000-0000-00005D0F0000}"/>
    <cellStyle name="20% - Accent6 8" xfId="8310" hidden="1" xr:uid="{00000000-0005-0000-0000-00005E0F0000}"/>
    <cellStyle name="20% - Accent6 8" xfId="8375" hidden="1" xr:uid="{00000000-0005-0000-0000-00005F0F0000}"/>
    <cellStyle name="20% - Accent6 9" xfId="119" hidden="1" xr:uid="{00000000-0005-0000-0000-0000600F0000}"/>
    <cellStyle name="20% - Accent6 9" xfId="193" hidden="1" xr:uid="{00000000-0005-0000-0000-0000610F0000}"/>
    <cellStyle name="20% - Accent6 9" xfId="269" hidden="1" xr:uid="{00000000-0005-0000-0000-0000620F0000}"/>
    <cellStyle name="20% - Accent6 9" xfId="347" hidden="1" xr:uid="{00000000-0005-0000-0000-0000630F0000}"/>
    <cellStyle name="20% - Accent6 9" xfId="932" hidden="1" xr:uid="{00000000-0005-0000-0000-0000640F0000}"/>
    <cellStyle name="20% - Accent6 9" xfId="1008" hidden="1" xr:uid="{00000000-0005-0000-0000-0000650F0000}"/>
    <cellStyle name="20% - Accent6 9" xfId="1087" hidden="1" xr:uid="{00000000-0005-0000-0000-0000660F0000}"/>
    <cellStyle name="20% - Accent6 9" xfId="1346" hidden="1" xr:uid="{00000000-0005-0000-0000-0000670F0000}"/>
    <cellStyle name="20% - Accent6 9" xfId="880" hidden="1" xr:uid="{00000000-0005-0000-0000-0000680F0000}"/>
    <cellStyle name="20% - Accent6 9" xfId="767" hidden="1" xr:uid="{00000000-0005-0000-0000-0000690F0000}"/>
    <cellStyle name="20% - Accent6 9" xfId="1527" hidden="1" xr:uid="{00000000-0005-0000-0000-00006A0F0000}"/>
    <cellStyle name="20% - Accent6 9" xfId="1603" hidden="1" xr:uid="{00000000-0005-0000-0000-00006B0F0000}"/>
    <cellStyle name="20% - Accent6 9" xfId="1681" hidden="1" xr:uid="{00000000-0005-0000-0000-00006C0F0000}"/>
    <cellStyle name="20% - Accent6 9" xfId="1905" hidden="1" xr:uid="{00000000-0005-0000-0000-00006D0F0000}"/>
    <cellStyle name="20% - Accent6 9" xfId="1382" hidden="1" xr:uid="{00000000-0005-0000-0000-00006E0F0000}"/>
    <cellStyle name="20% - Accent6 9" xfId="1136" hidden="1" xr:uid="{00000000-0005-0000-0000-00006F0F0000}"/>
    <cellStyle name="20% - Accent6 9" xfId="2059" hidden="1" xr:uid="{00000000-0005-0000-0000-0000700F0000}"/>
    <cellStyle name="20% - Accent6 9" xfId="2135" hidden="1" xr:uid="{00000000-0005-0000-0000-0000710F0000}"/>
    <cellStyle name="20% - Accent6 9" xfId="2213" hidden="1" xr:uid="{00000000-0005-0000-0000-0000720F0000}"/>
    <cellStyle name="20% - Accent6 9" xfId="2396" hidden="1" xr:uid="{00000000-0005-0000-0000-0000730F0000}"/>
    <cellStyle name="20% - Accent6 9" xfId="2472" hidden="1" xr:uid="{00000000-0005-0000-0000-0000740F0000}"/>
    <cellStyle name="20% - Accent6 9" xfId="2550" hidden="1" xr:uid="{00000000-0005-0000-0000-0000750F0000}"/>
    <cellStyle name="20% - Accent6 9" xfId="2733" hidden="1" xr:uid="{00000000-0005-0000-0000-0000760F0000}"/>
    <cellStyle name="20% - Accent6 9" xfId="2809" hidden="1" xr:uid="{00000000-0005-0000-0000-0000770F0000}"/>
    <cellStyle name="20% - Accent6 9" xfId="2918" hidden="1" xr:uid="{00000000-0005-0000-0000-0000780F0000}"/>
    <cellStyle name="20% - Accent6 9" xfId="2992" hidden="1" xr:uid="{00000000-0005-0000-0000-0000790F0000}"/>
    <cellStyle name="20% - Accent6 9" xfId="3068" hidden="1" xr:uid="{00000000-0005-0000-0000-00007A0F0000}"/>
    <cellStyle name="20% - Accent6 9" xfId="3146" hidden="1" xr:uid="{00000000-0005-0000-0000-00007B0F0000}"/>
    <cellStyle name="20% - Accent6 9" xfId="3731" hidden="1" xr:uid="{00000000-0005-0000-0000-00007C0F0000}"/>
    <cellStyle name="20% - Accent6 9" xfId="3807" hidden="1" xr:uid="{00000000-0005-0000-0000-00007D0F0000}"/>
    <cellStyle name="20% - Accent6 9" xfId="3886" hidden="1" xr:uid="{00000000-0005-0000-0000-00007E0F0000}"/>
    <cellStyle name="20% - Accent6 9" xfId="4145" hidden="1" xr:uid="{00000000-0005-0000-0000-00007F0F0000}"/>
    <cellStyle name="20% - Accent6 9" xfId="3679" hidden="1" xr:uid="{00000000-0005-0000-0000-0000800F0000}"/>
    <cellStyle name="20% - Accent6 9" xfId="3566" hidden="1" xr:uid="{00000000-0005-0000-0000-0000810F0000}"/>
    <cellStyle name="20% - Accent6 9" xfId="4326" hidden="1" xr:uid="{00000000-0005-0000-0000-0000820F0000}"/>
    <cellStyle name="20% - Accent6 9" xfId="4402" hidden="1" xr:uid="{00000000-0005-0000-0000-0000830F0000}"/>
    <cellStyle name="20% - Accent6 9" xfId="4480" hidden="1" xr:uid="{00000000-0005-0000-0000-0000840F0000}"/>
    <cellStyle name="20% - Accent6 9" xfId="4704" hidden="1" xr:uid="{00000000-0005-0000-0000-0000850F0000}"/>
    <cellStyle name="20% - Accent6 9" xfId="4181" hidden="1" xr:uid="{00000000-0005-0000-0000-0000860F0000}"/>
    <cellStyle name="20% - Accent6 9" xfId="3935" hidden="1" xr:uid="{00000000-0005-0000-0000-0000870F0000}"/>
    <cellStyle name="20% - Accent6 9" xfId="4858" hidden="1" xr:uid="{00000000-0005-0000-0000-0000880F0000}"/>
    <cellStyle name="20% - Accent6 9" xfId="4934" hidden="1" xr:uid="{00000000-0005-0000-0000-0000890F0000}"/>
    <cellStyle name="20% - Accent6 9" xfId="5012" hidden="1" xr:uid="{00000000-0005-0000-0000-00008A0F0000}"/>
    <cellStyle name="20% - Accent6 9" xfId="5195" hidden="1" xr:uid="{00000000-0005-0000-0000-00008B0F0000}"/>
    <cellStyle name="20% - Accent6 9" xfId="5271" hidden="1" xr:uid="{00000000-0005-0000-0000-00008C0F0000}"/>
    <cellStyle name="20% - Accent6 9" xfId="5349" hidden="1" xr:uid="{00000000-0005-0000-0000-00008D0F0000}"/>
    <cellStyle name="20% - Accent6 9" xfId="5532" hidden="1" xr:uid="{00000000-0005-0000-0000-00008E0F0000}"/>
    <cellStyle name="20% - Accent6 9" xfId="5608" hidden="1" xr:uid="{00000000-0005-0000-0000-00008F0F0000}"/>
    <cellStyle name="20% - Accent6 9" xfId="5710" hidden="1" xr:uid="{00000000-0005-0000-0000-0000900F0000}"/>
    <cellStyle name="20% - Accent6 9" xfId="5784" hidden="1" xr:uid="{00000000-0005-0000-0000-0000910F0000}"/>
    <cellStyle name="20% - Accent6 9" xfId="5860" hidden="1" xr:uid="{00000000-0005-0000-0000-0000920F0000}"/>
    <cellStyle name="20% - Accent6 9" xfId="5938" hidden="1" xr:uid="{00000000-0005-0000-0000-0000930F0000}"/>
    <cellStyle name="20% - Accent6 9" xfId="6523" hidden="1" xr:uid="{00000000-0005-0000-0000-0000940F0000}"/>
    <cellStyle name="20% - Accent6 9" xfId="6599" hidden="1" xr:uid="{00000000-0005-0000-0000-0000950F0000}"/>
    <cellStyle name="20% - Accent6 9" xfId="6678" hidden="1" xr:uid="{00000000-0005-0000-0000-0000960F0000}"/>
    <cellStyle name="20% - Accent6 9" xfId="6937" hidden="1" xr:uid="{00000000-0005-0000-0000-0000970F0000}"/>
    <cellStyle name="20% - Accent6 9" xfId="6471" hidden="1" xr:uid="{00000000-0005-0000-0000-0000980F0000}"/>
    <cellStyle name="20% - Accent6 9" xfId="6358" hidden="1" xr:uid="{00000000-0005-0000-0000-0000990F0000}"/>
    <cellStyle name="20% - Accent6 9" xfId="7118" hidden="1" xr:uid="{00000000-0005-0000-0000-00009A0F0000}"/>
    <cellStyle name="20% - Accent6 9" xfId="7194" hidden="1" xr:uid="{00000000-0005-0000-0000-00009B0F0000}"/>
    <cellStyle name="20% - Accent6 9" xfId="7272" hidden="1" xr:uid="{00000000-0005-0000-0000-00009C0F0000}"/>
    <cellStyle name="20% - Accent6 9" xfId="7496" hidden="1" xr:uid="{00000000-0005-0000-0000-00009D0F0000}"/>
    <cellStyle name="20% - Accent6 9" xfId="6973" hidden="1" xr:uid="{00000000-0005-0000-0000-00009E0F0000}"/>
    <cellStyle name="20% - Accent6 9" xfId="6727" hidden="1" xr:uid="{00000000-0005-0000-0000-00009F0F0000}"/>
    <cellStyle name="20% - Accent6 9" xfId="7650" hidden="1" xr:uid="{00000000-0005-0000-0000-0000A00F0000}"/>
    <cellStyle name="20% - Accent6 9" xfId="7726" hidden="1" xr:uid="{00000000-0005-0000-0000-0000A10F0000}"/>
    <cellStyle name="20% - Accent6 9" xfId="7804" hidden="1" xr:uid="{00000000-0005-0000-0000-0000A20F0000}"/>
    <cellStyle name="20% - Accent6 9" xfId="7987" hidden="1" xr:uid="{00000000-0005-0000-0000-0000A30F0000}"/>
    <cellStyle name="20% - Accent6 9" xfId="8063" hidden="1" xr:uid="{00000000-0005-0000-0000-0000A40F0000}"/>
    <cellStyle name="20% - Accent6 9" xfId="8141" hidden="1" xr:uid="{00000000-0005-0000-0000-0000A50F0000}"/>
    <cellStyle name="20% - Accent6 9" xfId="8324" hidden="1" xr:uid="{00000000-0005-0000-0000-0000A60F0000}"/>
    <cellStyle name="20% - Accent6 9" xfId="8400" hidden="1" xr:uid="{00000000-0005-0000-0000-0000A70F0000}"/>
    <cellStyle name="40% - Accent1" xfId="24" builtinId="31" hidden="1"/>
    <cellStyle name="40% - Accent1 10" xfId="123" hidden="1" xr:uid="{00000000-0005-0000-0000-0000DC0F0000}"/>
    <cellStyle name="40% - Accent1 10" xfId="197" hidden="1" xr:uid="{00000000-0005-0000-0000-0000DD0F0000}"/>
    <cellStyle name="40% - Accent1 10" xfId="273" hidden="1" xr:uid="{00000000-0005-0000-0000-0000DE0F0000}"/>
    <cellStyle name="40% - Accent1 10" xfId="351" hidden="1" xr:uid="{00000000-0005-0000-0000-0000DF0F0000}"/>
    <cellStyle name="40% - Accent1 10" xfId="936" hidden="1" xr:uid="{00000000-0005-0000-0000-0000E00F0000}"/>
    <cellStyle name="40% - Accent1 10" xfId="1012" hidden="1" xr:uid="{00000000-0005-0000-0000-0000E10F0000}"/>
    <cellStyle name="40% - Accent1 10" xfId="1091" hidden="1" xr:uid="{00000000-0005-0000-0000-0000E20F0000}"/>
    <cellStyle name="40% - Accent1 10" xfId="1185" hidden="1" xr:uid="{00000000-0005-0000-0000-0000E30F0000}"/>
    <cellStyle name="40% - Accent1 10" xfId="686" hidden="1" xr:uid="{00000000-0005-0000-0000-0000E40F0000}"/>
    <cellStyle name="40% - Accent1 10" xfId="816" hidden="1" xr:uid="{00000000-0005-0000-0000-0000E50F0000}"/>
    <cellStyle name="40% - Accent1 10" xfId="1531" hidden="1" xr:uid="{00000000-0005-0000-0000-0000E60F0000}"/>
    <cellStyle name="40% - Accent1 10" xfId="1607" hidden="1" xr:uid="{00000000-0005-0000-0000-0000E70F0000}"/>
    <cellStyle name="40% - Accent1 10" xfId="1685" hidden="1" xr:uid="{00000000-0005-0000-0000-0000E80F0000}"/>
    <cellStyle name="40% - Accent1 10" xfId="1764" hidden="1" xr:uid="{00000000-0005-0000-0000-0000E90F0000}"/>
    <cellStyle name="40% - Accent1 10" xfId="669" hidden="1" xr:uid="{00000000-0005-0000-0000-0000EA0F0000}"/>
    <cellStyle name="40% - Accent1 10" xfId="1365" hidden="1" xr:uid="{00000000-0005-0000-0000-0000EB0F0000}"/>
    <cellStyle name="40% - Accent1 10" xfId="2063" hidden="1" xr:uid="{00000000-0005-0000-0000-0000EC0F0000}"/>
    <cellStyle name="40% - Accent1 10" xfId="2139" hidden="1" xr:uid="{00000000-0005-0000-0000-0000ED0F0000}"/>
    <cellStyle name="40% - Accent1 10" xfId="2217" hidden="1" xr:uid="{00000000-0005-0000-0000-0000EE0F0000}"/>
    <cellStyle name="40% - Accent1 10" xfId="2400" hidden="1" xr:uid="{00000000-0005-0000-0000-0000EF0F0000}"/>
    <cellStyle name="40% - Accent1 10" xfId="2476" hidden="1" xr:uid="{00000000-0005-0000-0000-0000F00F0000}"/>
    <cellStyle name="40% - Accent1 10" xfId="2554" hidden="1" xr:uid="{00000000-0005-0000-0000-0000F10F0000}"/>
    <cellStyle name="40% - Accent1 10" xfId="2737" hidden="1" xr:uid="{00000000-0005-0000-0000-0000F20F0000}"/>
    <cellStyle name="40% - Accent1 10" xfId="2813" hidden="1" xr:uid="{00000000-0005-0000-0000-0000F30F0000}"/>
    <cellStyle name="40% - Accent1 10" xfId="2922" hidden="1" xr:uid="{00000000-0005-0000-0000-0000F40F0000}"/>
    <cellStyle name="40% - Accent1 10" xfId="2996" hidden="1" xr:uid="{00000000-0005-0000-0000-0000F50F0000}"/>
    <cellStyle name="40% - Accent1 10" xfId="3072" hidden="1" xr:uid="{00000000-0005-0000-0000-0000F60F0000}"/>
    <cellStyle name="40% - Accent1 10" xfId="3150" hidden="1" xr:uid="{00000000-0005-0000-0000-0000F70F0000}"/>
    <cellStyle name="40% - Accent1 10" xfId="3735" hidden="1" xr:uid="{00000000-0005-0000-0000-0000F80F0000}"/>
    <cellStyle name="40% - Accent1 10" xfId="3811" hidden="1" xr:uid="{00000000-0005-0000-0000-0000F90F0000}"/>
    <cellStyle name="40% - Accent1 10" xfId="3890" hidden="1" xr:uid="{00000000-0005-0000-0000-0000FA0F0000}"/>
    <cellStyle name="40% - Accent1 10" xfId="3984" hidden="1" xr:uid="{00000000-0005-0000-0000-0000FB0F0000}"/>
    <cellStyle name="40% - Accent1 10" xfId="3485" hidden="1" xr:uid="{00000000-0005-0000-0000-0000FC0F0000}"/>
    <cellStyle name="40% - Accent1 10" xfId="3615" hidden="1" xr:uid="{00000000-0005-0000-0000-0000FD0F0000}"/>
    <cellStyle name="40% - Accent1 10" xfId="4330" hidden="1" xr:uid="{00000000-0005-0000-0000-0000FE0F0000}"/>
    <cellStyle name="40% - Accent1 10" xfId="4406" hidden="1" xr:uid="{00000000-0005-0000-0000-0000FF0F0000}"/>
    <cellStyle name="40% - Accent1 10" xfId="4484" hidden="1" xr:uid="{00000000-0005-0000-0000-000000100000}"/>
    <cellStyle name="40% - Accent1 10" xfId="4563" hidden="1" xr:uid="{00000000-0005-0000-0000-000001100000}"/>
    <cellStyle name="40% - Accent1 10" xfId="3468" hidden="1" xr:uid="{00000000-0005-0000-0000-000002100000}"/>
    <cellStyle name="40% - Accent1 10" xfId="4164" hidden="1" xr:uid="{00000000-0005-0000-0000-000003100000}"/>
    <cellStyle name="40% - Accent1 10" xfId="4862" hidden="1" xr:uid="{00000000-0005-0000-0000-000004100000}"/>
    <cellStyle name="40% - Accent1 10" xfId="4938" hidden="1" xr:uid="{00000000-0005-0000-0000-000005100000}"/>
    <cellStyle name="40% - Accent1 10" xfId="5016" hidden="1" xr:uid="{00000000-0005-0000-0000-000006100000}"/>
    <cellStyle name="40% - Accent1 10" xfId="5199" hidden="1" xr:uid="{00000000-0005-0000-0000-000007100000}"/>
    <cellStyle name="40% - Accent1 10" xfId="5275" hidden="1" xr:uid="{00000000-0005-0000-0000-000008100000}"/>
    <cellStyle name="40% - Accent1 10" xfId="5353" hidden="1" xr:uid="{00000000-0005-0000-0000-000009100000}"/>
    <cellStyle name="40% - Accent1 10" xfId="5536" hidden="1" xr:uid="{00000000-0005-0000-0000-00000A100000}"/>
    <cellStyle name="40% - Accent1 10" xfId="5612" hidden="1" xr:uid="{00000000-0005-0000-0000-00000B100000}"/>
    <cellStyle name="40% - Accent1 10" xfId="5714" hidden="1" xr:uid="{00000000-0005-0000-0000-00000C100000}"/>
    <cellStyle name="40% - Accent1 10" xfId="5788" hidden="1" xr:uid="{00000000-0005-0000-0000-00000D100000}"/>
    <cellStyle name="40% - Accent1 10" xfId="5864" hidden="1" xr:uid="{00000000-0005-0000-0000-00000E100000}"/>
    <cellStyle name="40% - Accent1 10" xfId="5942" hidden="1" xr:uid="{00000000-0005-0000-0000-00000F100000}"/>
    <cellStyle name="40% - Accent1 10" xfId="6527" hidden="1" xr:uid="{00000000-0005-0000-0000-000010100000}"/>
    <cellStyle name="40% - Accent1 10" xfId="6603" hidden="1" xr:uid="{00000000-0005-0000-0000-000011100000}"/>
    <cellStyle name="40% - Accent1 10" xfId="6682" hidden="1" xr:uid="{00000000-0005-0000-0000-000012100000}"/>
    <cellStyle name="40% - Accent1 10" xfId="6776" hidden="1" xr:uid="{00000000-0005-0000-0000-000013100000}"/>
    <cellStyle name="40% - Accent1 10" xfId="6277" hidden="1" xr:uid="{00000000-0005-0000-0000-000014100000}"/>
    <cellStyle name="40% - Accent1 10" xfId="6407" hidden="1" xr:uid="{00000000-0005-0000-0000-000015100000}"/>
    <cellStyle name="40% - Accent1 10" xfId="7122" hidden="1" xr:uid="{00000000-0005-0000-0000-000016100000}"/>
    <cellStyle name="40% - Accent1 10" xfId="7198" hidden="1" xr:uid="{00000000-0005-0000-0000-000017100000}"/>
    <cellStyle name="40% - Accent1 10" xfId="7276" hidden="1" xr:uid="{00000000-0005-0000-0000-000018100000}"/>
    <cellStyle name="40% - Accent1 10" xfId="7355" hidden="1" xr:uid="{00000000-0005-0000-0000-000019100000}"/>
    <cellStyle name="40% - Accent1 10" xfId="6260" hidden="1" xr:uid="{00000000-0005-0000-0000-00001A100000}"/>
    <cellStyle name="40% - Accent1 10" xfId="6956" hidden="1" xr:uid="{00000000-0005-0000-0000-00001B100000}"/>
    <cellStyle name="40% - Accent1 10" xfId="7654" hidden="1" xr:uid="{00000000-0005-0000-0000-00001C100000}"/>
    <cellStyle name="40% - Accent1 10" xfId="7730" hidden="1" xr:uid="{00000000-0005-0000-0000-00001D100000}"/>
    <cellStyle name="40% - Accent1 10" xfId="7808" hidden="1" xr:uid="{00000000-0005-0000-0000-00001E100000}"/>
    <cellStyle name="40% - Accent1 10" xfId="7991" hidden="1" xr:uid="{00000000-0005-0000-0000-00001F100000}"/>
    <cellStyle name="40% - Accent1 10" xfId="8067" hidden="1" xr:uid="{00000000-0005-0000-0000-000020100000}"/>
    <cellStyle name="40% - Accent1 10" xfId="8145" hidden="1" xr:uid="{00000000-0005-0000-0000-000021100000}"/>
    <cellStyle name="40% - Accent1 10" xfId="8328" hidden="1" xr:uid="{00000000-0005-0000-0000-000022100000}"/>
    <cellStyle name="40% - Accent1 10" xfId="8404" hidden="1" xr:uid="{00000000-0005-0000-0000-000023100000}"/>
    <cellStyle name="40% - Accent1 11" xfId="136" hidden="1" xr:uid="{00000000-0005-0000-0000-000024100000}"/>
    <cellStyle name="40% - Accent1 11" xfId="210" hidden="1" xr:uid="{00000000-0005-0000-0000-000025100000}"/>
    <cellStyle name="40% - Accent1 11" xfId="286" hidden="1" xr:uid="{00000000-0005-0000-0000-000026100000}"/>
    <cellStyle name="40% - Accent1 11" xfId="364" hidden="1" xr:uid="{00000000-0005-0000-0000-000027100000}"/>
    <cellStyle name="40% - Accent1 11" xfId="949" hidden="1" xr:uid="{00000000-0005-0000-0000-000028100000}"/>
    <cellStyle name="40% - Accent1 11" xfId="1025" hidden="1" xr:uid="{00000000-0005-0000-0000-000029100000}"/>
    <cellStyle name="40% - Accent1 11" xfId="1104" hidden="1" xr:uid="{00000000-0005-0000-0000-00002A100000}"/>
    <cellStyle name="40% - Accent1 11" xfId="1131" hidden="1" xr:uid="{00000000-0005-0000-0000-00002B100000}"/>
    <cellStyle name="40% - Accent1 11" xfId="675" hidden="1" xr:uid="{00000000-0005-0000-0000-00002C100000}"/>
    <cellStyle name="40% - Accent1 11" xfId="852" hidden="1" xr:uid="{00000000-0005-0000-0000-00002D100000}"/>
    <cellStyle name="40% - Accent1 11" xfId="1544" hidden="1" xr:uid="{00000000-0005-0000-0000-00002E100000}"/>
    <cellStyle name="40% - Accent1 11" xfId="1620" hidden="1" xr:uid="{00000000-0005-0000-0000-00002F100000}"/>
    <cellStyle name="40% - Accent1 11" xfId="1698" hidden="1" xr:uid="{00000000-0005-0000-0000-000030100000}"/>
    <cellStyle name="40% - Accent1 11" xfId="1723" hidden="1" xr:uid="{00000000-0005-0000-0000-000031100000}"/>
    <cellStyle name="40% - Accent1 11" xfId="606" hidden="1" xr:uid="{00000000-0005-0000-0000-000032100000}"/>
    <cellStyle name="40% - Accent1 11" xfId="770" hidden="1" xr:uid="{00000000-0005-0000-0000-000033100000}"/>
    <cellStyle name="40% - Accent1 11" xfId="2076" hidden="1" xr:uid="{00000000-0005-0000-0000-000034100000}"/>
    <cellStyle name="40% - Accent1 11" xfId="2152" hidden="1" xr:uid="{00000000-0005-0000-0000-000035100000}"/>
    <cellStyle name="40% - Accent1 11" xfId="2230" hidden="1" xr:uid="{00000000-0005-0000-0000-000036100000}"/>
    <cellStyle name="40% - Accent1 11" xfId="2413" hidden="1" xr:uid="{00000000-0005-0000-0000-000037100000}"/>
    <cellStyle name="40% - Accent1 11" xfId="2489" hidden="1" xr:uid="{00000000-0005-0000-0000-000038100000}"/>
    <cellStyle name="40% - Accent1 11" xfId="2567" hidden="1" xr:uid="{00000000-0005-0000-0000-000039100000}"/>
    <cellStyle name="40% - Accent1 11" xfId="2750" hidden="1" xr:uid="{00000000-0005-0000-0000-00003A100000}"/>
    <cellStyle name="40% - Accent1 11" xfId="2826" hidden="1" xr:uid="{00000000-0005-0000-0000-00003B100000}"/>
    <cellStyle name="40% - Accent1 11" xfId="2935" hidden="1" xr:uid="{00000000-0005-0000-0000-00003C100000}"/>
    <cellStyle name="40% - Accent1 11" xfId="3009" hidden="1" xr:uid="{00000000-0005-0000-0000-00003D100000}"/>
    <cellStyle name="40% - Accent1 11" xfId="3085" hidden="1" xr:uid="{00000000-0005-0000-0000-00003E100000}"/>
    <cellStyle name="40% - Accent1 11" xfId="3163" hidden="1" xr:uid="{00000000-0005-0000-0000-00003F100000}"/>
    <cellStyle name="40% - Accent1 11" xfId="3748" hidden="1" xr:uid="{00000000-0005-0000-0000-000040100000}"/>
    <cellStyle name="40% - Accent1 11" xfId="3824" hidden="1" xr:uid="{00000000-0005-0000-0000-000041100000}"/>
    <cellStyle name="40% - Accent1 11" xfId="3903" hidden="1" xr:uid="{00000000-0005-0000-0000-000042100000}"/>
    <cellStyle name="40% - Accent1 11" xfId="3930" hidden="1" xr:uid="{00000000-0005-0000-0000-000043100000}"/>
    <cellStyle name="40% - Accent1 11" xfId="3474" hidden="1" xr:uid="{00000000-0005-0000-0000-000044100000}"/>
    <cellStyle name="40% - Accent1 11" xfId="3651" hidden="1" xr:uid="{00000000-0005-0000-0000-000045100000}"/>
    <cellStyle name="40% - Accent1 11" xfId="4343" hidden="1" xr:uid="{00000000-0005-0000-0000-000046100000}"/>
    <cellStyle name="40% - Accent1 11" xfId="4419" hidden="1" xr:uid="{00000000-0005-0000-0000-000047100000}"/>
    <cellStyle name="40% - Accent1 11" xfId="4497" hidden="1" xr:uid="{00000000-0005-0000-0000-000048100000}"/>
    <cellStyle name="40% - Accent1 11" xfId="4522" hidden="1" xr:uid="{00000000-0005-0000-0000-000049100000}"/>
    <cellStyle name="40% - Accent1 11" xfId="3405" hidden="1" xr:uid="{00000000-0005-0000-0000-00004A100000}"/>
    <cellStyle name="40% - Accent1 11" xfId="3569" hidden="1" xr:uid="{00000000-0005-0000-0000-00004B100000}"/>
    <cellStyle name="40% - Accent1 11" xfId="4875" hidden="1" xr:uid="{00000000-0005-0000-0000-00004C100000}"/>
    <cellStyle name="40% - Accent1 11" xfId="4951" hidden="1" xr:uid="{00000000-0005-0000-0000-00004D100000}"/>
    <cellStyle name="40% - Accent1 11" xfId="5029" hidden="1" xr:uid="{00000000-0005-0000-0000-00004E100000}"/>
    <cellStyle name="40% - Accent1 11" xfId="5212" hidden="1" xr:uid="{00000000-0005-0000-0000-00004F100000}"/>
    <cellStyle name="40% - Accent1 11" xfId="5288" hidden="1" xr:uid="{00000000-0005-0000-0000-000050100000}"/>
    <cellStyle name="40% - Accent1 11" xfId="5366" hidden="1" xr:uid="{00000000-0005-0000-0000-000051100000}"/>
    <cellStyle name="40% - Accent1 11" xfId="5549" hidden="1" xr:uid="{00000000-0005-0000-0000-000052100000}"/>
    <cellStyle name="40% - Accent1 11" xfId="5625" hidden="1" xr:uid="{00000000-0005-0000-0000-000053100000}"/>
    <cellStyle name="40% - Accent1 11" xfId="5727" hidden="1" xr:uid="{00000000-0005-0000-0000-000054100000}"/>
    <cellStyle name="40% - Accent1 11" xfId="5801" hidden="1" xr:uid="{00000000-0005-0000-0000-000055100000}"/>
    <cellStyle name="40% - Accent1 11" xfId="5877" hidden="1" xr:uid="{00000000-0005-0000-0000-000056100000}"/>
    <cellStyle name="40% - Accent1 11" xfId="5955" hidden="1" xr:uid="{00000000-0005-0000-0000-000057100000}"/>
    <cellStyle name="40% - Accent1 11" xfId="6540" hidden="1" xr:uid="{00000000-0005-0000-0000-000058100000}"/>
    <cellStyle name="40% - Accent1 11" xfId="6616" hidden="1" xr:uid="{00000000-0005-0000-0000-000059100000}"/>
    <cellStyle name="40% - Accent1 11" xfId="6695" hidden="1" xr:uid="{00000000-0005-0000-0000-00005A100000}"/>
    <cellStyle name="40% - Accent1 11" xfId="6722" hidden="1" xr:uid="{00000000-0005-0000-0000-00005B100000}"/>
    <cellStyle name="40% - Accent1 11" xfId="6266" hidden="1" xr:uid="{00000000-0005-0000-0000-00005C100000}"/>
    <cellStyle name="40% - Accent1 11" xfId="6443" hidden="1" xr:uid="{00000000-0005-0000-0000-00005D100000}"/>
    <cellStyle name="40% - Accent1 11" xfId="7135" hidden="1" xr:uid="{00000000-0005-0000-0000-00005E100000}"/>
    <cellStyle name="40% - Accent1 11" xfId="7211" hidden="1" xr:uid="{00000000-0005-0000-0000-00005F100000}"/>
    <cellStyle name="40% - Accent1 11" xfId="7289" hidden="1" xr:uid="{00000000-0005-0000-0000-000060100000}"/>
    <cellStyle name="40% - Accent1 11" xfId="7314" hidden="1" xr:uid="{00000000-0005-0000-0000-000061100000}"/>
    <cellStyle name="40% - Accent1 11" xfId="6197" hidden="1" xr:uid="{00000000-0005-0000-0000-000062100000}"/>
    <cellStyle name="40% - Accent1 11" xfId="6361" hidden="1" xr:uid="{00000000-0005-0000-0000-000063100000}"/>
    <cellStyle name="40% - Accent1 11" xfId="7667" hidden="1" xr:uid="{00000000-0005-0000-0000-000064100000}"/>
    <cellStyle name="40% - Accent1 11" xfId="7743" hidden="1" xr:uid="{00000000-0005-0000-0000-000065100000}"/>
    <cellStyle name="40% - Accent1 11" xfId="7821" hidden="1" xr:uid="{00000000-0005-0000-0000-000066100000}"/>
    <cellStyle name="40% - Accent1 11" xfId="8004" hidden="1" xr:uid="{00000000-0005-0000-0000-000067100000}"/>
    <cellStyle name="40% - Accent1 11" xfId="8080" hidden="1" xr:uid="{00000000-0005-0000-0000-000068100000}"/>
    <cellStyle name="40% - Accent1 11" xfId="8158" hidden="1" xr:uid="{00000000-0005-0000-0000-000069100000}"/>
    <cellStyle name="40% - Accent1 11" xfId="8341" hidden="1" xr:uid="{00000000-0005-0000-0000-00006A100000}"/>
    <cellStyle name="40% - Accent1 11" xfId="8417" hidden="1" xr:uid="{00000000-0005-0000-0000-00006B100000}"/>
    <cellStyle name="40% - Accent1 12" xfId="149" hidden="1" xr:uid="{00000000-0005-0000-0000-00006C100000}"/>
    <cellStyle name="40% - Accent1 12" xfId="224" hidden="1" xr:uid="{00000000-0005-0000-0000-00006D100000}"/>
    <cellStyle name="40% - Accent1 12" xfId="299" hidden="1" xr:uid="{00000000-0005-0000-0000-00006E100000}"/>
    <cellStyle name="40% - Accent1 12" xfId="377" hidden="1" xr:uid="{00000000-0005-0000-0000-00006F100000}"/>
    <cellStyle name="40% - Accent1 12" xfId="963" hidden="1" xr:uid="{00000000-0005-0000-0000-000070100000}"/>
    <cellStyle name="40% - Accent1 12" xfId="1038" hidden="1" xr:uid="{00000000-0005-0000-0000-000071100000}"/>
    <cellStyle name="40% - Accent1 12" xfId="1117" hidden="1" xr:uid="{00000000-0005-0000-0000-000072100000}"/>
    <cellStyle name="40% - Accent1 12" xfId="1178" hidden="1" xr:uid="{00000000-0005-0000-0000-000073100000}"/>
    <cellStyle name="40% - Accent1 12" xfId="790" hidden="1" xr:uid="{00000000-0005-0000-0000-000074100000}"/>
    <cellStyle name="40% - Accent1 12" xfId="750" hidden="1" xr:uid="{00000000-0005-0000-0000-000075100000}"/>
    <cellStyle name="40% - Accent1 12" xfId="1558" hidden="1" xr:uid="{00000000-0005-0000-0000-000076100000}"/>
    <cellStyle name="40% - Accent1 12" xfId="1633" hidden="1" xr:uid="{00000000-0005-0000-0000-000077100000}"/>
    <cellStyle name="40% - Accent1 12" xfId="1711" hidden="1" xr:uid="{00000000-0005-0000-0000-000078100000}"/>
    <cellStyle name="40% - Accent1 12" xfId="1759" hidden="1" xr:uid="{00000000-0005-0000-0000-000079100000}"/>
    <cellStyle name="40% - Accent1 12" xfId="856" hidden="1" xr:uid="{00000000-0005-0000-0000-00007A100000}"/>
    <cellStyle name="40% - Accent1 12" xfId="695" hidden="1" xr:uid="{00000000-0005-0000-0000-00007B100000}"/>
    <cellStyle name="40% - Accent1 12" xfId="2090" hidden="1" xr:uid="{00000000-0005-0000-0000-00007C100000}"/>
    <cellStyle name="40% - Accent1 12" xfId="2165" hidden="1" xr:uid="{00000000-0005-0000-0000-00007D100000}"/>
    <cellStyle name="40% - Accent1 12" xfId="2243" hidden="1" xr:uid="{00000000-0005-0000-0000-00007E100000}"/>
    <cellStyle name="40% - Accent1 12" xfId="2427" hidden="1" xr:uid="{00000000-0005-0000-0000-00007F100000}"/>
    <cellStyle name="40% - Accent1 12" xfId="2502" hidden="1" xr:uid="{00000000-0005-0000-0000-000080100000}"/>
    <cellStyle name="40% - Accent1 12" xfId="2580" hidden="1" xr:uid="{00000000-0005-0000-0000-000081100000}"/>
    <cellStyle name="40% - Accent1 12" xfId="2764" hidden="1" xr:uid="{00000000-0005-0000-0000-000082100000}"/>
    <cellStyle name="40% - Accent1 12" xfId="2839" hidden="1" xr:uid="{00000000-0005-0000-0000-000083100000}"/>
    <cellStyle name="40% - Accent1 12" xfId="2948" hidden="1" xr:uid="{00000000-0005-0000-0000-000084100000}"/>
    <cellStyle name="40% - Accent1 12" xfId="3023" hidden="1" xr:uid="{00000000-0005-0000-0000-000085100000}"/>
    <cellStyle name="40% - Accent1 12" xfId="3098" hidden="1" xr:uid="{00000000-0005-0000-0000-000086100000}"/>
    <cellStyle name="40% - Accent1 12" xfId="3176" hidden="1" xr:uid="{00000000-0005-0000-0000-000087100000}"/>
    <cellStyle name="40% - Accent1 12" xfId="3762" hidden="1" xr:uid="{00000000-0005-0000-0000-000088100000}"/>
    <cellStyle name="40% - Accent1 12" xfId="3837" hidden="1" xr:uid="{00000000-0005-0000-0000-000089100000}"/>
    <cellStyle name="40% - Accent1 12" xfId="3916" hidden="1" xr:uid="{00000000-0005-0000-0000-00008A100000}"/>
    <cellStyle name="40% - Accent1 12" xfId="3977" hidden="1" xr:uid="{00000000-0005-0000-0000-00008B100000}"/>
    <cellStyle name="40% - Accent1 12" xfId="3589" hidden="1" xr:uid="{00000000-0005-0000-0000-00008C100000}"/>
    <cellStyle name="40% - Accent1 12" xfId="3549" hidden="1" xr:uid="{00000000-0005-0000-0000-00008D100000}"/>
    <cellStyle name="40% - Accent1 12" xfId="4357" hidden="1" xr:uid="{00000000-0005-0000-0000-00008E100000}"/>
    <cellStyle name="40% - Accent1 12" xfId="4432" hidden="1" xr:uid="{00000000-0005-0000-0000-00008F100000}"/>
    <cellStyle name="40% - Accent1 12" xfId="4510" hidden="1" xr:uid="{00000000-0005-0000-0000-000090100000}"/>
    <cellStyle name="40% - Accent1 12" xfId="4558" hidden="1" xr:uid="{00000000-0005-0000-0000-000091100000}"/>
    <cellStyle name="40% - Accent1 12" xfId="3655" hidden="1" xr:uid="{00000000-0005-0000-0000-000092100000}"/>
    <cellStyle name="40% - Accent1 12" xfId="3494" hidden="1" xr:uid="{00000000-0005-0000-0000-000093100000}"/>
    <cellStyle name="40% - Accent1 12" xfId="4889" hidden="1" xr:uid="{00000000-0005-0000-0000-000094100000}"/>
    <cellStyle name="40% - Accent1 12" xfId="4964" hidden="1" xr:uid="{00000000-0005-0000-0000-000095100000}"/>
    <cellStyle name="40% - Accent1 12" xfId="5042" hidden="1" xr:uid="{00000000-0005-0000-0000-000096100000}"/>
    <cellStyle name="40% - Accent1 12" xfId="5226" hidden="1" xr:uid="{00000000-0005-0000-0000-000097100000}"/>
    <cellStyle name="40% - Accent1 12" xfId="5301" hidden="1" xr:uid="{00000000-0005-0000-0000-000098100000}"/>
    <cellStyle name="40% - Accent1 12" xfId="5379" hidden="1" xr:uid="{00000000-0005-0000-0000-000099100000}"/>
    <cellStyle name="40% - Accent1 12" xfId="5563" hidden="1" xr:uid="{00000000-0005-0000-0000-00009A100000}"/>
    <cellStyle name="40% - Accent1 12" xfId="5638" hidden="1" xr:uid="{00000000-0005-0000-0000-00009B100000}"/>
    <cellStyle name="40% - Accent1 12" xfId="5740" hidden="1" xr:uid="{00000000-0005-0000-0000-00009C100000}"/>
    <cellStyle name="40% - Accent1 12" xfId="5815" hidden="1" xr:uid="{00000000-0005-0000-0000-00009D100000}"/>
    <cellStyle name="40% - Accent1 12" xfId="5890" hidden="1" xr:uid="{00000000-0005-0000-0000-00009E100000}"/>
    <cellStyle name="40% - Accent1 12" xfId="5968" hidden="1" xr:uid="{00000000-0005-0000-0000-00009F100000}"/>
    <cellStyle name="40% - Accent1 12" xfId="6554" hidden="1" xr:uid="{00000000-0005-0000-0000-0000A0100000}"/>
    <cellStyle name="40% - Accent1 12" xfId="6629" hidden="1" xr:uid="{00000000-0005-0000-0000-0000A1100000}"/>
    <cellStyle name="40% - Accent1 12" xfId="6708" hidden="1" xr:uid="{00000000-0005-0000-0000-0000A2100000}"/>
    <cellStyle name="40% - Accent1 12" xfId="6769" hidden="1" xr:uid="{00000000-0005-0000-0000-0000A3100000}"/>
    <cellStyle name="40% - Accent1 12" xfId="6381" hidden="1" xr:uid="{00000000-0005-0000-0000-0000A4100000}"/>
    <cellStyle name="40% - Accent1 12" xfId="6341" hidden="1" xr:uid="{00000000-0005-0000-0000-0000A5100000}"/>
    <cellStyle name="40% - Accent1 12" xfId="7149" hidden="1" xr:uid="{00000000-0005-0000-0000-0000A6100000}"/>
    <cellStyle name="40% - Accent1 12" xfId="7224" hidden="1" xr:uid="{00000000-0005-0000-0000-0000A7100000}"/>
    <cellStyle name="40% - Accent1 12" xfId="7302" hidden="1" xr:uid="{00000000-0005-0000-0000-0000A8100000}"/>
    <cellStyle name="40% - Accent1 12" xfId="7350" hidden="1" xr:uid="{00000000-0005-0000-0000-0000A9100000}"/>
    <cellStyle name="40% - Accent1 12" xfId="6447" hidden="1" xr:uid="{00000000-0005-0000-0000-0000AA100000}"/>
    <cellStyle name="40% - Accent1 12" xfId="6286" hidden="1" xr:uid="{00000000-0005-0000-0000-0000AB100000}"/>
    <cellStyle name="40% - Accent1 12" xfId="7681" hidden="1" xr:uid="{00000000-0005-0000-0000-0000AC100000}"/>
    <cellStyle name="40% - Accent1 12" xfId="7756" hidden="1" xr:uid="{00000000-0005-0000-0000-0000AD100000}"/>
    <cellStyle name="40% - Accent1 12" xfId="7834" hidden="1" xr:uid="{00000000-0005-0000-0000-0000AE100000}"/>
    <cellStyle name="40% - Accent1 12" xfId="8018" hidden="1" xr:uid="{00000000-0005-0000-0000-0000AF100000}"/>
    <cellStyle name="40% - Accent1 12" xfId="8093" hidden="1" xr:uid="{00000000-0005-0000-0000-0000B0100000}"/>
    <cellStyle name="40% - Accent1 12" xfId="8171" hidden="1" xr:uid="{00000000-0005-0000-0000-0000B1100000}"/>
    <cellStyle name="40% - Accent1 12" xfId="8355" hidden="1" xr:uid="{00000000-0005-0000-0000-0000B2100000}"/>
    <cellStyle name="40% - Accent1 12" xfId="8430" hidden="1" xr:uid="{00000000-0005-0000-0000-0000B3100000}"/>
    <cellStyle name="40% - Accent1 13" xfId="390" hidden="1" xr:uid="{00000000-0005-0000-0000-0000B4100000}"/>
    <cellStyle name="40% - Accent1 13" xfId="505" hidden="1" xr:uid="{00000000-0005-0000-0000-0000B5100000}"/>
    <cellStyle name="40% - Accent1 13" xfId="1228" hidden="1" xr:uid="{00000000-0005-0000-0000-0000B6100000}"/>
    <cellStyle name="40% - Accent1 13" xfId="1401" hidden="1" xr:uid="{00000000-0005-0000-0000-0000B7100000}"/>
    <cellStyle name="40% - Accent1 13" xfId="1794" hidden="1" xr:uid="{00000000-0005-0000-0000-0000B8100000}"/>
    <cellStyle name="40% - Accent1 13" xfId="1942" hidden="1" xr:uid="{00000000-0005-0000-0000-0000B9100000}"/>
    <cellStyle name="40% - Accent1 13" xfId="2280" hidden="1" xr:uid="{00000000-0005-0000-0000-0000BA100000}"/>
    <cellStyle name="40% - Accent1 13" xfId="2617" hidden="1" xr:uid="{00000000-0005-0000-0000-0000BB100000}"/>
    <cellStyle name="40% - Accent1 13" xfId="3189" hidden="1" xr:uid="{00000000-0005-0000-0000-0000BC100000}"/>
    <cellStyle name="40% - Accent1 13" xfId="3304" hidden="1" xr:uid="{00000000-0005-0000-0000-0000BD100000}"/>
    <cellStyle name="40% - Accent1 13" xfId="4027" hidden="1" xr:uid="{00000000-0005-0000-0000-0000BE100000}"/>
    <cellStyle name="40% - Accent1 13" xfId="4200" hidden="1" xr:uid="{00000000-0005-0000-0000-0000BF100000}"/>
    <cellStyle name="40% - Accent1 13" xfId="4593" hidden="1" xr:uid="{00000000-0005-0000-0000-0000C0100000}"/>
    <cellStyle name="40% - Accent1 13" xfId="4741" hidden="1" xr:uid="{00000000-0005-0000-0000-0000C1100000}"/>
    <cellStyle name="40% - Accent1 13" xfId="5079" hidden="1" xr:uid="{00000000-0005-0000-0000-0000C2100000}"/>
    <cellStyle name="40% - Accent1 13" xfId="5416" hidden="1" xr:uid="{00000000-0005-0000-0000-0000C3100000}"/>
    <cellStyle name="40% - Accent1 13" xfId="5981" hidden="1" xr:uid="{00000000-0005-0000-0000-0000C4100000}"/>
    <cellStyle name="40% - Accent1 13" xfId="6096" hidden="1" xr:uid="{00000000-0005-0000-0000-0000C5100000}"/>
    <cellStyle name="40% - Accent1 13" xfId="6819" hidden="1" xr:uid="{00000000-0005-0000-0000-0000C6100000}"/>
    <cellStyle name="40% - Accent1 13" xfId="6992" hidden="1" xr:uid="{00000000-0005-0000-0000-0000C7100000}"/>
    <cellStyle name="40% - Accent1 13" xfId="7385" hidden="1" xr:uid="{00000000-0005-0000-0000-0000C8100000}"/>
    <cellStyle name="40% - Accent1 13" xfId="7533" hidden="1" xr:uid="{00000000-0005-0000-0000-0000C9100000}"/>
    <cellStyle name="40% - Accent1 13" xfId="7871" hidden="1" xr:uid="{00000000-0005-0000-0000-0000CA100000}"/>
    <cellStyle name="40% - Accent1 13" xfId="8208" hidden="1" xr:uid="{00000000-0005-0000-0000-0000CB100000}"/>
    <cellStyle name="40% - Accent1 3 2 3 2" xfId="476" hidden="1" xr:uid="{00000000-0005-0000-0000-0000CC100000}"/>
    <cellStyle name="40% - Accent1 3 2 3 2" xfId="591" hidden="1" xr:uid="{00000000-0005-0000-0000-0000CD100000}"/>
    <cellStyle name="40% - Accent1 3 2 3 2" xfId="1314" hidden="1" xr:uid="{00000000-0005-0000-0000-0000CE100000}"/>
    <cellStyle name="40% - Accent1 3 2 3 2" xfId="1487" hidden="1" xr:uid="{00000000-0005-0000-0000-0000CF100000}"/>
    <cellStyle name="40% - Accent1 3 2 3 2" xfId="1880" hidden="1" xr:uid="{00000000-0005-0000-0000-0000D0100000}"/>
    <cellStyle name="40% - Accent1 3 2 3 2" xfId="2028" hidden="1" xr:uid="{00000000-0005-0000-0000-0000D1100000}"/>
    <cellStyle name="40% - Accent1 3 2 3 2" xfId="2366" hidden="1" xr:uid="{00000000-0005-0000-0000-0000D2100000}"/>
    <cellStyle name="40% - Accent1 3 2 3 2" xfId="2703" hidden="1" xr:uid="{00000000-0005-0000-0000-0000D3100000}"/>
    <cellStyle name="40% - Accent1 3 2 3 2" xfId="3275" hidden="1" xr:uid="{00000000-0005-0000-0000-0000D4100000}"/>
    <cellStyle name="40% - Accent1 3 2 3 2" xfId="3390" hidden="1" xr:uid="{00000000-0005-0000-0000-0000D5100000}"/>
    <cellStyle name="40% - Accent1 3 2 3 2" xfId="4113" hidden="1" xr:uid="{00000000-0005-0000-0000-0000D6100000}"/>
    <cellStyle name="40% - Accent1 3 2 3 2" xfId="4286" hidden="1" xr:uid="{00000000-0005-0000-0000-0000D7100000}"/>
    <cellStyle name="40% - Accent1 3 2 3 2" xfId="4679" hidden="1" xr:uid="{00000000-0005-0000-0000-0000D8100000}"/>
    <cellStyle name="40% - Accent1 3 2 3 2" xfId="4827" hidden="1" xr:uid="{00000000-0005-0000-0000-0000D9100000}"/>
    <cellStyle name="40% - Accent1 3 2 3 2" xfId="5165" hidden="1" xr:uid="{00000000-0005-0000-0000-0000DA100000}"/>
    <cellStyle name="40% - Accent1 3 2 3 2" xfId="5502" hidden="1" xr:uid="{00000000-0005-0000-0000-0000DB100000}"/>
    <cellStyle name="40% - Accent1 3 2 3 2" xfId="6067" hidden="1" xr:uid="{00000000-0005-0000-0000-0000DC100000}"/>
    <cellStyle name="40% - Accent1 3 2 3 2" xfId="6182" hidden="1" xr:uid="{00000000-0005-0000-0000-0000DD100000}"/>
    <cellStyle name="40% - Accent1 3 2 3 2" xfId="6905" hidden="1" xr:uid="{00000000-0005-0000-0000-0000DE100000}"/>
    <cellStyle name="40% - Accent1 3 2 3 2" xfId="7078" hidden="1" xr:uid="{00000000-0005-0000-0000-0000DF100000}"/>
    <cellStyle name="40% - Accent1 3 2 3 2" xfId="7471" hidden="1" xr:uid="{00000000-0005-0000-0000-0000E0100000}"/>
    <cellStyle name="40% - Accent1 3 2 3 2" xfId="7619" hidden="1" xr:uid="{00000000-0005-0000-0000-0000E1100000}"/>
    <cellStyle name="40% - Accent1 3 2 3 2" xfId="7957" hidden="1" xr:uid="{00000000-0005-0000-0000-0000E2100000}"/>
    <cellStyle name="40% - Accent1 3 2 3 2" xfId="8294" hidden="1" xr:uid="{00000000-0005-0000-0000-0000E3100000}"/>
    <cellStyle name="40% - Accent1 3 2 4 2" xfId="439" hidden="1" xr:uid="{00000000-0005-0000-0000-0000E4100000}"/>
    <cellStyle name="40% - Accent1 3 2 4 2" xfId="554" hidden="1" xr:uid="{00000000-0005-0000-0000-0000E5100000}"/>
    <cellStyle name="40% - Accent1 3 2 4 2" xfId="1277" hidden="1" xr:uid="{00000000-0005-0000-0000-0000E6100000}"/>
    <cellStyle name="40% - Accent1 3 2 4 2" xfId="1450" hidden="1" xr:uid="{00000000-0005-0000-0000-0000E7100000}"/>
    <cellStyle name="40% - Accent1 3 2 4 2" xfId="1843" hidden="1" xr:uid="{00000000-0005-0000-0000-0000E8100000}"/>
    <cellStyle name="40% - Accent1 3 2 4 2" xfId="1991" hidden="1" xr:uid="{00000000-0005-0000-0000-0000E9100000}"/>
    <cellStyle name="40% - Accent1 3 2 4 2" xfId="2329" hidden="1" xr:uid="{00000000-0005-0000-0000-0000EA100000}"/>
    <cellStyle name="40% - Accent1 3 2 4 2" xfId="2666" hidden="1" xr:uid="{00000000-0005-0000-0000-0000EB100000}"/>
    <cellStyle name="40% - Accent1 3 2 4 2" xfId="3238" hidden="1" xr:uid="{00000000-0005-0000-0000-0000EC100000}"/>
    <cellStyle name="40% - Accent1 3 2 4 2" xfId="3353" hidden="1" xr:uid="{00000000-0005-0000-0000-0000ED100000}"/>
    <cellStyle name="40% - Accent1 3 2 4 2" xfId="4076" hidden="1" xr:uid="{00000000-0005-0000-0000-0000EE100000}"/>
    <cellStyle name="40% - Accent1 3 2 4 2" xfId="4249" hidden="1" xr:uid="{00000000-0005-0000-0000-0000EF100000}"/>
    <cellStyle name="40% - Accent1 3 2 4 2" xfId="4642" hidden="1" xr:uid="{00000000-0005-0000-0000-0000F0100000}"/>
    <cellStyle name="40% - Accent1 3 2 4 2" xfId="4790" hidden="1" xr:uid="{00000000-0005-0000-0000-0000F1100000}"/>
    <cellStyle name="40% - Accent1 3 2 4 2" xfId="5128" hidden="1" xr:uid="{00000000-0005-0000-0000-0000F2100000}"/>
    <cellStyle name="40% - Accent1 3 2 4 2" xfId="5465" hidden="1" xr:uid="{00000000-0005-0000-0000-0000F3100000}"/>
    <cellStyle name="40% - Accent1 3 2 4 2" xfId="6030" hidden="1" xr:uid="{00000000-0005-0000-0000-0000F4100000}"/>
    <cellStyle name="40% - Accent1 3 2 4 2" xfId="6145" hidden="1" xr:uid="{00000000-0005-0000-0000-0000F5100000}"/>
    <cellStyle name="40% - Accent1 3 2 4 2" xfId="6868" hidden="1" xr:uid="{00000000-0005-0000-0000-0000F6100000}"/>
    <cellStyle name="40% - Accent1 3 2 4 2" xfId="7041" hidden="1" xr:uid="{00000000-0005-0000-0000-0000F7100000}"/>
    <cellStyle name="40% - Accent1 3 2 4 2" xfId="7434" hidden="1" xr:uid="{00000000-0005-0000-0000-0000F8100000}"/>
    <cellStyle name="40% - Accent1 3 2 4 2" xfId="7582" hidden="1" xr:uid="{00000000-0005-0000-0000-0000F9100000}"/>
    <cellStyle name="40% - Accent1 3 2 4 2" xfId="7920" hidden="1" xr:uid="{00000000-0005-0000-0000-0000FA100000}"/>
    <cellStyle name="40% - Accent1 3 2 4 2" xfId="8257" hidden="1" xr:uid="{00000000-0005-0000-0000-0000FB100000}"/>
    <cellStyle name="40% - Accent1 3 3 3 2" xfId="438" hidden="1" xr:uid="{00000000-0005-0000-0000-0000FC100000}"/>
    <cellStyle name="40% - Accent1 3 3 3 2" xfId="553" hidden="1" xr:uid="{00000000-0005-0000-0000-0000FD100000}"/>
    <cellStyle name="40% - Accent1 3 3 3 2" xfId="1276" hidden="1" xr:uid="{00000000-0005-0000-0000-0000FE100000}"/>
    <cellStyle name="40% - Accent1 3 3 3 2" xfId="1449" hidden="1" xr:uid="{00000000-0005-0000-0000-0000FF100000}"/>
    <cellStyle name="40% - Accent1 3 3 3 2" xfId="1842" hidden="1" xr:uid="{00000000-0005-0000-0000-000000110000}"/>
    <cellStyle name="40% - Accent1 3 3 3 2" xfId="1990" hidden="1" xr:uid="{00000000-0005-0000-0000-000001110000}"/>
    <cellStyle name="40% - Accent1 3 3 3 2" xfId="2328" hidden="1" xr:uid="{00000000-0005-0000-0000-000002110000}"/>
    <cellStyle name="40% - Accent1 3 3 3 2" xfId="2665" hidden="1" xr:uid="{00000000-0005-0000-0000-000003110000}"/>
    <cellStyle name="40% - Accent1 3 3 3 2" xfId="3237" hidden="1" xr:uid="{00000000-0005-0000-0000-000004110000}"/>
    <cellStyle name="40% - Accent1 3 3 3 2" xfId="3352" hidden="1" xr:uid="{00000000-0005-0000-0000-000005110000}"/>
    <cellStyle name="40% - Accent1 3 3 3 2" xfId="4075" hidden="1" xr:uid="{00000000-0005-0000-0000-000006110000}"/>
    <cellStyle name="40% - Accent1 3 3 3 2" xfId="4248" hidden="1" xr:uid="{00000000-0005-0000-0000-000007110000}"/>
    <cellStyle name="40% - Accent1 3 3 3 2" xfId="4641" hidden="1" xr:uid="{00000000-0005-0000-0000-000008110000}"/>
    <cellStyle name="40% - Accent1 3 3 3 2" xfId="4789" hidden="1" xr:uid="{00000000-0005-0000-0000-000009110000}"/>
    <cellStyle name="40% - Accent1 3 3 3 2" xfId="5127" hidden="1" xr:uid="{00000000-0005-0000-0000-00000A110000}"/>
    <cellStyle name="40% - Accent1 3 3 3 2" xfId="5464" hidden="1" xr:uid="{00000000-0005-0000-0000-00000B110000}"/>
    <cellStyle name="40% - Accent1 3 3 3 2" xfId="6029" hidden="1" xr:uid="{00000000-0005-0000-0000-00000C110000}"/>
    <cellStyle name="40% - Accent1 3 3 3 2" xfId="6144" hidden="1" xr:uid="{00000000-0005-0000-0000-00000D110000}"/>
    <cellStyle name="40% - Accent1 3 3 3 2" xfId="6867" hidden="1" xr:uid="{00000000-0005-0000-0000-00000E110000}"/>
    <cellStyle name="40% - Accent1 3 3 3 2" xfId="7040" hidden="1" xr:uid="{00000000-0005-0000-0000-00000F110000}"/>
    <cellStyle name="40% - Accent1 3 3 3 2" xfId="7433" hidden="1" xr:uid="{00000000-0005-0000-0000-000010110000}"/>
    <cellStyle name="40% - Accent1 3 3 3 2" xfId="7581" hidden="1" xr:uid="{00000000-0005-0000-0000-000011110000}"/>
    <cellStyle name="40% - Accent1 3 3 3 2" xfId="7919" hidden="1" xr:uid="{00000000-0005-0000-0000-000012110000}"/>
    <cellStyle name="40% - Accent1 3 3 3 2" xfId="8256" hidden="1" xr:uid="{00000000-0005-0000-0000-000013110000}"/>
    <cellStyle name="40% - Accent1 4 2 3 2" xfId="477" hidden="1" xr:uid="{00000000-0005-0000-0000-000014110000}"/>
    <cellStyle name="40% - Accent1 4 2 3 2" xfId="592" hidden="1" xr:uid="{00000000-0005-0000-0000-000015110000}"/>
    <cellStyle name="40% - Accent1 4 2 3 2" xfId="1315" hidden="1" xr:uid="{00000000-0005-0000-0000-000016110000}"/>
    <cellStyle name="40% - Accent1 4 2 3 2" xfId="1488" hidden="1" xr:uid="{00000000-0005-0000-0000-000017110000}"/>
    <cellStyle name="40% - Accent1 4 2 3 2" xfId="1881" hidden="1" xr:uid="{00000000-0005-0000-0000-000018110000}"/>
    <cellStyle name="40% - Accent1 4 2 3 2" xfId="2029" hidden="1" xr:uid="{00000000-0005-0000-0000-000019110000}"/>
    <cellStyle name="40% - Accent1 4 2 3 2" xfId="2367" hidden="1" xr:uid="{00000000-0005-0000-0000-00001A110000}"/>
    <cellStyle name="40% - Accent1 4 2 3 2" xfId="2704" hidden="1" xr:uid="{00000000-0005-0000-0000-00001B110000}"/>
    <cellStyle name="40% - Accent1 4 2 3 2" xfId="3276" hidden="1" xr:uid="{00000000-0005-0000-0000-00001C110000}"/>
    <cellStyle name="40% - Accent1 4 2 3 2" xfId="3391" hidden="1" xr:uid="{00000000-0005-0000-0000-00001D110000}"/>
    <cellStyle name="40% - Accent1 4 2 3 2" xfId="4114" hidden="1" xr:uid="{00000000-0005-0000-0000-00001E110000}"/>
    <cellStyle name="40% - Accent1 4 2 3 2" xfId="4287" hidden="1" xr:uid="{00000000-0005-0000-0000-00001F110000}"/>
    <cellStyle name="40% - Accent1 4 2 3 2" xfId="4680" hidden="1" xr:uid="{00000000-0005-0000-0000-000020110000}"/>
    <cellStyle name="40% - Accent1 4 2 3 2" xfId="4828" hidden="1" xr:uid="{00000000-0005-0000-0000-000021110000}"/>
    <cellStyle name="40% - Accent1 4 2 3 2" xfId="5166" hidden="1" xr:uid="{00000000-0005-0000-0000-000022110000}"/>
    <cellStyle name="40% - Accent1 4 2 3 2" xfId="5503" hidden="1" xr:uid="{00000000-0005-0000-0000-000023110000}"/>
    <cellStyle name="40% - Accent1 4 2 3 2" xfId="6068" hidden="1" xr:uid="{00000000-0005-0000-0000-000024110000}"/>
    <cellStyle name="40% - Accent1 4 2 3 2" xfId="6183" hidden="1" xr:uid="{00000000-0005-0000-0000-000025110000}"/>
    <cellStyle name="40% - Accent1 4 2 3 2" xfId="6906" hidden="1" xr:uid="{00000000-0005-0000-0000-000026110000}"/>
    <cellStyle name="40% - Accent1 4 2 3 2" xfId="7079" hidden="1" xr:uid="{00000000-0005-0000-0000-000027110000}"/>
    <cellStyle name="40% - Accent1 4 2 3 2" xfId="7472" hidden="1" xr:uid="{00000000-0005-0000-0000-000028110000}"/>
    <cellStyle name="40% - Accent1 4 2 3 2" xfId="7620" hidden="1" xr:uid="{00000000-0005-0000-0000-000029110000}"/>
    <cellStyle name="40% - Accent1 4 2 3 2" xfId="7958" hidden="1" xr:uid="{00000000-0005-0000-0000-00002A110000}"/>
    <cellStyle name="40% - Accent1 4 2 3 2" xfId="8295" hidden="1" xr:uid="{00000000-0005-0000-0000-00002B110000}"/>
    <cellStyle name="40% - Accent1 4 2 4 2" xfId="441" hidden="1" xr:uid="{00000000-0005-0000-0000-00002C110000}"/>
    <cellStyle name="40% - Accent1 4 2 4 2" xfId="556" hidden="1" xr:uid="{00000000-0005-0000-0000-00002D110000}"/>
    <cellStyle name="40% - Accent1 4 2 4 2" xfId="1279" hidden="1" xr:uid="{00000000-0005-0000-0000-00002E110000}"/>
    <cellStyle name="40% - Accent1 4 2 4 2" xfId="1452" hidden="1" xr:uid="{00000000-0005-0000-0000-00002F110000}"/>
    <cellStyle name="40% - Accent1 4 2 4 2" xfId="1845" hidden="1" xr:uid="{00000000-0005-0000-0000-000030110000}"/>
    <cellStyle name="40% - Accent1 4 2 4 2" xfId="1993" hidden="1" xr:uid="{00000000-0005-0000-0000-000031110000}"/>
    <cellStyle name="40% - Accent1 4 2 4 2" xfId="2331" hidden="1" xr:uid="{00000000-0005-0000-0000-000032110000}"/>
    <cellStyle name="40% - Accent1 4 2 4 2" xfId="2668" hidden="1" xr:uid="{00000000-0005-0000-0000-000033110000}"/>
    <cellStyle name="40% - Accent1 4 2 4 2" xfId="3240" hidden="1" xr:uid="{00000000-0005-0000-0000-000034110000}"/>
    <cellStyle name="40% - Accent1 4 2 4 2" xfId="3355" hidden="1" xr:uid="{00000000-0005-0000-0000-000035110000}"/>
    <cellStyle name="40% - Accent1 4 2 4 2" xfId="4078" hidden="1" xr:uid="{00000000-0005-0000-0000-000036110000}"/>
    <cellStyle name="40% - Accent1 4 2 4 2" xfId="4251" hidden="1" xr:uid="{00000000-0005-0000-0000-000037110000}"/>
    <cellStyle name="40% - Accent1 4 2 4 2" xfId="4644" hidden="1" xr:uid="{00000000-0005-0000-0000-000038110000}"/>
    <cellStyle name="40% - Accent1 4 2 4 2" xfId="4792" hidden="1" xr:uid="{00000000-0005-0000-0000-000039110000}"/>
    <cellStyle name="40% - Accent1 4 2 4 2" xfId="5130" hidden="1" xr:uid="{00000000-0005-0000-0000-00003A110000}"/>
    <cellStyle name="40% - Accent1 4 2 4 2" xfId="5467" hidden="1" xr:uid="{00000000-0005-0000-0000-00003B110000}"/>
    <cellStyle name="40% - Accent1 4 2 4 2" xfId="6032" hidden="1" xr:uid="{00000000-0005-0000-0000-00003C110000}"/>
    <cellStyle name="40% - Accent1 4 2 4 2" xfId="6147" hidden="1" xr:uid="{00000000-0005-0000-0000-00003D110000}"/>
    <cellStyle name="40% - Accent1 4 2 4 2" xfId="6870" hidden="1" xr:uid="{00000000-0005-0000-0000-00003E110000}"/>
    <cellStyle name="40% - Accent1 4 2 4 2" xfId="7043" hidden="1" xr:uid="{00000000-0005-0000-0000-00003F110000}"/>
    <cellStyle name="40% - Accent1 4 2 4 2" xfId="7436" hidden="1" xr:uid="{00000000-0005-0000-0000-000040110000}"/>
    <cellStyle name="40% - Accent1 4 2 4 2" xfId="7584" hidden="1" xr:uid="{00000000-0005-0000-0000-000041110000}"/>
    <cellStyle name="40% - Accent1 4 2 4 2" xfId="7922" hidden="1" xr:uid="{00000000-0005-0000-0000-000042110000}"/>
    <cellStyle name="40% - Accent1 4 2 4 2" xfId="8259" hidden="1" xr:uid="{00000000-0005-0000-0000-000043110000}"/>
    <cellStyle name="40% - Accent1 4 3 3 2" xfId="440" hidden="1" xr:uid="{00000000-0005-0000-0000-000044110000}"/>
    <cellStyle name="40% - Accent1 4 3 3 2" xfId="555" hidden="1" xr:uid="{00000000-0005-0000-0000-000045110000}"/>
    <cellStyle name="40% - Accent1 4 3 3 2" xfId="1278" hidden="1" xr:uid="{00000000-0005-0000-0000-000046110000}"/>
    <cellStyle name="40% - Accent1 4 3 3 2" xfId="1451" hidden="1" xr:uid="{00000000-0005-0000-0000-000047110000}"/>
    <cellStyle name="40% - Accent1 4 3 3 2" xfId="1844" hidden="1" xr:uid="{00000000-0005-0000-0000-000048110000}"/>
    <cellStyle name="40% - Accent1 4 3 3 2" xfId="1992" hidden="1" xr:uid="{00000000-0005-0000-0000-000049110000}"/>
    <cellStyle name="40% - Accent1 4 3 3 2" xfId="2330" hidden="1" xr:uid="{00000000-0005-0000-0000-00004A110000}"/>
    <cellStyle name="40% - Accent1 4 3 3 2" xfId="2667" hidden="1" xr:uid="{00000000-0005-0000-0000-00004B110000}"/>
    <cellStyle name="40% - Accent1 4 3 3 2" xfId="3239" hidden="1" xr:uid="{00000000-0005-0000-0000-00004C110000}"/>
    <cellStyle name="40% - Accent1 4 3 3 2" xfId="3354" hidden="1" xr:uid="{00000000-0005-0000-0000-00004D110000}"/>
    <cellStyle name="40% - Accent1 4 3 3 2" xfId="4077" hidden="1" xr:uid="{00000000-0005-0000-0000-00004E110000}"/>
    <cellStyle name="40% - Accent1 4 3 3 2" xfId="4250" hidden="1" xr:uid="{00000000-0005-0000-0000-00004F110000}"/>
    <cellStyle name="40% - Accent1 4 3 3 2" xfId="4643" hidden="1" xr:uid="{00000000-0005-0000-0000-000050110000}"/>
    <cellStyle name="40% - Accent1 4 3 3 2" xfId="4791" hidden="1" xr:uid="{00000000-0005-0000-0000-000051110000}"/>
    <cellStyle name="40% - Accent1 4 3 3 2" xfId="5129" hidden="1" xr:uid="{00000000-0005-0000-0000-000052110000}"/>
    <cellStyle name="40% - Accent1 4 3 3 2" xfId="5466" hidden="1" xr:uid="{00000000-0005-0000-0000-000053110000}"/>
    <cellStyle name="40% - Accent1 4 3 3 2" xfId="6031" hidden="1" xr:uid="{00000000-0005-0000-0000-000054110000}"/>
    <cellStyle name="40% - Accent1 4 3 3 2" xfId="6146" hidden="1" xr:uid="{00000000-0005-0000-0000-000055110000}"/>
    <cellStyle name="40% - Accent1 4 3 3 2" xfId="6869" hidden="1" xr:uid="{00000000-0005-0000-0000-000056110000}"/>
    <cellStyle name="40% - Accent1 4 3 3 2" xfId="7042" hidden="1" xr:uid="{00000000-0005-0000-0000-000057110000}"/>
    <cellStyle name="40% - Accent1 4 3 3 2" xfId="7435" hidden="1" xr:uid="{00000000-0005-0000-0000-000058110000}"/>
    <cellStyle name="40% - Accent1 4 3 3 2" xfId="7583" hidden="1" xr:uid="{00000000-0005-0000-0000-000059110000}"/>
    <cellStyle name="40% - Accent1 4 3 3 2" xfId="7921" hidden="1" xr:uid="{00000000-0005-0000-0000-00005A110000}"/>
    <cellStyle name="40% - Accent1 4 3 3 2" xfId="8258" hidden="1" xr:uid="{00000000-0005-0000-0000-00005B110000}"/>
    <cellStyle name="40% - Accent1 5 2" xfId="404" hidden="1" xr:uid="{00000000-0005-0000-0000-00005C110000}"/>
    <cellStyle name="40% - Accent1 5 2" xfId="519" hidden="1" xr:uid="{00000000-0005-0000-0000-00005D110000}"/>
    <cellStyle name="40% - Accent1 5 2" xfId="1242" hidden="1" xr:uid="{00000000-0005-0000-0000-00005E110000}"/>
    <cellStyle name="40% - Accent1 5 2" xfId="1415" hidden="1" xr:uid="{00000000-0005-0000-0000-00005F110000}"/>
    <cellStyle name="40% - Accent1 5 2" xfId="1808" hidden="1" xr:uid="{00000000-0005-0000-0000-000060110000}"/>
    <cellStyle name="40% - Accent1 5 2" xfId="1956" hidden="1" xr:uid="{00000000-0005-0000-0000-000061110000}"/>
    <cellStyle name="40% - Accent1 5 2" xfId="2294" hidden="1" xr:uid="{00000000-0005-0000-0000-000062110000}"/>
    <cellStyle name="40% - Accent1 5 2" xfId="2631" hidden="1" xr:uid="{00000000-0005-0000-0000-000063110000}"/>
    <cellStyle name="40% - Accent1 5 2" xfId="3203" hidden="1" xr:uid="{00000000-0005-0000-0000-000064110000}"/>
    <cellStyle name="40% - Accent1 5 2" xfId="3318" hidden="1" xr:uid="{00000000-0005-0000-0000-000065110000}"/>
    <cellStyle name="40% - Accent1 5 2" xfId="4041" hidden="1" xr:uid="{00000000-0005-0000-0000-000066110000}"/>
    <cellStyle name="40% - Accent1 5 2" xfId="4214" hidden="1" xr:uid="{00000000-0005-0000-0000-000067110000}"/>
    <cellStyle name="40% - Accent1 5 2" xfId="4607" hidden="1" xr:uid="{00000000-0005-0000-0000-000068110000}"/>
    <cellStyle name="40% - Accent1 5 2" xfId="4755" hidden="1" xr:uid="{00000000-0005-0000-0000-000069110000}"/>
    <cellStyle name="40% - Accent1 5 2" xfId="5093" hidden="1" xr:uid="{00000000-0005-0000-0000-00006A110000}"/>
    <cellStyle name="40% - Accent1 5 2" xfId="5430" hidden="1" xr:uid="{00000000-0005-0000-0000-00006B110000}"/>
    <cellStyle name="40% - Accent1 5 2" xfId="5995" hidden="1" xr:uid="{00000000-0005-0000-0000-00006C110000}"/>
    <cellStyle name="40% - Accent1 5 2" xfId="6110" hidden="1" xr:uid="{00000000-0005-0000-0000-00006D110000}"/>
    <cellStyle name="40% - Accent1 5 2" xfId="6833" hidden="1" xr:uid="{00000000-0005-0000-0000-00006E110000}"/>
    <cellStyle name="40% - Accent1 5 2" xfId="7006" hidden="1" xr:uid="{00000000-0005-0000-0000-00006F110000}"/>
    <cellStyle name="40% - Accent1 5 2" xfId="7399" hidden="1" xr:uid="{00000000-0005-0000-0000-000070110000}"/>
    <cellStyle name="40% - Accent1 5 2" xfId="7547" hidden="1" xr:uid="{00000000-0005-0000-0000-000071110000}"/>
    <cellStyle name="40% - Accent1 5 2" xfId="7885" hidden="1" xr:uid="{00000000-0005-0000-0000-000072110000}"/>
    <cellStyle name="40% - Accent1 5 2" xfId="8222" hidden="1" xr:uid="{00000000-0005-0000-0000-000073110000}"/>
    <cellStyle name="40% - Accent1 7" xfId="81" hidden="1" xr:uid="{00000000-0005-0000-0000-000074110000}"/>
    <cellStyle name="40% - Accent1 7" xfId="93" hidden="1" xr:uid="{00000000-0005-0000-0000-000075110000}"/>
    <cellStyle name="40% - Accent1 7" xfId="221" hidden="1" xr:uid="{00000000-0005-0000-0000-000076110000}"/>
    <cellStyle name="40% - Accent1 7" xfId="312" hidden="1" xr:uid="{00000000-0005-0000-0000-000077110000}"/>
    <cellStyle name="40% - Accent1 7" xfId="896" hidden="1" xr:uid="{00000000-0005-0000-0000-000078110000}"/>
    <cellStyle name="40% - Accent1 7" xfId="960" hidden="1" xr:uid="{00000000-0005-0000-0000-000079110000}"/>
    <cellStyle name="40% - Accent1 7" xfId="1051" hidden="1" xr:uid="{00000000-0005-0000-0000-00007A110000}"/>
    <cellStyle name="40% - Accent1 7" xfId="802" hidden="1" xr:uid="{00000000-0005-0000-0000-00007B110000}"/>
    <cellStyle name="40% - Accent1 7" xfId="676" hidden="1" xr:uid="{00000000-0005-0000-0000-00007C110000}"/>
    <cellStyle name="40% - Accent1 7" xfId="711" hidden="1" xr:uid="{00000000-0005-0000-0000-00007D110000}"/>
    <cellStyle name="40% - Accent1 7" xfId="1153" hidden="1" xr:uid="{00000000-0005-0000-0000-00007E110000}"/>
    <cellStyle name="40% - Accent1 7" xfId="1555" hidden="1" xr:uid="{00000000-0005-0000-0000-00007F110000}"/>
    <cellStyle name="40% - Accent1 7" xfId="1646" hidden="1" xr:uid="{00000000-0005-0000-0000-000080110000}"/>
    <cellStyle name="40% - Accent1 7" xfId="1148" hidden="1" xr:uid="{00000000-0005-0000-0000-000081110000}"/>
    <cellStyle name="40% - Accent1 7" xfId="1216" hidden="1" xr:uid="{00000000-0005-0000-0000-000082110000}"/>
    <cellStyle name="40% - Accent1 7" xfId="640" hidden="1" xr:uid="{00000000-0005-0000-0000-000083110000}"/>
    <cellStyle name="40% - Accent1 7" xfId="1741" hidden="1" xr:uid="{00000000-0005-0000-0000-000084110000}"/>
    <cellStyle name="40% - Accent1 7" xfId="2087" hidden="1" xr:uid="{00000000-0005-0000-0000-000085110000}"/>
    <cellStyle name="40% - Accent1 7" xfId="2178" hidden="1" xr:uid="{00000000-0005-0000-0000-000086110000}"/>
    <cellStyle name="40% - Accent1 7" xfId="821" hidden="1" xr:uid="{00000000-0005-0000-0000-000087110000}"/>
    <cellStyle name="40% - Accent1 7" xfId="2424" hidden="1" xr:uid="{00000000-0005-0000-0000-000088110000}"/>
    <cellStyle name="40% - Accent1 7" xfId="2515" hidden="1" xr:uid="{00000000-0005-0000-0000-000089110000}"/>
    <cellStyle name="40% - Accent1 7" xfId="1379" hidden="1" xr:uid="{00000000-0005-0000-0000-00008A110000}"/>
    <cellStyle name="40% - Accent1 7" xfId="2761" hidden="1" xr:uid="{00000000-0005-0000-0000-00008B110000}"/>
    <cellStyle name="40% - Accent1 7" xfId="2880" hidden="1" xr:uid="{00000000-0005-0000-0000-00008C110000}"/>
    <cellStyle name="40% - Accent1 7" xfId="2892" hidden="1" xr:uid="{00000000-0005-0000-0000-00008D110000}"/>
    <cellStyle name="40% - Accent1 7" xfId="3020" hidden="1" xr:uid="{00000000-0005-0000-0000-00008E110000}"/>
    <cellStyle name="40% - Accent1 7" xfId="3111" hidden="1" xr:uid="{00000000-0005-0000-0000-00008F110000}"/>
    <cellStyle name="40% - Accent1 7" xfId="3695" hidden="1" xr:uid="{00000000-0005-0000-0000-000090110000}"/>
    <cellStyle name="40% - Accent1 7" xfId="3759" hidden="1" xr:uid="{00000000-0005-0000-0000-000091110000}"/>
    <cellStyle name="40% - Accent1 7" xfId="3850" hidden="1" xr:uid="{00000000-0005-0000-0000-000092110000}"/>
    <cellStyle name="40% - Accent1 7" xfId="3601" hidden="1" xr:uid="{00000000-0005-0000-0000-000093110000}"/>
    <cellStyle name="40% - Accent1 7" xfId="3475" hidden="1" xr:uid="{00000000-0005-0000-0000-000094110000}"/>
    <cellStyle name="40% - Accent1 7" xfId="3510" hidden="1" xr:uid="{00000000-0005-0000-0000-000095110000}"/>
    <cellStyle name="40% - Accent1 7" xfId="3952" hidden="1" xr:uid="{00000000-0005-0000-0000-000096110000}"/>
    <cellStyle name="40% - Accent1 7" xfId="4354" hidden="1" xr:uid="{00000000-0005-0000-0000-000097110000}"/>
    <cellStyle name="40% - Accent1 7" xfId="4445" hidden="1" xr:uid="{00000000-0005-0000-0000-000098110000}"/>
    <cellStyle name="40% - Accent1 7" xfId="3947" hidden="1" xr:uid="{00000000-0005-0000-0000-000099110000}"/>
    <cellStyle name="40% - Accent1 7" xfId="4015" hidden="1" xr:uid="{00000000-0005-0000-0000-00009A110000}"/>
    <cellStyle name="40% - Accent1 7" xfId="3439" hidden="1" xr:uid="{00000000-0005-0000-0000-00009B110000}"/>
    <cellStyle name="40% - Accent1 7" xfId="4540" hidden="1" xr:uid="{00000000-0005-0000-0000-00009C110000}"/>
    <cellStyle name="40% - Accent1 7" xfId="4886" hidden="1" xr:uid="{00000000-0005-0000-0000-00009D110000}"/>
    <cellStyle name="40% - Accent1 7" xfId="4977" hidden="1" xr:uid="{00000000-0005-0000-0000-00009E110000}"/>
    <cellStyle name="40% - Accent1 7" xfId="3620" hidden="1" xr:uid="{00000000-0005-0000-0000-00009F110000}"/>
    <cellStyle name="40% - Accent1 7" xfId="5223" hidden="1" xr:uid="{00000000-0005-0000-0000-0000A0110000}"/>
    <cellStyle name="40% - Accent1 7" xfId="5314" hidden="1" xr:uid="{00000000-0005-0000-0000-0000A1110000}"/>
    <cellStyle name="40% - Accent1 7" xfId="4178" hidden="1" xr:uid="{00000000-0005-0000-0000-0000A2110000}"/>
    <cellStyle name="40% - Accent1 7" xfId="5560" hidden="1" xr:uid="{00000000-0005-0000-0000-0000A3110000}"/>
    <cellStyle name="40% - Accent1 7" xfId="5672" hidden="1" xr:uid="{00000000-0005-0000-0000-0000A4110000}"/>
    <cellStyle name="40% - Accent1 7" xfId="5684" hidden="1" xr:uid="{00000000-0005-0000-0000-0000A5110000}"/>
    <cellStyle name="40% - Accent1 7" xfId="5812" hidden="1" xr:uid="{00000000-0005-0000-0000-0000A6110000}"/>
    <cellStyle name="40% - Accent1 7" xfId="5903" hidden="1" xr:uid="{00000000-0005-0000-0000-0000A7110000}"/>
    <cellStyle name="40% - Accent1 7" xfId="6487" hidden="1" xr:uid="{00000000-0005-0000-0000-0000A8110000}"/>
    <cellStyle name="40% - Accent1 7" xfId="6551" hidden="1" xr:uid="{00000000-0005-0000-0000-0000A9110000}"/>
    <cellStyle name="40% - Accent1 7" xfId="6642" hidden="1" xr:uid="{00000000-0005-0000-0000-0000AA110000}"/>
    <cellStyle name="40% - Accent1 7" xfId="6393" hidden="1" xr:uid="{00000000-0005-0000-0000-0000AB110000}"/>
    <cellStyle name="40% - Accent1 7" xfId="6267" hidden="1" xr:uid="{00000000-0005-0000-0000-0000AC110000}"/>
    <cellStyle name="40% - Accent1 7" xfId="6302" hidden="1" xr:uid="{00000000-0005-0000-0000-0000AD110000}"/>
    <cellStyle name="40% - Accent1 7" xfId="6744" hidden="1" xr:uid="{00000000-0005-0000-0000-0000AE110000}"/>
    <cellStyle name="40% - Accent1 7" xfId="7146" hidden="1" xr:uid="{00000000-0005-0000-0000-0000AF110000}"/>
    <cellStyle name="40% - Accent1 7" xfId="7237" hidden="1" xr:uid="{00000000-0005-0000-0000-0000B0110000}"/>
    <cellStyle name="40% - Accent1 7" xfId="6739" hidden="1" xr:uid="{00000000-0005-0000-0000-0000B1110000}"/>
    <cellStyle name="40% - Accent1 7" xfId="6807" hidden="1" xr:uid="{00000000-0005-0000-0000-0000B2110000}"/>
    <cellStyle name="40% - Accent1 7" xfId="6231" hidden="1" xr:uid="{00000000-0005-0000-0000-0000B3110000}"/>
    <cellStyle name="40% - Accent1 7" xfId="7332" hidden="1" xr:uid="{00000000-0005-0000-0000-0000B4110000}"/>
    <cellStyle name="40% - Accent1 7" xfId="7678" hidden="1" xr:uid="{00000000-0005-0000-0000-0000B5110000}"/>
    <cellStyle name="40% - Accent1 7" xfId="7769" hidden="1" xr:uid="{00000000-0005-0000-0000-0000B6110000}"/>
    <cellStyle name="40% - Accent1 7" xfId="6412" hidden="1" xr:uid="{00000000-0005-0000-0000-0000B7110000}"/>
    <cellStyle name="40% - Accent1 7" xfId="8015" hidden="1" xr:uid="{00000000-0005-0000-0000-0000B8110000}"/>
    <cellStyle name="40% - Accent1 7" xfId="8106" hidden="1" xr:uid="{00000000-0005-0000-0000-0000B9110000}"/>
    <cellStyle name="40% - Accent1 7" xfId="6970" hidden="1" xr:uid="{00000000-0005-0000-0000-0000BA110000}"/>
    <cellStyle name="40% - Accent1 7" xfId="8352" hidden="1" xr:uid="{00000000-0005-0000-0000-0000BB110000}"/>
    <cellStyle name="40% - Accent1 8" xfId="97" hidden="1" xr:uid="{00000000-0005-0000-0000-0000BC110000}"/>
    <cellStyle name="40% - Accent1 8" xfId="171" hidden="1" xr:uid="{00000000-0005-0000-0000-0000BD110000}"/>
    <cellStyle name="40% - Accent1 8" xfId="249" hidden="1" xr:uid="{00000000-0005-0000-0000-0000BE110000}"/>
    <cellStyle name="40% - Accent1 8" xfId="327" hidden="1" xr:uid="{00000000-0005-0000-0000-0000BF110000}"/>
    <cellStyle name="40% - Accent1 8" xfId="909" hidden="1" xr:uid="{00000000-0005-0000-0000-0000C0110000}"/>
    <cellStyle name="40% - Accent1 8" xfId="988" hidden="1" xr:uid="{00000000-0005-0000-0000-0000C1110000}"/>
    <cellStyle name="40% - Accent1 8" xfId="1067" hidden="1" xr:uid="{00000000-0005-0000-0000-0000C2110000}"/>
    <cellStyle name="40% - Accent1 8" xfId="749" hidden="1" xr:uid="{00000000-0005-0000-0000-0000C3110000}"/>
    <cellStyle name="40% - Accent1 8" xfId="1197" hidden="1" xr:uid="{00000000-0005-0000-0000-0000C4110000}"/>
    <cellStyle name="40% - Accent1 8" xfId="718" hidden="1" xr:uid="{00000000-0005-0000-0000-0000C5110000}"/>
    <cellStyle name="40% - Accent1 8" xfId="734" hidden="1" xr:uid="{00000000-0005-0000-0000-0000C6110000}"/>
    <cellStyle name="40% - Accent1 8" xfId="1583" hidden="1" xr:uid="{00000000-0005-0000-0000-0000C7110000}"/>
    <cellStyle name="40% - Accent1 8" xfId="1661" hidden="1" xr:uid="{00000000-0005-0000-0000-0000C8110000}"/>
    <cellStyle name="40% - Accent1 8" xfId="812" hidden="1" xr:uid="{00000000-0005-0000-0000-0000C9110000}"/>
    <cellStyle name="40% - Accent1 8" xfId="1770" hidden="1" xr:uid="{00000000-0005-0000-0000-0000CA110000}"/>
    <cellStyle name="40% - Accent1 8" xfId="826" hidden="1" xr:uid="{00000000-0005-0000-0000-0000CB110000}"/>
    <cellStyle name="40% - Accent1 8" xfId="878" hidden="1" xr:uid="{00000000-0005-0000-0000-0000CC110000}"/>
    <cellStyle name="40% - Accent1 8" xfId="2115" hidden="1" xr:uid="{00000000-0005-0000-0000-0000CD110000}"/>
    <cellStyle name="40% - Accent1 8" xfId="2193" hidden="1" xr:uid="{00000000-0005-0000-0000-0000CE110000}"/>
    <cellStyle name="40% - Accent1 8" xfId="746" hidden="1" xr:uid="{00000000-0005-0000-0000-0000CF110000}"/>
    <cellStyle name="40% - Accent1 8" xfId="2452" hidden="1" xr:uid="{00000000-0005-0000-0000-0000D0110000}"/>
    <cellStyle name="40% - Accent1 8" xfId="2530" hidden="1" xr:uid="{00000000-0005-0000-0000-0000D1110000}"/>
    <cellStyle name="40% - Accent1 8" xfId="2042" hidden="1" xr:uid="{00000000-0005-0000-0000-0000D2110000}"/>
    <cellStyle name="40% - Accent1 8" xfId="2789" hidden="1" xr:uid="{00000000-0005-0000-0000-0000D3110000}"/>
    <cellStyle name="40% - Accent1 8" xfId="2896" hidden="1" xr:uid="{00000000-0005-0000-0000-0000D4110000}"/>
    <cellStyle name="40% - Accent1 8" xfId="2970" hidden="1" xr:uid="{00000000-0005-0000-0000-0000D5110000}"/>
    <cellStyle name="40% - Accent1 8" xfId="3048" hidden="1" xr:uid="{00000000-0005-0000-0000-0000D6110000}"/>
    <cellStyle name="40% - Accent1 8" xfId="3126" hidden="1" xr:uid="{00000000-0005-0000-0000-0000D7110000}"/>
    <cellStyle name="40% - Accent1 8" xfId="3708" hidden="1" xr:uid="{00000000-0005-0000-0000-0000D8110000}"/>
    <cellStyle name="40% - Accent1 8" xfId="3787" hidden="1" xr:uid="{00000000-0005-0000-0000-0000D9110000}"/>
    <cellStyle name="40% - Accent1 8" xfId="3866" hidden="1" xr:uid="{00000000-0005-0000-0000-0000DA110000}"/>
    <cellStyle name="40% - Accent1 8" xfId="3548" hidden="1" xr:uid="{00000000-0005-0000-0000-0000DB110000}"/>
    <cellStyle name="40% - Accent1 8" xfId="3996" hidden="1" xr:uid="{00000000-0005-0000-0000-0000DC110000}"/>
    <cellStyle name="40% - Accent1 8" xfId="3517" hidden="1" xr:uid="{00000000-0005-0000-0000-0000DD110000}"/>
    <cellStyle name="40% - Accent1 8" xfId="3533" hidden="1" xr:uid="{00000000-0005-0000-0000-0000DE110000}"/>
    <cellStyle name="40% - Accent1 8" xfId="4382" hidden="1" xr:uid="{00000000-0005-0000-0000-0000DF110000}"/>
    <cellStyle name="40% - Accent1 8" xfId="4460" hidden="1" xr:uid="{00000000-0005-0000-0000-0000E0110000}"/>
    <cellStyle name="40% - Accent1 8" xfId="3611" hidden="1" xr:uid="{00000000-0005-0000-0000-0000E1110000}"/>
    <cellStyle name="40% - Accent1 8" xfId="4569" hidden="1" xr:uid="{00000000-0005-0000-0000-0000E2110000}"/>
    <cellStyle name="40% - Accent1 8" xfId="3625" hidden="1" xr:uid="{00000000-0005-0000-0000-0000E3110000}"/>
    <cellStyle name="40% - Accent1 8" xfId="3677" hidden="1" xr:uid="{00000000-0005-0000-0000-0000E4110000}"/>
    <cellStyle name="40% - Accent1 8" xfId="4914" hidden="1" xr:uid="{00000000-0005-0000-0000-0000E5110000}"/>
    <cellStyle name="40% - Accent1 8" xfId="4992" hidden="1" xr:uid="{00000000-0005-0000-0000-0000E6110000}"/>
    <cellStyle name="40% - Accent1 8" xfId="3545" hidden="1" xr:uid="{00000000-0005-0000-0000-0000E7110000}"/>
    <cellStyle name="40% - Accent1 8" xfId="5251" hidden="1" xr:uid="{00000000-0005-0000-0000-0000E8110000}"/>
    <cellStyle name="40% - Accent1 8" xfId="5329" hidden="1" xr:uid="{00000000-0005-0000-0000-0000E9110000}"/>
    <cellStyle name="40% - Accent1 8" xfId="4841" hidden="1" xr:uid="{00000000-0005-0000-0000-0000EA110000}"/>
    <cellStyle name="40% - Accent1 8" xfId="5588" hidden="1" xr:uid="{00000000-0005-0000-0000-0000EB110000}"/>
    <cellStyle name="40% - Accent1 8" xfId="5688" hidden="1" xr:uid="{00000000-0005-0000-0000-0000EC110000}"/>
    <cellStyle name="40% - Accent1 8" xfId="5762" hidden="1" xr:uid="{00000000-0005-0000-0000-0000ED110000}"/>
    <cellStyle name="40% - Accent1 8" xfId="5840" hidden="1" xr:uid="{00000000-0005-0000-0000-0000EE110000}"/>
    <cellStyle name="40% - Accent1 8" xfId="5918" hidden="1" xr:uid="{00000000-0005-0000-0000-0000EF110000}"/>
    <cellStyle name="40% - Accent1 8" xfId="6500" hidden="1" xr:uid="{00000000-0005-0000-0000-0000F0110000}"/>
    <cellStyle name="40% - Accent1 8" xfId="6579" hidden="1" xr:uid="{00000000-0005-0000-0000-0000F1110000}"/>
    <cellStyle name="40% - Accent1 8" xfId="6658" hidden="1" xr:uid="{00000000-0005-0000-0000-0000F2110000}"/>
    <cellStyle name="40% - Accent1 8" xfId="6340" hidden="1" xr:uid="{00000000-0005-0000-0000-0000F3110000}"/>
    <cellStyle name="40% - Accent1 8" xfId="6788" hidden="1" xr:uid="{00000000-0005-0000-0000-0000F4110000}"/>
    <cellStyle name="40% - Accent1 8" xfId="6309" hidden="1" xr:uid="{00000000-0005-0000-0000-0000F5110000}"/>
    <cellStyle name="40% - Accent1 8" xfId="6325" hidden="1" xr:uid="{00000000-0005-0000-0000-0000F6110000}"/>
    <cellStyle name="40% - Accent1 8" xfId="7174" hidden="1" xr:uid="{00000000-0005-0000-0000-0000F7110000}"/>
    <cellStyle name="40% - Accent1 8" xfId="7252" hidden="1" xr:uid="{00000000-0005-0000-0000-0000F8110000}"/>
    <cellStyle name="40% - Accent1 8" xfId="6403" hidden="1" xr:uid="{00000000-0005-0000-0000-0000F9110000}"/>
    <cellStyle name="40% - Accent1 8" xfId="7361" hidden="1" xr:uid="{00000000-0005-0000-0000-0000FA110000}"/>
    <cellStyle name="40% - Accent1 8" xfId="6417" hidden="1" xr:uid="{00000000-0005-0000-0000-0000FB110000}"/>
    <cellStyle name="40% - Accent1 8" xfId="6469" hidden="1" xr:uid="{00000000-0005-0000-0000-0000FC110000}"/>
    <cellStyle name="40% - Accent1 8" xfId="7706" hidden="1" xr:uid="{00000000-0005-0000-0000-0000FD110000}"/>
    <cellStyle name="40% - Accent1 8" xfId="7784" hidden="1" xr:uid="{00000000-0005-0000-0000-0000FE110000}"/>
    <cellStyle name="40% - Accent1 8" xfId="6337" hidden="1" xr:uid="{00000000-0005-0000-0000-0000FF110000}"/>
    <cellStyle name="40% - Accent1 8" xfId="8043" hidden="1" xr:uid="{00000000-0005-0000-0000-000000120000}"/>
    <cellStyle name="40% - Accent1 8" xfId="8121" hidden="1" xr:uid="{00000000-0005-0000-0000-000001120000}"/>
    <cellStyle name="40% - Accent1 8" xfId="7633" hidden="1" xr:uid="{00000000-0005-0000-0000-000002120000}"/>
    <cellStyle name="40% - Accent1 8" xfId="8380" hidden="1" xr:uid="{00000000-0005-0000-0000-000003120000}"/>
    <cellStyle name="40% - Accent1 9" xfId="110" hidden="1" xr:uid="{00000000-0005-0000-0000-000004120000}"/>
    <cellStyle name="40% - Accent1 9" xfId="184" hidden="1" xr:uid="{00000000-0005-0000-0000-000005120000}"/>
    <cellStyle name="40% - Accent1 9" xfId="260" hidden="1" xr:uid="{00000000-0005-0000-0000-000006120000}"/>
    <cellStyle name="40% - Accent1 9" xfId="338" hidden="1" xr:uid="{00000000-0005-0000-0000-000007120000}"/>
    <cellStyle name="40% - Accent1 9" xfId="923" hidden="1" xr:uid="{00000000-0005-0000-0000-000008120000}"/>
    <cellStyle name="40% - Accent1 9" xfId="999" hidden="1" xr:uid="{00000000-0005-0000-0000-000009120000}"/>
    <cellStyle name="40% - Accent1 9" xfId="1078" hidden="1" xr:uid="{00000000-0005-0000-0000-00000A120000}"/>
    <cellStyle name="40% - Accent1 9" xfId="1350" hidden="1" xr:uid="{00000000-0005-0000-0000-00000B120000}"/>
    <cellStyle name="40% - Accent1 9" xfId="742" hidden="1" xr:uid="{00000000-0005-0000-0000-00000C120000}"/>
    <cellStyle name="40% - Accent1 9" xfId="759" hidden="1" xr:uid="{00000000-0005-0000-0000-00000D120000}"/>
    <cellStyle name="40% - Accent1 9" xfId="1518" hidden="1" xr:uid="{00000000-0005-0000-0000-00000E120000}"/>
    <cellStyle name="40% - Accent1 9" xfId="1594" hidden="1" xr:uid="{00000000-0005-0000-0000-00000F120000}"/>
    <cellStyle name="40% - Accent1 9" xfId="1672" hidden="1" xr:uid="{00000000-0005-0000-0000-000010120000}"/>
    <cellStyle name="40% - Accent1 9" xfId="1908" hidden="1" xr:uid="{00000000-0005-0000-0000-000011120000}"/>
    <cellStyle name="40% - Accent1 9" xfId="685" hidden="1" xr:uid="{00000000-0005-0000-0000-000012120000}"/>
    <cellStyle name="40% - Accent1 9" xfId="667" hidden="1" xr:uid="{00000000-0005-0000-0000-000013120000}"/>
    <cellStyle name="40% - Accent1 9" xfId="2050" hidden="1" xr:uid="{00000000-0005-0000-0000-000014120000}"/>
    <cellStyle name="40% - Accent1 9" xfId="2126" hidden="1" xr:uid="{00000000-0005-0000-0000-000015120000}"/>
    <cellStyle name="40% - Accent1 9" xfId="2204" hidden="1" xr:uid="{00000000-0005-0000-0000-000016120000}"/>
    <cellStyle name="40% - Accent1 9" xfId="2387" hidden="1" xr:uid="{00000000-0005-0000-0000-000017120000}"/>
    <cellStyle name="40% - Accent1 9" xfId="2463" hidden="1" xr:uid="{00000000-0005-0000-0000-000018120000}"/>
    <cellStyle name="40% - Accent1 9" xfId="2541" hidden="1" xr:uid="{00000000-0005-0000-0000-000019120000}"/>
    <cellStyle name="40% - Accent1 9" xfId="2724" hidden="1" xr:uid="{00000000-0005-0000-0000-00001A120000}"/>
    <cellStyle name="40% - Accent1 9" xfId="2800" hidden="1" xr:uid="{00000000-0005-0000-0000-00001B120000}"/>
    <cellStyle name="40% - Accent1 9" xfId="2909" hidden="1" xr:uid="{00000000-0005-0000-0000-00001C120000}"/>
    <cellStyle name="40% - Accent1 9" xfId="2983" hidden="1" xr:uid="{00000000-0005-0000-0000-00001D120000}"/>
    <cellStyle name="40% - Accent1 9" xfId="3059" hidden="1" xr:uid="{00000000-0005-0000-0000-00001E120000}"/>
    <cellStyle name="40% - Accent1 9" xfId="3137" hidden="1" xr:uid="{00000000-0005-0000-0000-00001F120000}"/>
    <cellStyle name="40% - Accent1 9" xfId="3722" hidden="1" xr:uid="{00000000-0005-0000-0000-000020120000}"/>
    <cellStyle name="40% - Accent1 9" xfId="3798" hidden="1" xr:uid="{00000000-0005-0000-0000-000021120000}"/>
    <cellStyle name="40% - Accent1 9" xfId="3877" hidden="1" xr:uid="{00000000-0005-0000-0000-000022120000}"/>
    <cellStyle name="40% - Accent1 9" xfId="4149" hidden="1" xr:uid="{00000000-0005-0000-0000-000023120000}"/>
    <cellStyle name="40% - Accent1 9" xfId="3541" hidden="1" xr:uid="{00000000-0005-0000-0000-000024120000}"/>
    <cellStyle name="40% - Accent1 9" xfId="3558" hidden="1" xr:uid="{00000000-0005-0000-0000-000025120000}"/>
    <cellStyle name="40% - Accent1 9" xfId="4317" hidden="1" xr:uid="{00000000-0005-0000-0000-000026120000}"/>
    <cellStyle name="40% - Accent1 9" xfId="4393" hidden="1" xr:uid="{00000000-0005-0000-0000-000027120000}"/>
    <cellStyle name="40% - Accent1 9" xfId="4471" hidden="1" xr:uid="{00000000-0005-0000-0000-000028120000}"/>
    <cellStyle name="40% - Accent1 9" xfId="4707" hidden="1" xr:uid="{00000000-0005-0000-0000-000029120000}"/>
    <cellStyle name="40% - Accent1 9" xfId="3484" hidden="1" xr:uid="{00000000-0005-0000-0000-00002A120000}"/>
    <cellStyle name="40% - Accent1 9" xfId="3466" hidden="1" xr:uid="{00000000-0005-0000-0000-00002B120000}"/>
    <cellStyle name="40% - Accent1 9" xfId="4849" hidden="1" xr:uid="{00000000-0005-0000-0000-00002C120000}"/>
    <cellStyle name="40% - Accent1 9" xfId="4925" hidden="1" xr:uid="{00000000-0005-0000-0000-00002D120000}"/>
    <cellStyle name="40% - Accent1 9" xfId="5003" hidden="1" xr:uid="{00000000-0005-0000-0000-00002E120000}"/>
    <cellStyle name="40% - Accent1 9" xfId="5186" hidden="1" xr:uid="{00000000-0005-0000-0000-00002F120000}"/>
    <cellStyle name="40% - Accent1 9" xfId="5262" hidden="1" xr:uid="{00000000-0005-0000-0000-000030120000}"/>
    <cellStyle name="40% - Accent1 9" xfId="5340" hidden="1" xr:uid="{00000000-0005-0000-0000-000031120000}"/>
    <cellStyle name="40% - Accent1 9" xfId="5523" hidden="1" xr:uid="{00000000-0005-0000-0000-000032120000}"/>
    <cellStyle name="40% - Accent1 9" xfId="5599" hidden="1" xr:uid="{00000000-0005-0000-0000-000033120000}"/>
    <cellStyle name="40% - Accent1 9" xfId="5701" hidden="1" xr:uid="{00000000-0005-0000-0000-000034120000}"/>
    <cellStyle name="40% - Accent1 9" xfId="5775" hidden="1" xr:uid="{00000000-0005-0000-0000-000035120000}"/>
    <cellStyle name="40% - Accent1 9" xfId="5851" hidden="1" xr:uid="{00000000-0005-0000-0000-000036120000}"/>
    <cellStyle name="40% - Accent1 9" xfId="5929" hidden="1" xr:uid="{00000000-0005-0000-0000-000037120000}"/>
    <cellStyle name="40% - Accent1 9" xfId="6514" hidden="1" xr:uid="{00000000-0005-0000-0000-000038120000}"/>
    <cellStyle name="40% - Accent1 9" xfId="6590" hidden="1" xr:uid="{00000000-0005-0000-0000-000039120000}"/>
    <cellStyle name="40% - Accent1 9" xfId="6669" hidden="1" xr:uid="{00000000-0005-0000-0000-00003A120000}"/>
    <cellStyle name="40% - Accent1 9" xfId="6941" hidden="1" xr:uid="{00000000-0005-0000-0000-00003B120000}"/>
    <cellStyle name="40% - Accent1 9" xfId="6333" hidden="1" xr:uid="{00000000-0005-0000-0000-00003C120000}"/>
    <cellStyle name="40% - Accent1 9" xfId="6350" hidden="1" xr:uid="{00000000-0005-0000-0000-00003D120000}"/>
    <cellStyle name="40% - Accent1 9" xfId="7109" hidden="1" xr:uid="{00000000-0005-0000-0000-00003E120000}"/>
    <cellStyle name="40% - Accent1 9" xfId="7185" hidden="1" xr:uid="{00000000-0005-0000-0000-00003F120000}"/>
    <cellStyle name="40% - Accent1 9" xfId="7263" hidden="1" xr:uid="{00000000-0005-0000-0000-000040120000}"/>
    <cellStyle name="40% - Accent1 9" xfId="7499" hidden="1" xr:uid="{00000000-0005-0000-0000-000041120000}"/>
    <cellStyle name="40% - Accent1 9" xfId="6276" hidden="1" xr:uid="{00000000-0005-0000-0000-000042120000}"/>
    <cellStyle name="40% - Accent1 9" xfId="6258" hidden="1" xr:uid="{00000000-0005-0000-0000-000043120000}"/>
    <cellStyle name="40% - Accent1 9" xfId="7641" hidden="1" xr:uid="{00000000-0005-0000-0000-000044120000}"/>
    <cellStyle name="40% - Accent1 9" xfId="7717" hidden="1" xr:uid="{00000000-0005-0000-0000-000045120000}"/>
    <cellStyle name="40% - Accent1 9" xfId="7795" hidden="1" xr:uid="{00000000-0005-0000-0000-000046120000}"/>
    <cellStyle name="40% - Accent1 9" xfId="7978" hidden="1" xr:uid="{00000000-0005-0000-0000-000047120000}"/>
    <cellStyle name="40% - Accent1 9" xfId="8054" hidden="1" xr:uid="{00000000-0005-0000-0000-000048120000}"/>
    <cellStyle name="40% - Accent1 9" xfId="8132" hidden="1" xr:uid="{00000000-0005-0000-0000-000049120000}"/>
    <cellStyle name="40% - Accent1 9" xfId="8315" hidden="1" xr:uid="{00000000-0005-0000-0000-00004A120000}"/>
    <cellStyle name="40% - Accent1 9" xfId="8391" hidden="1" xr:uid="{00000000-0005-0000-0000-00004B120000}"/>
    <cellStyle name="40% - Accent2" xfId="28" builtinId="35" hidden="1"/>
    <cellStyle name="40% - Accent2 10" xfId="138" hidden="1" xr:uid="{00000000-0005-0000-0000-000080120000}"/>
    <cellStyle name="40% - Accent2 10" xfId="212" hidden="1" xr:uid="{00000000-0005-0000-0000-000081120000}"/>
    <cellStyle name="40% - Accent2 10" xfId="288" hidden="1" xr:uid="{00000000-0005-0000-0000-000082120000}"/>
    <cellStyle name="40% - Accent2 10" xfId="366" hidden="1" xr:uid="{00000000-0005-0000-0000-000083120000}"/>
    <cellStyle name="40% - Accent2 10" xfId="951" hidden="1" xr:uid="{00000000-0005-0000-0000-000084120000}"/>
    <cellStyle name="40% - Accent2 10" xfId="1027" hidden="1" xr:uid="{00000000-0005-0000-0000-000085120000}"/>
    <cellStyle name="40% - Accent2 10" xfId="1106" hidden="1" xr:uid="{00000000-0005-0000-0000-000086120000}"/>
    <cellStyle name="40% - Accent2 10" xfId="732" hidden="1" xr:uid="{00000000-0005-0000-0000-000087120000}"/>
    <cellStyle name="40% - Accent2 10" xfId="693" hidden="1" xr:uid="{00000000-0005-0000-0000-000088120000}"/>
    <cellStyle name="40% - Accent2 10" xfId="815" hidden="1" xr:uid="{00000000-0005-0000-0000-000089120000}"/>
    <cellStyle name="40% - Accent2 10" xfId="1546" hidden="1" xr:uid="{00000000-0005-0000-0000-00008A120000}"/>
    <cellStyle name="40% - Accent2 10" xfId="1622" hidden="1" xr:uid="{00000000-0005-0000-0000-00008B120000}"/>
    <cellStyle name="40% - Accent2 10" xfId="1700" hidden="1" xr:uid="{00000000-0005-0000-0000-00008C120000}"/>
    <cellStyle name="40% - Accent2 10" xfId="630" hidden="1" xr:uid="{00000000-0005-0000-0000-00008D120000}"/>
    <cellStyle name="40% - Accent2 10" xfId="829" hidden="1" xr:uid="{00000000-0005-0000-0000-00008E120000}"/>
    <cellStyle name="40% - Accent2 10" xfId="1171" hidden="1" xr:uid="{00000000-0005-0000-0000-00008F120000}"/>
    <cellStyle name="40% - Accent2 10" xfId="2078" hidden="1" xr:uid="{00000000-0005-0000-0000-000090120000}"/>
    <cellStyle name="40% - Accent2 10" xfId="2154" hidden="1" xr:uid="{00000000-0005-0000-0000-000091120000}"/>
    <cellStyle name="40% - Accent2 10" xfId="2232" hidden="1" xr:uid="{00000000-0005-0000-0000-000092120000}"/>
    <cellStyle name="40% - Accent2 10" xfId="2415" hidden="1" xr:uid="{00000000-0005-0000-0000-000093120000}"/>
    <cellStyle name="40% - Accent2 10" xfId="2491" hidden="1" xr:uid="{00000000-0005-0000-0000-000094120000}"/>
    <cellStyle name="40% - Accent2 10" xfId="2569" hidden="1" xr:uid="{00000000-0005-0000-0000-000095120000}"/>
    <cellStyle name="40% - Accent2 10" xfId="2752" hidden="1" xr:uid="{00000000-0005-0000-0000-000096120000}"/>
    <cellStyle name="40% - Accent2 10" xfId="2828" hidden="1" xr:uid="{00000000-0005-0000-0000-000097120000}"/>
    <cellStyle name="40% - Accent2 10" xfId="2937" hidden="1" xr:uid="{00000000-0005-0000-0000-000098120000}"/>
    <cellStyle name="40% - Accent2 10" xfId="3011" hidden="1" xr:uid="{00000000-0005-0000-0000-000099120000}"/>
    <cellStyle name="40% - Accent2 10" xfId="3087" hidden="1" xr:uid="{00000000-0005-0000-0000-00009A120000}"/>
    <cellStyle name="40% - Accent2 10" xfId="3165" hidden="1" xr:uid="{00000000-0005-0000-0000-00009B120000}"/>
    <cellStyle name="40% - Accent2 10" xfId="3750" hidden="1" xr:uid="{00000000-0005-0000-0000-00009C120000}"/>
    <cellStyle name="40% - Accent2 10" xfId="3826" hidden="1" xr:uid="{00000000-0005-0000-0000-00009D120000}"/>
    <cellStyle name="40% - Accent2 10" xfId="3905" hidden="1" xr:uid="{00000000-0005-0000-0000-00009E120000}"/>
    <cellStyle name="40% - Accent2 10" xfId="3531" hidden="1" xr:uid="{00000000-0005-0000-0000-00009F120000}"/>
    <cellStyle name="40% - Accent2 10" xfId="3492" hidden="1" xr:uid="{00000000-0005-0000-0000-0000A0120000}"/>
    <cellStyle name="40% - Accent2 10" xfId="3614" hidden="1" xr:uid="{00000000-0005-0000-0000-0000A1120000}"/>
    <cellStyle name="40% - Accent2 10" xfId="4345" hidden="1" xr:uid="{00000000-0005-0000-0000-0000A2120000}"/>
    <cellStyle name="40% - Accent2 10" xfId="4421" hidden="1" xr:uid="{00000000-0005-0000-0000-0000A3120000}"/>
    <cellStyle name="40% - Accent2 10" xfId="4499" hidden="1" xr:uid="{00000000-0005-0000-0000-0000A4120000}"/>
    <cellStyle name="40% - Accent2 10" xfId="3429" hidden="1" xr:uid="{00000000-0005-0000-0000-0000A5120000}"/>
    <cellStyle name="40% - Accent2 10" xfId="3628" hidden="1" xr:uid="{00000000-0005-0000-0000-0000A6120000}"/>
    <cellStyle name="40% - Accent2 10" xfId="3970" hidden="1" xr:uid="{00000000-0005-0000-0000-0000A7120000}"/>
    <cellStyle name="40% - Accent2 10" xfId="4877" hidden="1" xr:uid="{00000000-0005-0000-0000-0000A8120000}"/>
    <cellStyle name="40% - Accent2 10" xfId="4953" hidden="1" xr:uid="{00000000-0005-0000-0000-0000A9120000}"/>
    <cellStyle name="40% - Accent2 10" xfId="5031" hidden="1" xr:uid="{00000000-0005-0000-0000-0000AA120000}"/>
    <cellStyle name="40% - Accent2 10" xfId="5214" hidden="1" xr:uid="{00000000-0005-0000-0000-0000AB120000}"/>
    <cellStyle name="40% - Accent2 10" xfId="5290" hidden="1" xr:uid="{00000000-0005-0000-0000-0000AC120000}"/>
    <cellStyle name="40% - Accent2 10" xfId="5368" hidden="1" xr:uid="{00000000-0005-0000-0000-0000AD120000}"/>
    <cellStyle name="40% - Accent2 10" xfId="5551" hidden="1" xr:uid="{00000000-0005-0000-0000-0000AE120000}"/>
    <cellStyle name="40% - Accent2 10" xfId="5627" hidden="1" xr:uid="{00000000-0005-0000-0000-0000AF120000}"/>
    <cellStyle name="40% - Accent2 10" xfId="5729" hidden="1" xr:uid="{00000000-0005-0000-0000-0000B0120000}"/>
    <cellStyle name="40% - Accent2 10" xfId="5803" hidden="1" xr:uid="{00000000-0005-0000-0000-0000B1120000}"/>
    <cellStyle name="40% - Accent2 10" xfId="5879" hidden="1" xr:uid="{00000000-0005-0000-0000-0000B2120000}"/>
    <cellStyle name="40% - Accent2 10" xfId="5957" hidden="1" xr:uid="{00000000-0005-0000-0000-0000B3120000}"/>
    <cellStyle name="40% - Accent2 10" xfId="6542" hidden="1" xr:uid="{00000000-0005-0000-0000-0000B4120000}"/>
    <cellStyle name="40% - Accent2 10" xfId="6618" hidden="1" xr:uid="{00000000-0005-0000-0000-0000B5120000}"/>
    <cellStyle name="40% - Accent2 10" xfId="6697" hidden="1" xr:uid="{00000000-0005-0000-0000-0000B6120000}"/>
    <cellStyle name="40% - Accent2 10" xfId="6323" hidden="1" xr:uid="{00000000-0005-0000-0000-0000B7120000}"/>
    <cellStyle name="40% - Accent2 10" xfId="6284" hidden="1" xr:uid="{00000000-0005-0000-0000-0000B8120000}"/>
    <cellStyle name="40% - Accent2 10" xfId="6406" hidden="1" xr:uid="{00000000-0005-0000-0000-0000B9120000}"/>
    <cellStyle name="40% - Accent2 10" xfId="7137" hidden="1" xr:uid="{00000000-0005-0000-0000-0000BA120000}"/>
    <cellStyle name="40% - Accent2 10" xfId="7213" hidden="1" xr:uid="{00000000-0005-0000-0000-0000BB120000}"/>
    <cellStyle name="40% - Accent2 10" xfId="7291" hidden="1" xr:uid="{00000000-0005-0000-0000-0000BC120000}"/>
    <cellStyle name="40% - Accent2 10" xfId="6221" hidden="1" xr:uid="{00000000-0005-0000-0000-0000BD120000}"/>
    <cellStyle name="40% - Accent2 10" xfId="6420" hidden="1" xr:uid="{00000000-0005-0000-0000-0000BE120000}"/>
    <cellStyle name="40% - Accent2 10" xfId="6762" hidden="1" xr:uid="{00000000-0005-0000-0000-0000BF120000}"/>
    <cellStyle name="40% - Accent2 10" xfId="7669" hidden="1" xr:uid="{00000000-0005-0000-0000-0000C0120000}"/>
    <cellStyle name="40% - Accent2 10" xfId="7745" hidden="1" xr:uid="{00000000-0005-0000-0000-0000C1120000}"/>
    <cellStyle name="40% - Accent2 10" xfId="7823" hidden="1" xr:uid="{00000000-0005-0000-0000-0000C2120000}"/>
    <cellStyle name="40% - Accent2 10" xfId="8006" hidden="1" xr:uid="{00000000-0005-0000-0000-0000C3120000}"/>
    <cellStyle name="40% - Accent2 10" xfId="8082" hidden="1" xr:uid="{00000000-0005-0000-0000-0000C4120000}"/>
    <cellStyle name="40% - Accent2 10" xfId="8160" hidden="1" xr:uid="{00000000-0005-0000-0000-0000C5120000}"/>
    <cellStyle name="40% - Accent2 10" xfId="8343" hidden="1" xr:uid="{00000000-0005-0000-0000-0000C6120000}"/>
    <cellStyle name="40% - Accent2 10" xfId="8419" hidden="1" xr:uid="{00000000-0005-0000-0000-0000C7120000}"/>
    <cellStyle name="40% - Accent2 11" xfId="151" hidden="1" xr:uid="{00000000-0005-0000-0000-0000C8120000}"/>
    <cellStyle name="40% - Accent2 11" xfId="226" hidden="1" xr:uid="{00000000-0005-0000-0000-0000C9120000}"/>
    <cellStyle name="40% - Accent2 11" xfId="301" hidden="1" xr:uid="{00000000-0005-0000-0000-0000CA120000}"/>
    <cellStyle name="40% - Accent2 11" xfId="379" hidden="1" xr:uid="{00000000-0005-0000-0000-0000CB120000}"/>
    <cellStyle name="40% - Accent2 11" xfId="965" hidden="1" xr:uid="{00000000-0005-0000-0000-0000CC120000}"/>
    <cellStyle name="40% - Accent2 11" xfId="1040" hidden="1" xr:uid="{00000000-0005-0000-0000-0000CD120000}"/>
    <cellStyle name="40% - Accent2 11" xfId="1119" hidden="1" xr:uid="{00000000-0005-0000-0000-0000CE120000}"/>
    <cellStyle name="40% - Accent2 11" xfId="1345" hidden="1" xr:uid="{00000000-0005-0000-0000-0000CF120000}"/>
    <cellStyle name="40% - Accent2 11" xfId="618" hidden="1" xr:uid="{00000000-0005-0000-0000-0000D0120000}"/>
    <cellStyle name="40% - Accent2 11" xfId="704" hidden="1" xr:uid="{00000000-0005-0000-0000-0000D1120000}"/>
    <cellStyle name="40% - Accent2 11" xfId="1560" hidden="1" xr:uid="{00000000-0005-0000-0000-0000D2120000}"/>
    <cellStyle name="40% - Accent2 11" xfId="1635" hidden="1" xr:uid="{00000000-0005-0000-0000-0000D3120000}"/>
    <cellStyle name="40% - Accent2 11" xfId="1713" hidden="1" xr:uid="{00000000-0005-0000-0000-0000D4120000}"/>
    <cellStyle name="40% - Accent2 11" xfId="1904" hidden="1" xr:uid="{00000000-0005-0000-0000-0000D5120000}"/>
    <cellStyle name="40% - Accent2 11" xfId="1132" hidden="1" xr:uid="{00000000-0005-0000-0000-0000D6120000}"/>
    <cellStyle name="40% - Accent2 11" xfId="1349" hidden="1" xr:uid="{00000000-0005-0000-0000-0000D7120000}"/>
    <cellStyle name="40% - Accent2 11" xfId="2092" hidden="1" xr:uid="{00000000-0005-0000-0000-0000D8120000}"/>
    <cellStyle name="40% - Accent2 11" xfId="2167" hidden="1" xr:uid="{00000000-0005-0000-0000-0000D9120000}"/>
    <cellStyle name="40% - Accent2 11" xfId="2245" hidden="1" xr:uid="{00000000-0005-0000-0000-0000DA120000}"/>
    <cellStyle name="40% - Accent2 11" xfId="2429" hidden="1" xr:uid="{00000000-0005-0000-0000-0000DB120000}"/>
    <cellStyle name="40% - Accent2 11" xfId="2504" hidden="1" xr:uid="{00000000-0005-0000-0000-0000DC120000}"/>
    <cellStyle name="40% - Accent2 11" xfId="2582" hidden="1" xr:uid="{00000000-0005-0000-0000-0000DD120000}"/>
    <cellStyle name="40% - Accent2 11" xfId="2766" hidden="1" xr:uid="{00000000-0005-0000-0000-0000DE120000}"/>
    <cellStyle name="40% - Accent2 11" xfId="2841" hidden="1" xr:uid="{00000000-0005-0000-0000-0000DF120000}"/>
    <cellStyle name="40% - Accent2 11" xfId="2950" hidden="1" xr:uid="{00000000-0005-0000-0000-0000E0120000}"/>
    <cellStyle name="40% - Accent2 11" xfId="3025" hidden="1" xr:uid="{00000000-0005-0000-0000-0000E1120000}"/>
    <cellStyle name="40% - Accent2 11" xfId="3100" hidden="1" xr:uid="{00000000-0005-0000-0000-0000E2120000}"/>
    <cellStyle name="40% - Accent2 11" xfId="3178" hidden="1" xr:uid="{00000000-0005-0000-0000-0000E3120000}"/>
    <cellStyle name="40% - Accent2 11" xfId="3764" hidden="1" xr:uid="{00000000-0005-0000-0000-0000E4120000}"/>
    <cellStyle name="40% - Accent2 11" xfId="3839" hidden="1" xr:uid="{00000000-0005-0000-0000-0000E5120000}"/>
    <cellStyle name="40% - Accent2 11" xfId="3918" hidden="1" xr:uid="{00000000-0005-0000-0000-0000E6120000}"/>
    <cellStyle name="40% - Accent2 11" xfId="4144" hidden="1" xr:uid="{00000000-0005-0000-0000-0000E7120000}"/>
    <cellStyle name="40% - Accent2 11" xfId="3417" hidden="1" xr:uid="{00000000-0005-0000-0000-0000E8120000}"/>
    <cellStyle name="40% - Accent2 11" xfId="3503" hidden="1" xr:uid="{00000000-0005-0000-0000-0000E9120000}"/>
    <cellStyle name="40% - Accent2 11" xfId="4359" hidden="1" xr:uid="{00000000-0005-0000-0000-0000EA120000}"/>
    <cellStyle name="40% - Accent2 11" xfId="4434" hidden="1" xr:uid="{00000000-0005-0000-0000-0000EB120000}"/>
    <cellStyle name="40% - Accent2 11" xfId="4512" hidden="1" xr:uid="{00000000-0005-0000-0000-0000EC120000}"/>
    <cellStyle name="40% - Accent2 11" xfId="4703" hidden="1" xr:uid="{00000000-0005-0000-0000-0000ED120000}"/>
    <cellStyle name="40% - Accent2 11" xfId="3931" hidden="1" xr:uid="{00000000-0005-0000-0000-0000EE120000}"/>
    <cellStyle name="40% - Accent2 11" xfId="4148" hidden="1" xr:uid="{00000000-0005-0000-0000-0000EF120000}"/>
    <cellStyle name="40% - Accent2 11" xfId="4891" hidden="1" xr:uid="{00000000-0005-0000-0000-0000F0120000}"/>
    <cellStyle name="40% - Accent2 11" xfId="4966" hidden="1" xr:uid="{00000000-0005-0000-0000-0000F1120000}"/>
    <cellStyle name="40% - Accent2 11" xfId="5044" hidden="1" xr:uid="{00000000-0005-0000-0000-0000F2120000}"/>
    <cellStyle name="40% - Accent2 11" xfId="5228" hidden="1" xr:uid="{00000000-0005-0000-0000-0000F3120000}"/>
    <cellStyle name="40% - Accent2 11" xfId="5303" hidden="1" xr:uid="{00000000-0005-0000-0000-0000F4120000}"/>
    <cellStyle name="40% - Accent2 11" xfId="5381" hidden="1" xr:uid="{00000000-0005-0000-0000-0000F5120000}"/>
    <cellStyle name="40% - Accent2 11" xfId="5565" hidden="1" xr:uid="{00000000-0005-0000-0000-0000F6120000}"/>
    <cellStyle name="40% - Accent2 11" xfId="5640" hidden="1" xr:uid="{00000000-0005-0000-0000-0000F7120000}"/>
    <cellStyle name="40% - Accent2 11" xfId="5742" hidden="1" xr:uid="{00000000-0005-0000-0000-0000F8120000}"/>
    <cellStyle name="40% - Accent2 11" xfId="5817" hidden="1" xr:uid="{00000000-0005-0000-0000-0000F9120000}"/>
    <cellStyle name="40% - Accent2 11" xfId="5892" hidden="1" xr:uid="{00000000-0005-0000-0000-0000FA120000}"/>
    <cellStyle name="40% - Accent2 11" xfId="5970" hidden="1" xr:uid="{00000000-0005-0000-0000-0000FB120000}"/>
    <cellStyle name="40% - Accent2 11" xfId="6556" hidden="1" xr:uid="{00000000-0005-0000-0000-0000FC120000}"/>
    <cellStyle name="40% - Accent2 11" xfId="6631" hidden="1" xr:uid="{00000000-0005-0000-0000-0000FD120000}"/>
    <cellStyle name="40% - Accent2 11" xfId="6710" hidden="1" xr:uid="{00000000-0005-0000-0000-0000FE120000}"/>
    <cellStyle name="40% - Accent2 11" xfId="6936" hidden="1" xr:uid="{00000000-0005-0000-0000-0000FF120000}"/>
    <cellStyle name="40% - Accent2 11" xfId="6209" hidden="1" xr:uid="{00000000-0005-0000-0000-000000130000}"/>
    <cellStyle name="40% - Accent2 11" xfId="6295" hidden="1" xr:uid="{00000000-0005-0000-0000-000001130000}"/>
    <cellStyle name="40% - Accent2 11" xfId="7151" hidden="1" xr:uid="{00000000-0005-0000-0000-000002130000}"/>
    <cellStyle name="40% - Accent2 11" xfId="7226" hidden="1" xr:uid="{00000000-0005-0000-0000-000003130000}"/>
    <cellStyle name="40% - Accent2 11" xfId="7304" hidden="1" xr:uid="{00000000-0005-0000-0000-000004130000}"/>
    <cellStyle name="40% - Accent2 11" xfId="7495" hidden="1" xr:uid="{00000000-0005-0000-0000-000005130000}"/>
    <cellStyle name="40% - Accent2 11" xfId="6723" hidden="1" xr:uid="{00000000-0005-0000-0000-000006130000}"/>
    <cellStyle name="40% - Accent2 11" xfId="6940" hidden="1" xr:uid="{00000000-0005-0000-0000-000007130000}"/>
    <cellStyle name="40% - Accent2 11" xfId="7683" hidden="1" xr:uid="{00000000-0005-0000-0000-000008130000}"/>
    <cellStyle name="40% - Accent2 11" xfId="7758" hidden="1" xr:uid="{00000000-0005-0000-0000-000009130000}"/>
    <cellStyle name="40% - Accent2 11" xfId="7836" hidden="1" xr:uid="{00000000-0005-0000-0000-00000A130000}"/>
    <cellStyle name="40% - Accent2 11" xfId="8020" hidden="1" xr:uid="{00000000-0005-0000-0000-00000B130000}"/>
    <cellStyle name="40% - Accent2 11" xfId="8095" hidden="1" xr:uid="{00000000-0005-0000-0000-00000C130000}"/>
    <cellStyle name="40% - Accent2 11" xfId="8173" hidden="1" xr:uid="{00000000-0005-0000-0000-00000D130000}"/>
    <cellStyle name="40% - Accent2 11" xfId="8357" hidden="1" xr:uid="{00000000-0005-0000-0000-00000E130000}"/>
    <cellStyle name="40% - Accent2 11" xfId="8432" hidden="1" xr:uid="{00000000-0005-0000-0000-00000F130000}"/>
    <cellStyle name="40% - Accent2 12" xfId="392" hidden="1" xr:uid="{00000000-0005-0000-0000-000010130000}"/>
    <cellStyle name="40% - Accent2 12" xfId="507" hidden="1" xr:uid="{00000000-0005-0000-0000-000011130000}"/>
    <cellStyle name="40% - Accent2 12" xfId="1230" hidden="1" xr:uid="{00000000-0005-0000-0000-000012130000}"/>
    <cellStyle name="40% - Accent2 12" xfId="1403" hidden="1" xr:uid="{00000000-0005-0000-0000-000013130000}"/>
    <cellStyle name="40% - Accent2 12" xfId="1796" hidden="1" xr:uid="{00000000-0005-0000-0000-000014130000}"/>
    <cellStyle name="40% - Accent2 12" xfId="1944" hidden="1" xr:uid="{00000000-0005-0000-0000-000015130000}"/>
    <cellStyle name="40% - Accent2 12" xfId="2282" hidden="1" xr:uid="{00000000-0005-0000-0000-000016130000}"/>
    <cellStyle name="40% - Accent2 12" xfId="2619" hidden="1" xr:uid="{00000000-0005-0000-0000-000017130000}"/>
    <cellStyle name="40% - Accent2 12" xfId="3191" hidden="1" xr:uid="{00000000-0005-0000-0000-000018130000}"/>
    <cellStyle name="40% - Accent2 12" xfId="3306" hidden="1" xr:uid="{00000000-0005-0000-0000-000019130000}"/>
    <cellStyle name="40% - Accent2 12" xfId="4029" hidden="1" xr:uid="{00000000-0005-0000-0000-00001A130000}"/>
    <cellStyle name="40% - Accent2 12" xfId="4202" hidden="1" xr:uid="{00000000-0005-0000-0000-00001B130000}"/>
    <cellStyle name="40% - Accent2 12" xfId="4595" hidden="1" xr:uid="{00000000-0005-0000-0000-00001C130000}"/>
    <cellStyle name="40% - Accent2 12" xfId="4743" hidden="1" xr:uid="{00000000-0005-0000-0000-00001D130000}"/>
    <cellStyle name="40% - Accent2 12" xfId="5081" hidden="1" xr:uid="{00000000-0005-0000-0000-00001E130000}"/>
    <cellStyle name="40% - Accent2 12" xfId="5418" hidden="1" xr:uid="{00000000-0005-0000-0000-00001F130000}"/>
    <cellStyle name="40% - Accent2 12" xfId="5983" hidden="1" xr:uid="{00000000-0005-0000-0000-000020130000}"/>
    <cellStyle name="40% - Accent2 12" xfId="6098" hidden="1" xr:uid="{00000000-0005-0000-0000-000021130000}"/>
    <cellStyle name="40% - Accent2 12" xfId="6821" hidden="1" xr:uid="{00000000-0005-0000-0000-000022130000}"/>
    <cellStyle name="40% - Accent2 12" xfId="6994" hidden="1" xr:uid="{00000000-0005-0000-0000-000023130000}"/>
    <cellStyle name="40% - Accent2 12" xfId="7387" hidden="1" xr:uid="{00000000-0005-0000-0000-000024130000}"/>
    <cellStyle name="40% - Accent2 12" xfId="7535" hidden="1" xr:uid="{00000000-0005-0000-0000-000025130000}"/>
    <cellStyle name="40% - Accent2 12" xfId="7873" hidden="1" xr:uid="{00000000-0005-0000-0000-000026130000}"/>
    <cellStyle name="40% - Accent2 12" xfId="8210" hidden="1" xr:uid="{00000000-0005-0000-0000-000027130000}"/>
    <cellStyle name="40% - Accent2 3 2 3 2" xfId="478" hidden="1" xr:uid="{00000000-0005-0000-0000-000028130000}"/>
    <cellStyle name="40% - Accent2 3 2 3 2" xfId="593" hidden="1" xr:uid="{00000000-0005-0000-0000-000029130000}"/>
    <cellStyle name="40% - Accent2 3 2 3 2" xfId="1316" hidden="1" xr:uid="{00000000-0005-0000-0000-00002A130000}"/>
    <cellStyle name="40% - Accent2 3 2 3 2" xfId="1489" hidden="1" xr:uid="{00000000-0005-0000-0000-00002B130000}"/>
    <cellStyle name="40% - Accent2 3 2 3 2" xfId="1882" hidden="1" xr:uid="{00000000-0005-0000-0000-00002C130000}"/>
    <cellStyle name="40% - Accent2 3 2 3 2" xfId="2030" hidden="1" xr:uid="{00000000-0005-0000-0000-00002D130000}"/>
    <cellStyle name="40% - Accent2 3 2 3 2" xfId="2368" hidden="1" xr:uid="{00000000-0005-0000-0000-00002E130000}"/>
    <cellStyle name="40% - Accent2 3 2 3 2" xfId="2705" hidden="1" xr:uid="{00000000-0005-0000-0000-00002F130000}"/>
    <cellStyle name="40% - Accent2 3 2 3 2" xfId="3277" hidden="1" xr:uid="{00000000-0005-0000-0000-000030130000}"/>
    <cellStyle name="40% - Accent2 3 2 3 2" xfId="3392" hidden="1" xr:uid="{00000000-0005-0000-0000-000031130000}"/>
    <cellStyle name="40% - Accent2 3 2 3 2" xfId="4115" hidden="1" xr:uid="{00000000-0005-0000-0000-000032130000}"/>
    <cellStyle name="40% - Accent2 3 2 3 2" xfId="4288" hidden="1" xr:uid="{00000000-0005-0000-0000-000033130000}"/>
    <cellStyle name="40% - Accent2 3 2 3 2" xfId="4681" hidden="1" xr:uid="{00000000-0005-0000-0000-000034130000}"/>
    <cellStyle name="40% - Accent2 3 2 3 2" xfId="4829" hidden="1" xr:uid="{00000000-0005-0000-0000-000035130000}"/>
    <cellStyle name="40% - Accent2 3 2 3 2" xfId="5167" hidden="1" xr:uid="{00000000-0005-0000-0000-000036130000}"/>
    <cellStyle name="40% - Accent2 3 2 3 2" xfId="5504" hidden="1" xr:uid="{00000000-0005-0000-0000-000037130000}"/>
    <cellStyle name="40% - Accent2 3 2 3 2" xfId="6069" hidden="1" xr:uid="{00000000-0005-0000-0000-000038130000}"/>
    <cellStyle name="40% - Accent2 3 2 3 2" xfId="6184" hidden="1" xr:uid="{00000000-0005-0000-0000-000039130000}"/>
    <cellStyle name="40% - Accent2 3 2 3 2" xfId="6907" hidden="1" xr:uid="{00000000-0005-0000-0000-00003A130000}"/>
    <cellStyle name="40% - Accent2 3 2 3 2" xfId="7080" hidden="1" xr:uid="{00000000-0005-0000-0000-00003B130000}"/>
    <cellStyle name="40% - Accent2 3 2 3 2" xfId="7473" hidden="1" xr:uid="{00000000-0005-0000-0000-00003C130000}"/>
    <cellStyle name="40% - Accent2 3 2 3 2" xfId="7621" hidden="1" xr:uid="{00000000-0005-0000-0000-00003D130000}"/>
    <cellStyle name="40% - Accent2 3 2 3 2" xfId="7959" hidden="1" xr:uid="{00000000-0005-0000-0000-00003E130000}"/>
    <cellStyle name="40% - Accent2 3 2 3 2" xfId="8296" hidden="1" xr:uid="{00000000-0005-0000-0000-00003F130000}"/>
    <cellStyle name="40% - Accent2 3 2 4 2" xfId="443" hidden="1" xr:uid="{00000000-0005-0000-0000-000040130000}"/>
    <cellStyle name="40% - Accent2 3 2 4 2" xfId="558" hidden="1" xr:uid="{00000000-0005-0000-0000-000041130000}"/>
    <cellStyle name="40% - Accent2 3 2 4 2" xfId="1281" hidden="1" xr:uid="{00000000-0005-0000-0000-000042130000}"/>
    <cellStyle name="40% - Accent2 3 2 4 2" xfId="1454" hidden="1" xr:uid="{00000000-0005-0000-0000-000043130000}"/>
    <cellStyle name="40% - Accent2 3 2 4 2" xfId="1847" hidden="1" xr:uid="{00000000-0005-0000-0000-000044130000}"/>
    <cellStyle name="40% - Accent2 3 2 4 2" xfId="1995" hidden="1" xr:uid="{00000000-0005-0000-0000-000045130000}"/>
    <cellStyle name="40% - Accent2 3 2 4 2" xfId="2333" hidden="1" xr:uid="{00000000-0005-0000-0000-000046130000}"/>
    <cellStyle name="40% - Accent2 3 2 4 2" xfId="2670" hidden="1" xr:uid="{00000000-0005-0000-0000-000047130000}"/>
    <cellStyle name="40% - Accent2 3 2 4 2" xfId="3242" hidden="1" xr:uid="{00000000-0005-0000-0000-000048130000}"/>
    <cellStyle name="40% - Accent2 3 2 4 2" xfId="3357" hidden="1" xr:uid="{00000000-0005-0000-0000-000049130000}"/>
    <cellStyle name="40% - Accent2 3 2 4 2" xfId="4080" hidden="1" xr:uid="{00000000-0005-0000-0000-00004A130000}"/>
    <cellStyle name="40% - Accent2 3 2 4 2" xfId="4253" hidden="1" xr:uid="{00000000-0005-0000-0000-00004B130000}"/>
    <cellStyle name="40% - Accent2 3 2 4 2" xfId="4646" hidden="1" xr:uid="{00000000-0005-0000-0000-00004C130000}"/>
    <cellStyle name="40% - Accent2 3 2 4 2" xfId="4794" hidden="1" xr:uid="{00000000-0005-0000-0000-00004D130000}"/>
    <cellStyle name="40% - Accent2 3 2 4 2" xfId="5132" hidden="1" xr:uid="{00000000-0005-0000-0000-00004E130000}"/>
    <cellStyle name="40% - Accent2 3 2 4 2" xfId="5469" hidden="1" xr:uid="{00000000-0005-0000-0000-00004F130000}"/>
    <cellStyle name="40% - Accent2 3 2 4 2" xfId="6034" hidden="1" xr:uid="{00000000-0005-0000-0000-000050130000}"/>
    <cellStyle name="40% - Accent2 3 2 4 2" xfId="6149" hidden="1" xr:uid="{00000000-0005-0000-0000-000051130000}"/>
    <cellStyle name="40% - Accent2 3 2 4 2" xfId="6872" hidden="1" xr:uid="{00000000-0005-0000-0000-000052130000}"/>
    <cellStyle name="40% - Accent2 3 2 4 2" xfId="7045" hidden="1" xr:uid="{00000000-0005-0000-0000-000053130000}"/>
    <cellStyle name="40% - Accent2 3 2 4 2" xfId="7438" hidden="1" xr:uid="{00000000-0005-0000-0000-000054130000}"/>
    <cellStyle name="40% - Accent2 3 2 4 2" xfId="7586" hidden="1" xr:uid="{00000000-0005-0000-0000-000055130000}"/>
    <cellStyle name="40% - Accent2 3 2 4 2" xfId="7924" hidden="1" xr:uid="{00000000-0005-0000-0000-000056130000}"/>
    <cellStyle name="40% - Accent2 3 2 4 2" xfId="8261" hidden="1" xr:uid="{00000000-0005-0000-0000-000057130000}"/>
    <cellStyle name="40% - Accent2 3 3 3 2" xfId="442" hidden="1" xr:uid="{00000000-0005-0000-0000-000058130000}"/>
    <cellStyle name="40% - Accent2 3 3 3 2" xfId="557" hidden="1" xr:uid="{00000000-0005-0000-0000-000059130000}"/>
    <cellStyle name="40% - Accent2 3 3 3 2" xfId="1280" hidden="1" xr:uid="{00000000-0005-0000-0000-00005A130000}"/>
    <cellStyle name="40% - Accent2 3 3 3 2" xfId="1453" hidden="1" xr:uid="{00000000-0005-0000-0000-00005B130000}"/>
    <cellStyle name="40% - Accent2 3 3 3 2" xfId="1846" hidden="1" xr:uid="{00000000-0005-0000-0000-00005C130000}"/>
    <cellStyle name="40% - Accent2 3 3 3 2" xfId="1994" hidden="1" xr:uid="{00000000-0005-0000-0000-00005D130000}"/>
    <cellStyle name="40% - Accent2 3 3 3 2" xfId="2332" hidden="1" xr:uid="{00000000-0005-0000-0000-00005E130000}"/>
    <cellStyle name="40% - Accent2 3 3 3 2" xfId="2669" hidden="1" xr:uid="{00000000-0005-0000-0000-00005F130000}"/>
    <cellStyle name="40% - Accent2 3 3 3 2" xfId="3241" hidden="1" xr:uid="{00000000-0005-0000-0000-000060130000}"/>
    <cellStyle name="40% - Accent2 3 3 3 2" xfId="3356" hidden="1" xr:uid="{00000000-0005-0000-0000-000061130000}"/>
    <cellStyle name="40% - Accent2 3 3 3 2" xfId="4079" hidden="1" xr:uid="{00000000-0005-0000-0000-000062130000}"/>
    <cellStyle name="40% - Accent2 3 3 3 2" xfId="4252" hidden="1" xr:uid="{00000000-0005-0000-0000-000063130000}"/>
    <cellStyle name="40% - Accent2 3 3 3 2" xfId="4645" hidden="1" xr:uid="{00000000-0005-0000-0000-000064130000}"/>
    <cellStyle name="40% - Accent2 3 3 3 2" xfId="4793" hidden="1" xr:uid="{00000000-0005-0000-0000-000065130000}"/>
    <cellStyle name="40% - Accent2 3 3 3 2" xfId="5131" hidden="1" xr:uid="{00000000-0005-0000-0000-000066130000}"/>
    <cellStyle name="40% - Accent2 3 3 3 2" xfId="5468" hidden="1" xr:uid="{00000000-0005-0000-0000-000067130000}"/>
    <cellStyle name="40% - Accent2 3 3 3 2" xfId="6033" hidden="1" xr:uid="{00000000-0005-0000-0000-000068130000}"/>
    <cellStyle name="40% - Accent2 3 3 3 2" xfId="6148" hidden="1" xr:uid="{00000000-0005-0000-0000-000069130000}"/>
    <cellStyle name="40% - Accent2 3 3 3 2" xfId="6871" hidden="1" xr:uid="{00000000-0005-0000-0000-00006A130000}"/>
    <cellStyle name="40% - Accent2 3 3 3 2" xfId="7044" hidden="1" xr:uid="{00000000-0005-0000-0000-00006B130000}"/>
    <cellStyle name="40% - Accent2 3 3 3 2" xfId="7437" hidden="1" xr:uid="{00000000-0005-0000-0000-00006C130000}"/>
    <cellStyle name="40% - Accent2 3 3 3 2" xfId="7585" hidden="1" xr:uid="{00000000-0005-0000-0000-00006D130000}"/>
    <cellStyle name="40% - Accent2 3 3 3 2" xfId="7923" hidden="1" xr:uid="{00000000-0005-0000-0000-00006E130000}"/>
    <cellStyle name="40% - Accent2 3 3 3 2" xfId="8260" hidden="1" xr:uid="{00000000-0005-0000-0000-00006F130000}"/>
    <cellStyle name="40% - Accent2 4 2 2" xfId="444" hidden="1" xr:uid="{00000000-0005-0000-0000-000070130000}"/>
    <cellStyle name="40% - Accent2 4 2 2" xfId="559" hidden="1" xr:uid="{00000000-0005-0000-0000-000071130000}"/>
    <cellStyle name="40% - Accent2 4 2 2" xfId="1282" hidden="1" xr:uid="{00000000-0005-0000-0000-000072130000}"/>
    <cellStyle name="40% - Accent2 4 2 2" xfId="1455" hidden="1" xr:uid="{00000000-0005-0000-0000-000073130000}"/>
    <cellStyle name="40% - Accent2 4 2 2" xfId="1848" hidden="1" xr:uid="{00000000-0005-0000-0000-000074130000}"/>
    <cellStyle name="40% - Accent2 4 2 2" xfId="1996" hidden="1" xr:uid="{00000000-0005-0000-0000-000075130000}"/>
    <cellStyle name="40% - Accent2 4 2 2" xfId="2334" hidden="1" xr:uid="{00000000-0005-0000-0000-000076130000}"/>
    <cellStyle name="40% - Accent2 4 2 2" xfId="2671" hidden="1" xr:uid="{00000000-0005-0000-0000-000077130000}"/>
    <cellStyle name="40% - Accent2 4 2 2" xfId="3243" hidden="1" xr:uid="{00000000-0005-0000-0000-000078130000}"/>
    <cellStyle name="40% - Accent2 4 2 2" xfId="3358" hidden="1" xr:uid="{00000000-0005-0000-0000-000079130000}"/>
    <cellStyle name="40% - Accent2 4 2 2" xfId="4081" hidden="1" xr:uid="{00000000-0005-0000-0000-00007A130000}"/>
    <cellStyle name="40% - Accent2 4 2 2" xfId="4254" hidden="1" xr:uid="{00000000-0005-0000-0000-00007B130000}"/>
    <cellStyle name="40% - Accent2 4 2 2" xfId="4647" hidden="1" xr:uid="{00000000-0005-0000-0000-00007C130000}"/>
    <cellStyle name="40% - Accent2 4 2 2" xfId="4795" hidden="1" xr:uid="{00000000-0005-0000-0000-00007D130000}"/>
    <cellStyle name="40% - Accent2 4 2 2" xfId="5133" hidden="1" xr:uid="{00000000-0005-0000-0000-00007E130000}"/>
    <cellStyle name="40% - Accent2 4 2 2" xfId="5470" hidden="1" xr:uid="{00000000-0005-0000-0000-00007F130000}"/>
    <cellStyle name="40% - Accent2 4 2 2" xfId="6035" hidden="1" xr:uid="{00000000-0005-0000-0000-000080130000}"/>
    <cellStyle name="40% - Accent2 4 2 2" xfId="6150" hidden="1" xr:uid="{00000000-0005-0000-0000-000081130000}"/>
    <cellStyle name="40% - Accent2 4 2 2" xfId="6873" hidden="1" xr:uid="{00000000-0005-0000-0000-000082130000}"/>
    <cellStyle name="40% - Accent2 4 2 2" xfId="7046" hidden="1" xr:uid="{00000000-0005-0000-0000-000083130000}"/>
    <cellStyle name="40% - Accent2 4 2 2" xfId="7439" hidden="1" xr:uid="{00000000-0005-0000-0000-000084130000}"/>
    <cellStyle name="40% - Accent2 4 2 2" xfId="7587" hidden="1" xr:uid="{00000000-0005-0000-0000-000085130000}"/>
    <cellStyle name="40% - Accent2 4 2 2" xfId="7925" hidden="1" xr:uid="{00000000-0005-0000-0000-000086130000}"/>
    <cellStyle name="40% - Accent2 4 2 2" xfId="8262" hidden="1" xr:uid="{00000000-0005-0000-0000-000087130000}"/>
    <cellStyle name="40% - Accent2 4 3" xfId="406" hidden="1" xr:uid="{00000000-0005-0000-0000-000088130000}"/>
    <cellStyle name="40% - Accent2 4 3" xfId="521" hidden="1" xr:uid="{00000000-0005-0000-0000-000089130000}"/>
    <cellStyle name="40% - Accent2 4 3" xfId="1244" hidden="1" xr:uid="{00000000-0005-0000-0000-00008A130000}"/>
    <cellStyle name="40% - Accent2 4 3" xfId="1417" hidden="1" xr:uid="{00000000-0005-0000-0000-00008B130000}"/>
    <cellStyle name="40% - Accent2 4 3" xfId="1810" hidden="1" xr:uid="{00000000-0005-0000-0000-00008C130000}"/>
    <cellStyle name="40% - Accent2 4 3" xfId="1958" hidden="1" xr:uid="{00000000-0005-0000-0000-00008D130000}"/>
    <cellStyle name="40% - Accent2 4 3" xfId="2296" hidden="1" xr:uid="{00000000-0005-0000-0000-00008E130000}"/>
    <cellStyle name="40% - Accent2 4 3" xfId="2633" hidden="1" xr:uid="{00000000-0005-0000-0000-00008F130000}"/>
    <cellStyle name="40% - Accent2 4 3" xfId="3205" hidden="1" xr:uid="{00000000-0005-0000-0000-000090130000}"/>
    <cellStyle name="40% - Accent2 4 3" xfId="3320" hidden="1" xr:uid="{00000000-0005-0000-0000-000091130000}"/>
    <cellStyle name="40% - Accent2 4 3" xfId="4043" hidden="1" xr:uid="{00000000-0005-0000-0000-000092130000}"/>
    <cellStyle name="40% - Accent2 4 3" xfId="4216" hidden="1" xr:uid="{00000000-0005-0000-0000-000093130000}"/>
    <cellStyle name="40% - Accent2 4 3" xfId="4609" hidden="1" xr:uid="{00000000-0005-0000-0000-000094130000}"/>
    <cellStyle name="40% - Accent2 4 3" xfId="4757" hidden="1" xr:uid="{00000000-0005-0000-0000-000095130000}"/>
    <cellStyle name="40% - Accent2 4 3" xfId="5095" hidden="1" xr:uid="{00000000-0005-0000-0000-000096130000}"/>
    <cellStyle name="40% - Accent2 4 3" xfId="5432" hidden="1" xr:uid="{00000000-0005-0000-0000-000097130000}"/>
    <cellStyle name="40% - Accent2 4 3" xfId="5997" hidden="1" xr:uid="{00000000-0005-0000-0000-000098130000}"/>
    <cellStyle name="40% - Accent2 4 3" xfId="6112" hidden="1" xr:uid="{00000000-0005-0000-0000-000099130000}"/>
    <cellStyle name="40% - Accent2 4 3" xfId="6835" hidden="1" xr:uid="{00000000-0005-0000-0000-00009A130000}"/>
    <cellStyle name="40% - Accent2 4 3" xfId="7008" hidden="1" xr:uid="{00000000-0005-0000-0000-00009B130000}"/>
    <cellStyle name="40% - Accent2 4 3" xfId="7401" hidden="1" xr:uid="{00000000-0005-0000-0000-00009C130000}"/>
    <cellStyle name="40% - Accent2 4 3" xfId="7549" hidden="1" xr:uid="{00000000-0005-0000-0000-00009D130000}"/>
    <cellStyle name="40% - Accent2 4 3" xfId="7887" hidden="1" xr:uid="{00000000-0005-0000-0000-00009E130000}"/>
    <cellStyle name="40% - Accent2 4 3" xfId="8224" hidden="1" xr:uid="{00000000-0005-0000-0000-00009F130000}"/>
    <cellStyle name="40% - Accent2 6" xfId="83" hidden="1" xr:uid="{00000000-0005-0000-0000-0000A0130000}"/>
    <cellStyle name="40% - Accent2 6" xfId="79" hidden="1" xr:uid="{00000000-0005-0000-0000-0000A1130000}"/>
    <cellStyle name="40% - Accent2 6" xfId="180" hidden="1" xr:uid="{00000000-0005-0000-0000-0000A2130000}"/>
    <cellStyle name="40% - Accent2 6" xfId="310" hidden="1" xr:uid="{00000000-0005-0000-0000-0000A3130000}"/>
    <cellStyle name="40% - Accent2 6" xfId="893" hidden="1" xr:uid="{00000000-0005-0000-0000-0000A4130000}"/>
    <cellStyle name="40% - Accent2 6" xfId="919" hidden="1" xr:uid="{00000000-0005-0000-0000-0000A5130000}"/>
    <cellStyle name="40% - Accent2 6" xfId="1049" hidden="1" xr:uid="{00000000-0005-0000-0000-0000A6130000}"/>
    <cellStyle name="40% - Accent2 6" xfId="1159" hidden="1" xr:uid="{00000000-0005-0000-0000-0000A7130000}"/>
    <cellStyle name="40% - Accent2 6" xfId="830" hidden="1" xr:uid="{00000000-0005-0000-0000-0000A8130000}"/>
    <cellStyle name="40% - Accent2 6" xfId="710" hidden="1" xr:uid="{00000000-0005-0000-0000-0000A9130000}"/>
    <cellStyle name="40% - Accent2 6" xfId="671" hidden="1" xr:uid="{00000000-0005-0000-0000-0000AA130000}"/>
    <cellStyle name="40% - Accent2 6" xfId="1514" hidden="1" xr:uid="{00000000-0005-0000-0000-0000AB130000}"/>
    <cellStyle name="40% - Accent2 6" xfId="1644" hidden="1" xr:uid="{00000000-0005-0000-0000-0000AC130000}"/>
    <cellStyle name="40% - Accent2 6" xfId="1746" hidden="1" xr:uid="{00000000-0005-0000-0000-0000AD130000}"/>
    <cellStyle name="40% - Accent2 6" xfId="1337" hidden="1" xr:uid="{00000000-0005-0000-0000-0000AE130000}"/>
    <cellStyle name="40% - Accent2 6" xfId="623" hidden="1" xr:uid="{00000000-0005-0000-0000-0000AF130000}"/>
    <cellStyle name="40% - Accent2 6" xfId="678" hidden="1" xr:uid="{00000000-0005-0000-0000-0000B0130000}"/>
    <cellStyle name="40% - Accent2 6" xfId="2046" hidden="1" xr:uid="{00000000-0005-0000-0000-0000B1130000}"/>
    <cellStyle name="40% - Accent2 6" xfId="2176" hidden="1" xr:uid="{00000000-0005-0000-0000-0000B2130000}"/>
    <cellStyle name="40% - Accent2 6" xfId="2254" hidden="1" xr:uid="{00000000-0005-0000-0000-0000B3130000}"/>
    <cellStyle name="40% - Accent2 6" xfId="2383" hidden="1" xr:uid="{00000000-0005-0000-0000-0000B4130000}"/>
    <cellStyle name="40% - Accent2 6" xfId="2513" hidden="1" xr:uid="{00000000-0005-0000-0000-0000B5130000}"/>
    <cellStyle name="40% - Accent2 6" xfId="2591" hidden="1" xr:uid="{00000000-0005-0000-0000-0000B6130000}"/>
    <cellStyle name="40% - Accent2 6" xfId="2720" hidden="1" xr:uid="{00000000-0005-0000-0000-0000B7130000}"/>
    <cellStyle name="40% - Accent2 6" xfId="2882" hidden="1" xr:uid="{00000000-0005-0000-0000-0000B8130000}"/>
    <cellStyle name="40% - Accent2 6" xfId="2878" hidden="1" xr:uid="{00000000-0005-0000-0000-0000B9130000}"/>
    <cellStyle name="40% - Accent2 6" xfId="2979" hidden="1" xr:uid="{00000000-0005-0000-0000-0000BA130000}"/>
    <cellStyle name="40% - Accent2 6" xfId="3109" hidden="1" xr:uid="{00000000-0005-0000-0000-0000BB130000}"/>
    <cellStyle name="40% - Accent2 6" xfId="3692" hidden="1" xr:uid="{00000000-0005-0000-0000-0000BC130000}"/>
    <cellStyle name="40% - Accent2 6" xfId="3718" hidden="1" xr:uid="{00000000-0005-0000-0000-0000BD130000}"/>
    <cellStyle name="40% - Accent2 6" xfId="3848" hidden="1" xr:uid="{00000000-0005-0000-0000-0000BE130000}"/>
    <cellStyle name="40% - Accent2 6" xfId="3958" hidden="1" xr:uid="{00000000-0005-0000-0000-0000BF130000}"/>
    <cellStyle name="40% - Accent2 6" xfId="3629" hidden="1" xr:uid="{00000000-0005-0000-0000-0000C0130000}"/>
    <cellStyle name="40% - Accent2 6" xfId="3509" hidden="1" xr:uid="{00000000-0005-0000-0000-0000C1130000}"/>
    <cellStyle name="40% - Accent2 6" xfId="3470" hidden="1" xr:uid="{00000000-0005-0000-0000-0000C2130000}"/>
    <cellStyle name="40% - Accent2 6" xfId="4313" hidden="1" xr:uid="{00000000-0005-0000-0000-0000C3130000}"/>
    <cellStyle name="40% - Accent2 6" xfId="4443" hidden="1" xr:uid="{00000000-0005-0000-0000-0000C4130000}"/>
    <cellStyle name="40% - Accent2 6" xfId="4545" hidden="1" xr:uid="{00000000-0005-0000-0000-0000C5130000}"/>
    <cellStyle name="40% - Accent2 6" xfId="4136" hidden="1" xr:uid="{00000000-0005-0000-0000-0000C6130000}"/>
    <cellStyle name="40% - Accent2 6" xfId="3422" hidden="1" xr:uid="{00000000-0005-0000-0000-0000C7130000}"/>
    <cellStyle name="40% - Accent2 6" xfId="3477" hidden="1" xr:uid="{00000000-0005-0000-0000-0000C8130000}"/>
    <cellStyle name="40% - Accent2 6" xfId="4845" hidden="1" xr:uid="{00000000-0005-0000-0000-0000C9130000}"/>
    <cellStyle name="40% - Accent2 6" xfId="4975" hidden="1" xr:uid="{00000000-0005-0000-0000-0000CA130000}"/>
    <cellStyle name="40% - Accent2 6" xfId="5053" hidden="1" xr:uid="{00000000-0005-0000-0000-0000CB130000}"/>
    <cellStyle name="40% - Accent2 6" xfId="5182" hidden="1" xr:uid="{00000000-0005-0000-0000-0000CC130000}"/>
    <cellStyle name="40% - Accent2 6" xfId="5312" hidden="1" xr:uid="{00000000-0005-0000-0000-0000CD130000}"/>
    <cellStyle name="40% - Accent2 6" xfId="5390" hidden="1" xr:uid="{00000000-0005-0000-0000-0000CE130000}"/>
    <cellStyle name="40% - Accent2 6" xfId="5519" hidden="1" xr:uid="{00000000-0005-0000-0000-0000CF130000}"/>
    <cellStyle name="40% - Accent2 6" xfId="5674" hidden="1" xr:uid="{00000000-0005-0000-0000-0000D0130000}"/>
    <cellStyle name="40% - Accent2 6" xfId="5670" hidden="1" xr:uid="{00000000-0005-0000-0000-0000D1130000}"/>
    <cellStyle name="40% - Accent2 6" xfId="5771" hidden="1" xr:uid="{00000000-0005-0000-0000-0000D2130000}"/>
    <cellStyle name="40% - Accent2 6" xfId="5901" hidden="1" xr:uid="{00000000-0005-0000-0000-0000D3130000}"/>
    <cellStyle name="40% - Accent2 6" xfId="6484" hidden="1" xr:uid="{00000000-0005-0000-0000-0000D4130000}"/>
    <cellStyle name="40% - Accent2 6" xfId="6510" hidden="1" xr:uid="{00000000-0005-0000-0000-0000D5130000}"/>
    <cellStyle name="40% - Accent2 6" xfId="6640" hidden="1" xr:uid="{00000000-0005-0000-0000-0000D6130000}"/>
    <cellStyle name="40% - Accent2 6" xfId="6750" hidden="1" xr:uid="{00000000-0005-0000-0000-0000D7130000}"/>
    <cellStyle name="40% - Accent2 6" xfId="6421" hidden="1" xr:uid="{00000000-0005-0000-0000-0000D8130000}"/>
    <cellStyle name="40% - Accent2 6" xfId="6301" hidden="1" xr:uid="{00000000-0005-0000-0000-0000D9130000}"/>
    <cellStyle name="40% - Accent2 6" xfId="6262" hidden="1" xr:uid="{00000000-0005-0000-0000-0000DA130000}"/>
    <cellStyle name="40% - Accent2 6" xfId="7105" hidden="1" xr:uid="{00000000-0005-0000-0000-0000DB130000}"/>
    <cellStyle name="40% - Accent2 6" xfId="7235" hidden="1" xr:uid="{00000000-0005-0000-0000-0000DC130000}"/>
    <cellStyle name="40% - Accent2 6" xfId="7337" hidden="1" xr:uid="{00000000-0005-0000-0000-0000DD130000}"/>
    <cellStyle name="40% - Accent2 6" xfId="6928" hidden="1" xr:uid="{00000000-0005-0000-0000-0000DE130000}"/>
    <cellStyle name="40% - Accent2 6" xfId="6214" hidden="1" xr:uid="{00000000-0005-0000-0000-0000DF130000}"/>
    <cellStyle name="40% - Accent2 6" xfId="6269" hidden="1" xr:uid="{00000000-0005-0000-0000-0000E0130000}"/>
    <cellStyle name="40% - Accent2 6" xfId="7637" hidden="1" xr:uid="{00000000-0005-0000-0000-0000E1130000}"/>
    <cellStyle name="40% - Accent2 6" xfId="7767" hidden="1" xr:uid="{00000000-0005-0000-0000-0000E2130000}"/>
    <cellStyle name="40% - Accent2 6" xfId="7845" hidden="1" xr:uid="{00000000-0005-0000-0000-0000E3130000}"/>
    <cellStyle name="40% - Accent2 6" xfId="7974" hidden="1" xr:uid="{00000000-0005-0000-0000-0000E4130000}"/>
    <cellStyle name="40% - Accent2 6" xfId="8104" hidden="1" xr:uid="{00000000-0005-0000-0000-0000E5130000}"/>
    <cellStyle name="40% - Accent2 6" xfId="8182" hidden="1" xr:uid="{00000000-0005-0000-0000-0000E6130000}"/>
    <cellStyle name="40% - Accent2 6" xfId="8311" hidden="1" xr:uid="{00000000-0005-0000-0000-0000E7130000}"/>
    <cellStyle name="40% - Accent2 7" xfId="99" hidden="1" xr:uid="{00000000-0005-0000-0000-0000E8130000}"/>
    <cellStyle name="40% - Accent2 7" xfId="177" hidden="1" xr:uid="{00000000-0005-0000-0000-0000E9130000}"/>
    <cellStyle name="40% - Accent2 7" xfId="254" hidden="1" xr:uid="{00000000-0005-0000-0000-0000EA130000}"/>
    <cellStyle name="40% - Accent2 7" xfId="332" hidden="1" xr:uid="{00000000-0005-0000-0000-0000EB130000}"/>
    <cellStyle name="40% - Accent2 7" xfId="916" hidden="1" xr:uid="{00000000-0005-0000-0000-0000EC130000}"/>
    <cellStyle name="40% - Accent2 7" xfId="993" hidden="1" xr:uid="{00000000-0005-0000-0000-0000ED130000}"/>
    <cellStyle name="40% - Accent2 7" xfId="1072" hidden="1" xr:uid="{00000000-0005-0000-0000-0000EE130000}"/>
    <cellStyle name="40% - Accent2 7" xfId="637" hidden="1" xr:uid="{00000000-0005-0000-0000-0000EF130000}"/>
    <cellStyle name="40% - Accent2 7" xfId="1133" hidden="1" xr:uid="{00000000-0005-0000-0000-0000F0130000}"/>
    <cellStyle name="40% - Accent2 7" xfId="633" hidden="1" xr:uid="{00000000-0005-0000-0000-0000F1130000}"/>
    <cellStyle name="40% - Accent2 7" xfId="1504" hidden="1" xr:uid="{00000000-0005-0000-0000-0000F2130000}"/>
    <cellStyle name="40% - Accent2 7" xfId="1588" hidden="1" xr:uid="{00000000-0005-0000-0000-0000F3130000}"/>
    <cellStyle name="40% - Accent2 7" xfId="1666" hidden="1" xr:uid="{00000000-0005-0000-0000-0000F4130000}"/>
    <cellStyle name="40% - Accent2 7" xfId="756" hidden="1" xr:uid="{00000000-0005-0000-0000-0000F5130000}"/>
    <cellStyle name="40% - Accent2 7" xfId="1724" hidden="1" xr:uid="{00000000-0005-0000-0000-0000F6130000}"/>
    <cellStyle name="40% - Accent2 7" xfId="1390" hidden="1" xr:uid="{00000000-0005-0000-0000-0000F7130000}"/>
    <cellStyle name="40% - Accent2 7" xfId="2040" hidden="1" xr:uid="{00000000-0005-0000-0000-0000F8130000}"/>
    <cellStyle name="40% - Accent2 7" xfId="2120" hidden="1" xr:uid="{00000000-0005-0000-0000-0000F9130000}"/>
    <cellStyle name="40% - Accent2 7" xfId="2198" hidden="1" xr:uid="{00000000-0005-0000-0000-0000FA130000}"/>
    <cellStyle name="40% - Accent2 7" xfId="2378" hidden="1" xr:uid="{00000000-0005-0000-0000-0000FB130000}"/>
    <cellStyle name="40% - Accent2 7" xfId="2457" hidden="1" xr:uid="{00000000-0005-0000-0000-0000FC130000}"/>
    <cellStyle name="40% - Accent2 7" xfId="2535" hidden="1" xr:uid="{00000000-0005-0000-0000-0000FD130000}"/>
    <cellStyle name="40% - Accent2 7" xfId="2715" hidden="1" xr:uid="{00000000-0005-0000-0000-0000FE130000}"/>
    <cellStyle name="40% - Accent2 7" xfId="2794" hidden="1" xr:uid="{00000000-0005-0000-0000-0000FF130000}"/>
    <cellStyle name="40% - Accent2 7" xfId="2898" hidden="1" xr:uid="{00000000-0005-0000-0000-000000140000}"/>
    <cellStyle name="40% - Accent2 7" xfId="2976" hidden="1" xr:uid="{00000000-0005-0000-0000-000001140000}"/>
    <cellStyle name="40% - Accent2 7" xfId="3053" hidden="1" xr:uid="{00000000-0005-0000-0000-000002140000}"/>
    <cellStyle name="40% - Accent2 7" xfId="3131" hidden="1" xr:uid="{00000000-0005-0000-0000-000003140000}"/>
    <cellStyle name="40% - Accent2 7" xfId="3715" hidden="1" xr:uid="{00000000-0005-0000-0000-000004140000}"/>
    <cellStyle name="40% - Accent2 7" xfId="3792" hidden="1" xr:uid="{00000000-0005-0000-0000-000005140000}"/>
    <cellStyle name="40% - Accent2 7" xfId="3871" hidden="1" xr:uid="{00000000-0005-0000-0000-000006140000}"/>
    <cellStyle name="40% - Accent2 7" xfId="3436" hidden="1" xr:uid="{00000000-0005-0000-0000-000007140000}"/>
    <cellStyle name="40% - Accent2 7" xfId="3932" hidden="1" xr:uid="{00000000-0005-0000-0000-000008140000}"/>
    <cellStyle name="40% - Accent2 7" xfId="3432" hidden="1" xr:uid="{00000000-0005-0000-0000-000009140000}"/>
    <cellStyle name="40% - Accent2 7" xfId="4303" hidden="1" xr:uid="{00000000-0005-0000-0000-00000A140000}"/>
    <cellStyle name="40% - Accent2 7" xfId="4387" hidden="1" xr:uid="{00000000-0005-0000-0000-00000B140000}"/>
    <cellStyle name="40% - Accent2 7" xfId="4465" hidden="1" xr:uid="{00000000-0005-0000-0000-00000C140000}"/>
    <cellStyle name="40% - Accent2 7" xfId="3555" hidden="1" xr:uid="{00000000-0005-0000-0000-00000D140000}"/>
    <cellStyle name="40% - Accent2 7" xfId="4523" hidden="1" xr:uid="{00000000-0005-0000-0000-00000E140000}"/>
    <cellStyle name="40% - Accent2 7" xfId="4189" hidden="1" xr:uid="{00000000-0005-0000-0000-00000F140000}"/>
    <cellStyle name="40% - Accent2 7" xfId="4839" hidden="1" xr:uid="{00000000-0005-0000-0000-000010140000}"/>
    <cellStyle name="40% - Accent2 7" xfId="4919" hidden="1" xr:uid="{00000000-0005-0000-0000-000011140000}"/>
    <cellStyle name="40% - Accent2 7" xfId="4997" hidden="1" xr:uid="{00000000-0005-0000-0000-000012140000}"/>
    <cellStyle name="40% - Accent2 7" xfId="5177" hidden="1" xr:uid="{00000000-0005-0000-0000-000013140000}"/>
    <cellStyle name="40% - Accent2 7" xfId="5256" hidden="1" xr:uid="{00000000-0005-0000-0000-000014140000}"/>
    <cellStyle name="40% - Accent2 7" xfId="5334" hidden="1" xr:uid="{00000000-0005-0000-0000-000015140000}"/>
    <cellStyle name="40% - Accent2 7" xfId="5514" hidden="1" xr:uid="{00000000-0005-0000-0000-000016140000}"/>
    <cellStyle name="40% - Accent2 7" xfId="5593" hidden="1" xr:uid="{00000000-0005-0000-0000-000017140000}"/>
    <cellStyle name="40% - Accent2 7" xfId="5690" hidden="1" xr:uid="{00000000-0005-0000-0000-000018140000}"/>
    <cellStyle name="40% - Accent2 7" xfId="5768" hidden="1" xr:uid="{00000000-0005-0000-0000-000019140000}"/>
    <cellStyle name="40% - Accent2 7" xfId="5845" hidden="1" xr:uid="{00000000-0005-0000-0000-00001A140000}"/>
    <cellStyle name="40% - Accent2 7" xfId="5923" hidden="1" xr:uid="{00000000-0005-0000-0000-00001B140000}"/>
    <cellStyle name="40% - Accent2 7" xfId="6507" hidden="1" xr:uid="{00000000-0005-0000-0000-00001C140000}"/>
    <cellStyle name="40% - Accent2 7" xfId="6584" hidden="1" xr:uid="{00000000-0005-0000-0000-00001D140000}"/>
    <cellStyle name="40% - Accent2 7" xfId="6663" hidden="1" xr:uid="{00000000-0005-0000-0000-00001E140000}"/>
    <cellStyle name="40% - Accent2 7" xfId="6228" hidden="1" xr:uid="{00000000-0005-0000-0000-00001F140000}"/>
    <cellStyle name="40% - Accent2 7" xfId="6724" hidden="1" xr:uid="{00000000-0005-0000-0000-000020140000}"/>
    <cellStyle name="40% - Accent2 7" xfId="6224" hidden="1" xr:uid="{00000000-0005-0000-0000-000021140000}"/>
    <cellStyle name="40% - Accent2 7" xfId="7095" hidden="1" xr:uid="{00000000-0005-0000-0000-000022140000}"/>
    <cellStyle name="40% - Accent2 7" xfId="7179" hidden="1" xr:uid="{00000000-0005-0000-0000-000023140000}"/>
    <cellStyle name="40% - Accent2 7" xfId="7257" hidden="1" xr:uid="{00000000-0005-0000-0000-000024140000}"/>
    <cellStyle name="40% - Accent2 7" xfId="6347" hidden="1" xr:uid="{00000000-0005-0000-0000-000025140000}"/>
    <cellStyle name="40% - Accent2 7" xfId="7315" hidden="1" xr:uid="{00000000-0005-0000-0000-000026140000}"/>
    <cellStyle name="40% - Accent2 7" xfId="6981" hidden="1" xr:uid="{00000000-0005-0000-0000-000027140000}"/>
    <cellStyle name="40% - Accent2 7" xfId="7631" hidden="1" xr:uid="{00000000-0005-0000-0000-000028140000}"/>
    <cellStyle name="40% - Accent2 7" xfId="7711" hidden="1" xr:uid="{00000000-0005-0000-0000-000029140000}"/>
    <cellStyle name="40% - Accent2 7" xfId="7789" hidden="1" xr:uid="{00000000-0005-0000-0000-00002A140000}"/>
    <cellStyle name="40% - Accent2 7" xfId="7969" hidden="1" xr:uid="{00000000-0005-0000-0000-00002B140000}"/>
    <cellStyle name="40% - Accent2 7" xfId="8048" hidden="1" xr:uid="{00000000-0005-0000-0000-00002C140000}"/>
    <cellStyle name="40% - Accent2 7" xfId="8126" hidden="1" xr:uid="{00000000-0005-0000-0000-00002D140000}"/>
    <cellStyle name="40% - Accent2 7" xfId="8306" hidden="1" xr:uid="{00000000-0005-0000-0000-00002E140000}"/>
    <cellStyle name="40% - Accent2 7" xfId="8385" hidden="1" xr:uid="{00000000-0005-0000-0000-00002F140000}"/>
    <cellStyle name="40% - Accent2 8" xfId="112" hidden="1" xr:uid="{00000000-0005-0000-0000-000030140000}"/>
    <cellStyle name="40% - Accent2 8" xfId="186" hidden="1" xr:uid="{00000000-0005-0000-0000-000031140000}"/>
    <cellStyle name="40% - Accent2 8" xfId="262" hidden="1" xr:uid="{00000000-0005-0000-0000-000032140000}"/>
    <cellStyle name="40% - Accent2 8" xfId="340" hidden="1" xr:uid="{00000000-0005-0000-0000-000033140000}"/>
    <cellStyle name="40% - Accent2 8" xfId="925" hidden="1" xr:uid="{00000000-0005-0000-0000-000034140000}"/>
    <cellStyle name="40% - Accent2 8" xfId="1001" hidden="1" xr:uid="{00000000-0005-0000-0000-000035140000}"/>
    <cellStyle name="40% - Accent2 8" xfId="1080" hidden="1" xr:uid="{00000000-0005-0000-0000-000036140000}"/>
    <cellStyle name="40% - Accent2 8" xfId="1331" hidden="1" xr:uid="{00000000-0005-0000-0000-000037140000}"/>
    <cellStyle name="40% - Accent2 8" xfId="730" hidden="1" xr:uid="{00000000-0005-0000-0000-000038140000}"/>
    <cellStyle name="40% - Accent2 8" xfId="673" hidden="1" xr:uid="{00000000-0005-0000-0000-000039140000}"/>
    <cellStyle name="40% - Accent2 8" xfId="1520" hidden="1" xr:uid="{00000000-0005-0000-0000-00003A140000}"/>
    <cellStyle name="40% - Accent2 8" xfId="1596" hidden="1" xr:uid="{00000000-0005-0000-0000-00003B140000}"/>
    <cellStyle name="40% - Accent2 8" xfId="1674" hidden="1" xr:uid="{00000000-0005-0000-0000-00003C140000}"/>
    <cellStyle name="40% - Accent2 8" xfId="1895" hidden="1" xr:uid="{00000000-0005-0000-0000-00003D140000}"/>
    <cellStyle name="40% - Accent2 8" xfId="688" hidden="1" xr:uid="{00000000-0005-0000-0000-00003E140000}"/>
    <cellStyle name="40% - Accent2 8" xfId="714" hidden="1" xr:uid="{00000000-0005-0000-0000-00003F140000}"/>
    <cellStyle name="40% - Accent2 8" xfId="2052" hidden="1" xr:uid="{00000000-0005-0000-0000-000040140000}"/>
    <cellStyle name="40% - Accent2 8" xfId="2128" hidden="1" xr:uid="{00000000-0005-0000-0000-000041140000}"/>
    <cellStyle name="40% - Accent2 8" xfId="2206" hidden="1" xr:uid="{00000000-0005-0000-0000-000042140000}"/>
    <cellStyle name="40% - Accent2 8" xfId="2389" hidden="1" xr:uid="{00000000-0005-0000-0000-000043140000}"/>
    <cellStyle name="40% - Accent2 8" xfId="2465" hidden="1" xr:uid="{00000000-0005-0000-0000-000044140000}"/>
    <cellStyle name="40% - Accent2 8" xfId="2543" hidden="1" xr:uid="{00000000-0005-0000-0000-000045140000}"/>
    <cellStyle name="40% - Accent2 8" xfId="2726" hidden="1" xr:uid="{00000000-0005-0000-0000-000046140000}"/>
    <cellStyle name="40% - Accent2 8" xfId="2802" hidden="1" xr:uid="{00000000-0005-0000-0000-000047140000}"/>
    <cellStyle name="40% - Accent2 8" xfId="2911" hidden="1" xr:uid="{00000000-0005-0000-0000-000048140000}"/>
    <cellStyle name="40% - Accent2 8" xfId="2985" hidden="1" xr:uid="{00000000-0005-0000-0000-000049140000}"/>
    <cellStyle name="40% - Accent2 8" xfId="3061" hidden="1" xr:uid="{00000000-0005-0000-0000-00004A140000}"/>
    <cellStyle name="40% - Accent2 8" xfId="3139" hidden="1" xr:uid="{00000000-0005-0000-0000-00004B140000}"/>
    <cellStyle name="40% - Accent2 8" xfId="3724" hidden="1" xr:uid="{00000000-0005-0000-0000-00004C140000}"/>
    <cellStyle name="40% - Accent2 8" xfId="3800" hidden="1" xr:uid="{00000000-0005-0000-0000-00004D140000}"/>
    <cellStyle name="40% - Accent2 8" xfId="3879" hidden="1" xr:uid="{00000000-0005-0000-0000-00004E140000}"/>
    <cellStyle name="40% - Accent2 8" xfId="4130" hidden="1" xr:uid="{00000000-0005-0000-0000-00004F140000}"/>
    <cellStyle name="40% - Accent2 8" xfId="3529" hidden="1" xr:uid="{00000000-0005-0000-0000-000050140000}"/>
    <cellStyle name="40% - Accent2 8" xfId="3472" hidden="1" xr:uid="{00000000-0005-0000-0000-000051140000}"/>
    <cellStyle name="40% - Accent2 8" xfId="4319" hidden="1" xr:uid="{00000000-0005-0000-0000-000052140000}"/>
    <cellStyle name="40% - Accent2 8" xfId="4395" hidden="1" xr:uid="{00000000-0005-0000-0000-000053140000}"/>
    <cellStyle name="40% - Accent2 8" xfId="4473" hidden="1" xr:uid="{00000000-0005-0000-0000-000054140000}"/>
    <cellStyle name="40% - Accent2 8" xfId="4694" hidden="1" xr:uid="{00000000-0005-0000-0000-000055140000}"/>
    <cellStyle name="40% - Accent2 8" xfId="3487" hidden="1" xr:uid="{00000000-0005-0000-0000-000056140000}"/>
    <cellStyle name="40% - Accent2 8" xfId="3513" hidden="1" xr:uid="{00000000-0005-0000-0000-000057140000}"/>
    <cellStyle name="40% - Accent2 8" xfId="4851" hidden="1" xr:uid="{00000000-0005-0000-0000-000058140000}"/>
    <cellStyle name="40% - Accent2 8" xfId="4927" hidden="1" xr:uid="{00000000-0005-0000-0000-000059140000}"/>
    <cellStyle name="40% - Accent2 8" xfId="5005" hidden="1" xr:uid="{00000000-0005-0000-0000-00005A140000}"/>
    <cellStyle name="40% - Accent2 8" xfId="5188" hidden="1" xr:uid="{00000000-0005-0000-0000-00005B140000}"/>
    <cellStyle name="40% - Accent2 8" xfId="5264" hidden="1" xr:uid="{00000000-0005-0000-0000-00005C140000}"/>
    <cellStyle name="40% - Accent2 8" xfId="5342" hidden="1" xr:uid="{00000000-0005-0000-0000-00005D140000}"/>
    <cellStyle name="40% - Accent2 8" xfId="5525" hidden="1" xr:uid="{00000000-0005-0000-0000-00005E140000}"/>
    <cellStyle name="40% - Accent2 8" xfId="5601" hidden="1" xr:uid="{00000000-0005-0000-0000-00005F140000}"/>
    <cellStyle name="40% - Accent2 8" xfId="5703" hidden="1" xr:uid="{00000000-0005-0000-0000-000060140000}"/>
    <cellStyle name="40% - Accent2 8" xfId="5777" hidden="1" xr:uid="{00000000-0005-0000-0000-000061140000}"/>
    <cellStyle name="40% - Accent2 8" xfId="5853" hidden="1" xr:uid="{00000000-0005-0000-0000-000062140000}"/>
    <cellStyle name="40% - Accent2 8" xfId="5931" hidden="1" xr:uid="{00000000-0005-0000-0000-000063140000}"/>
    <cellStyle name="40% - Accent2 8" xfId="6516" hidden="1" xr:uid="{00000000-0005-0000-0000-000064140000}"/>
    <cellStyle name="40% - Accent2 8" xfId="6592" hidden="1" xr:uid="{00000000-0005-0000-0000-000065140000}"/>
    <cellStyle name="40% - Accent2 8" xfId="6671" hidden="1" xr:uid="{00000000-0005-0000-0000-000066140000}"/>
    <cellStyle name="40% - Accent2 8" xfId="6922" hidden="1" xr:uid="{00000000-0005-0000-0000-000067140000}"/>
    <cellStyle name="40% - Accent2 8" xfId="6321" hidden="1" xr:uid="{00000000-0005-0000-0000-000068140000}"/>
    <cellStyle name="40% - Accent2 8" xfId="6264" hidden="1" xr:uid="{00000000-0005-0000-0000-000069140000}"/>
    <cellStyle name="40% - Accent2 8" xfId="7111" hidden="1" xr:uid="{00000000-0005-0000-0000-00006A140000}"/>
    <cellStyle name="40% - Accent2 8" xfId="7187" hidden="1" xr:uid="{00000000-0005-0000-0000-00006B140000}"/>
    <cellStyle name="40% - Accent2 8" xfId="7265" hidden="1" xr:uid="{00000000-0005-0000-0000-00006C140000}"/>
    <cellStyle name="40% - Accent2 8" xfId="7486" hidden="1" xr:uid="{00000000-0005-0000-0000-00006D140000}"/>
    <cellStyle name="40% - Accent2 8" xfId="6279" hidden="1" xr:uid="{00000000-0005-0000-0000-00006E140000}"/>
    <cellStyle name="40% - Accent2 8" xfId="6305" hidden="1" xr:uid="{00000000-0005-0000-0000-00006F140000}"/>
    <cellStyle name="40% - Accent2 8" xfId="7643" hidden="1" xr:uid="{00000000-0005-0000-0000-000070140000}"/>
    <cellStyle name="40% - Accent2 8" xfId="7719" hidden="1" xr:uid="{00000000-0005-0000-0000-000071140000}"/>
    <cellStyle name="40% - Accent2 8" xfId="7797" hidden="1" xr:uid="{00000000-0005-0000-0000-000072140000}"/>
    <cellStyle name="40% - Accent2 8" xfId="7980" hidden="1" xr:uid="{00000000-0005-0000-0000-000073140000}"/>
    <cellStyle name="40% - Accent2 8" xfId="8056" hidden="1" xr:uid="{00000000-0005-0000-0000-000074140000}"/>
    <cellStyle name="40% - Accent2 8" xfId="8134" hidden="1" xr:uid="{00000000-0005-0000-0000-000075140000}"/>
    <cellStyle name="40% - Accent2 8" xfId="8317" hidden="1" xr:uid="{00000000-0005-0000-0000-000076140000}"/>
    <cellStyle name="40% - Accent2 8" xfId="8393" hidden="1" xr:uid="{00000000-0005-0000-0000-000077140000}"/>
    <cellStyle name="40% - Accent2 9" xfId="125" hidden="1" xr:uid="{00000000-0005-0000-0000-000078140000}"/>
    <cellStyle name="40% - Accent2 9" xfId="199" hidden="1" xr:uid="{00000000-0005-0000-0000-000079140000}"/>
    <cellStyle name="40% - Accent2 9" xfId="275" hidden="1" xr:uid="{00000000-0005-0000-0000-00007A140000}"/>
    <cellStyle name="40% - Accent2 9" xfId="353" hidden="1" xr:uid="{00000000-0005-0000-0000-00007B140000}"/>
    <cellStyle name="40% - Accent2 9" xfId="938" hidden="1" xr:uid="{00000000-0005-0000-0000-00007C140000}"/>
    <cellStyle name="40% - Accent2 9" xfId="1014" hidden="1" xr:uid="{00000000-0005-0000-0000-00007D140000}"/>
    <cellStyle name="40% - Accent2 9" xfId="1093" hidden="1" xr:uid="{00000000-0005-0000-0000-00007E140000}"/>
    <cellStyle name="40% - Accent2 9" xfId="1341" hidden="1" xr:uid="{00000000-0005-0000-0000-00007F140000}"/>
    <cellStyle name="40% - Accent2 9" xfId="833" hidden="1" xr:uid="{00000000-0005-0000-0000-000080140000}"/>
    <cellStyle name="40% - Accent2 9" xfId="706" hidden="1" xr:uid="{00000000-0005-0000-0000-000081140000}"/>
    <cellStyle name="40% - Accent2 9" xfId="1533" hidden="1" xr:uid="{00000000-0005-0000-0000-000082140000}"/>
    <cellStyle name="40% - Accent2 9" xfId="1609" hidden="1" xr:uid="{00000000-0005-0000-0000-000083140000}"/>
    <cellStyle name="40% - Accent2 9" xfId="1687" hidden="1" xr:uid="{00000000-0005-0000-0000-000084140000}"/>
    <cellStyle name="40% - Accent2 9" xfId="1901" hidden="1" xr:uid="{00000000-0005-0000-0000-000085140000}"/>
    <cellStyle name="40% - Accent2 9" xfId="1186" hidden="1" xr:uid="{00000000-0005-0000-0000-000086140000}"/>
    <cellStyle name="40% - Accent2 9" xfId="755" hidden="1" xr:uid="{00000000-0005-0000-0000-000087140000}"/>
    <cellStyle name="40% - Accent2 9" xfId="2065" hidden="1" xr:uid="{00000000-0005-0000-0000-000088140000}"/>
    <cellStyle name="40% - Accent2 9" xfId="2141" hidden="1" xr:uid="{00000000-0005-0000-0000-000089140000}"/>
    <cellStyle name="40% - Accent2 9" xfId="2219" hidden="1" xr:uid="{00000000-0005-0000-0000-00008A140000}"/>
    <cellStyle name="40% - Accent2 9" xfId="2402" hidden="1" xr:uid="{00000000-0005-0000-0000-00008B140000}"/>
    <cellStyle name="40% - Accent2 9" xfId="2478" hidden="1" xr:uid="{00000000-0005-0000-0000-00008C140000}"/>
    <cellStyle name="40% - Accent2 9" xfId="2556" hidden="1" xr:uid="{00000000-0005-0000-0000-00008D140000}"/>
    <cellStyle name="40% - Accent2 9" xfId="2739" hidden="1" xr:uid="{00000000-0005-0000-0000-00008E140000}"/>
    <cellStyle name="40% - Accent2 9" xfId="2815" hidden="1" xr:uid="{00000000-0005-0000-0000-00008F140000}"/>
    <cellStyle name="40% - Accent2 9" xfId="2924" hidden="1" xr:uid="{00000000-0005-0000-0000-000090140000}"/>
    <cellStyle name="40% - Accent2 9" xfId="2998" hidden="1" xr:uid="{00000000-0005-0000-0000-000091140000}"/>
    <cellStyle name="40% - Accent2 9" xfId="3074" hidden="1" xr:uid="{00000000-0005-0000-0000-000092140000}"/>
    <cellStyle name="40% - Accent2 9" xfId="3152" hidden="1" xr:uid="{00000000-0005-0000-0000-000093140000}"/>
    <cellStyle name="40% - Accent2 9" xfId="3737" hidden="1" xr:uid="{00000000-0005-0000-0000-000094140000}"/>
    <cellStyle name="40% - Accent2 9" xfId="3813" hidden="1" xr:uid="{00000000-0005-0000-0000-000095140000}"/>
    <cellStyle name="40% - Accent2 9" xfId="3892" hidden="1" xr:uid="{00000000-0005-0000-0000-000096140000}"/>
    <cellStyle name="40% - Accent2 9" xfId="4140" hidden="1" xr:uid="{00000000-0005-0000-0000-000097140000}"/>
    <cellStyle name="40% - Accent2 9" xfId="3632" hidden="1" xr:uid="{00000000-0005-0000-0000-000098140000}"/>
    <cellStyle name="40% - Accent2 9" xfId="3505" hidden="1" xr:uid="{00000000-0005-0000-0000-000099140000}"/>
    <cellStyle name="40% - Accent2 9" xfId="4332" hidden="1" xr:uid="{00000000-0005-0000-0000-00009A140000}"/>
    <cellStyle name="40% - Accent2 9" xfId="4408" hidden="1" xr:uid="{00000000-0005-0000-0000-00009B140000}"/>
    <cellStyle name="40% - Accent2 9" xfId="4486" hidden="1" xr:uid="{00000000-0005-0000-0000-00009C140000}"/>
    <cellStyle name="40% - Accent2 9" xfId="4700" hidden="1" xr:uid="{00000000-0005-0000-0000-00009D140000}"/>
    <cellStyle name="40% - Accent2 9" xfId="3985" hidden="1" xr:uid="{00000000-0005-0000-0000-00009E140000}"/>
    <cellStyle name="40% - Accent2 9" xfId="3554" hidden="1" xr:uid="{00000000-0005-0000-0000-00009F140000}"/>
    <cellStyle name="40% - Accent2 9" xfId="4864" hidden="1" xr:uid="{00000000-0005-0000-0000-0000A0140000}"/>
    <cellStyle name="40% - Accent2 9" xfId="4940" hidden="1" xr:uid="{00000000-0005-0000-0000-0000A1140000}"/>
    <cellStyle name="40% - Accent2 9" xfId="5018" hidden="1" xr:uid="{00000000-0005-0000-0000-0000A2140000}"/>
    <cellStyle name="40% - Accent2 9" xfId="5201" hidden="1" xr:uid="{00000000-0005-0000-0000-0000A3140000}"/>
    <cellStyle name="40% - Accent2 9" xfId="5277" hidden="1" xr:uid="{00000000-0005-0000-0000-0000A4140000}"/>
    <cellStyle name="40% - Accent2 9" xfId="5355" hidden="1" xr:uid="{00000000-0005-0000-0000-0000A5140000}"/>
    <cellStyle name="40% - Accent2 9" xfId="5538" hidden="1" xr:uid="{00000000-0005-0000-0000-0000A6140000}"/>
    <cellStyle name="40% - Accent2 9" xfId="5614" hidden="1" xr:uid="{00000000-0005-0000-0000-0000A7140000}"/>
    <cellStyle name="40% - Accent2 9" xfId="5716" hidden="1" xr:uid="{00000000-0005-0000-0000-0000A8140000}"/>
    <cellStyle name="40% - Accent2 9" xfId="5790" hidden="1" xr:uid="{00000000-0005-0000-0000-0000A9140000}"/>
    <cellStyle name="40% - Accent2 9" xfId="5866" hidden="1" xr:uid="{00000000-0005-0000-0000-0000AA140000}"/>
    <cellStyle name="40% - Accent2 9" xfId="5944" hidden="1" xr:uid="{00000000-0005-0000-0000-0000AB140000}"/>
    <cellStyle name="40% - Accent2 9" xfId="6529" hidden="1" xr:uid="{00000000-0005-0000-0000-0000AC140000}"/>
    <cellStyle name="40% - Accent2 9" xfId="6605" hidden="1" xr:uid="{00000000-0005-0000-0000-0000AD140000}"/>
    <cellStyle name="40% - Accent2 9" xfId="6684" hidden="1" xr:uid="{00000000-0005-0000-0000-0000AE140000}"/>
    <cellStyle name="40% - Accent2 9" xfId="6932" hidden="1" xr:uid="{00000000-0005-0000-0000-0000AF140000}"/>
    <cellStyle name="40% - Accent2 9" xfId="6424" hidden="1" xr:uid="{00000000-0005-0000-0000-0000B0140000}"/>
    <cellStyle name="40% - Accent2 9" xfId="6297" hidden="1" xr:uid="{00000000-0005-0000-0000-0000B1140000}"/>
    <cellStyle name="40% - Accent2 9" xfId="7124" hidden="1" xr:uid="{00000000-0005-0000-0000-0000B2140000}"/>
    <cellStyle name="40% - Accent2 9" xfId="7200" hidden="1" xr:uid="{00000000-0005-0000-0000-0000B3140000}"/>
    <cellStyle name="40% - Accent2 9" xfId="7278" hidden="1" xr:uid="{00000000-0005-0000-0000-0000B4140000}"/>
    <cellStyle name="40% - Accent2 9" xfId="7492" hidden="1" xr:uid="{00000000-0005-0000-0000-0000B5140000}"/>
    <cellStyle name="40% - Accent2 9" xfId="6777" hidden="1" xr:uid="{00000000-0005-0000-0000-0000B6140000}"/>
    <cellStyle name="40% - Accent2 9" xfId="6346" hidden="1" xr:uid="{00000000-0005-0000-0000-0000B7140000}"/>
    <cellStyle name="40% - Accent2 9" xfId="7656" hidden="1" xr:uid="{00000000-0005-0000-0000-0000B8140000}"/>
    <cellStyle name="40% - Accent2 9" xfId="7732" hidden="1" xr:uid="{00000000-0005-0000-0000-0000B9140000}"/>
    <cellStyle name="40% - Accent2 9" xfId="7810" hidden="1" xr:uid="{00000000-0005-0000-0000-0000BA140000}"/>
    <cellStyle name="40% - Accent2 9" xfId="7993" hidden="1" xr:uid="{00000000-0005-0000-0000-0000BB140000}"/>
    <cellStyle name="40% - Accent2 9" xfId="8069" hidden="1" xr:uid="{00000000-0005-0000-0000-0000BC140000}"/>
    <cellStyle name="40% - Accent2 9" xfId="8147" hidden="1" xr:uid="{00000000-0005-0000-0000-0000BD140000}"/>
    <cellStyle name="40% - Accent2 9" xfId="8330" hidden="1" xr:uid="{00000000-0005-0000-0000-0000BE140000}"/>
    <cellStyle name="40% - Accent2 9" xfId="8406" hidden="1" xr:uid="{00000000-0005-0000-0000-0000BF140000}"/>
    <cellStyle name="40% - Accent3" xfId="32" builtinId="39" hidden="1"/>
    <cellStyle name="40% - Accent3 10" xfId="127" hidden="1" xr:uid="{00000000-0005-0000-0000-0000F4140000}"/>
    <cellStyle name="40% - Accent3 10" xfId="201" hidden="1" xr:uid="{00000000-0005-0000-0000-0000F5140000}"/>
    <cellStyle name="40% - Accent3 10" xfId="277" hidden="1" xr:uid="{00000000-0005-0000-0000-0000F6140000}"/>
    <cellStyle name="40% - Accent3 10" xfId="355" hidden="1" xr:uid="{00000000-0005-0000-0000-0000F7140000}"/>
    <cellStyle name="40% - Accent3 10" xfId="940" hidden="1" xr:uid="{00000000-0005-0000-0000-0000F8140000}"/>
    <cellStyle name="40% - Accent3 10" xfId="1016" hidden="1" xr:uid="{00000000-0005-0000-0000-0000F9140000}"/>
    <cellStyle name="40% - Accent3 10" xfId="1095" hidden="1" xr:uid="{00000000-0005-0000-0000-0000FA140000}"/>
    <cellStyle name="40% - Accent3 10" xfId="1353" hidden="1" xr:uid="{00000000-0005-0000-0000-0000FB140000}"/>
    <cellStyle name="40% - Accent3 10" xfId="733" hidden="1" xr:uid="{00000000-0005-0000-0000-0000FC140000}"/>
    <cellStyle name="40% - Accent3 10" xfId="787" hidden="1" xr:uid="{00000000-0005-0000-0000-0000FD140000}"/>
    <cellStyle name="40% - Accent3 10" xfId="1535" hidden="1" xr:uid="{00000000-0005-0000-0000-0000FE140000}"/>
    <cellStyle name="40% - Accent3 10" xfId="1611" hidden="1" xr:uid="{00000000-0005-0000-0000-0000FF140000}"/>
    <cellStyle name="40% - Accent3 10" xfId="1689" hidden="1" xr:uid="{00000000-0005-0000-0000-000000150000}"/>
    <cellStyle name="40% - Accent3 10" xfId="1911" hidden="1" xr:uid="{00000000-0005-0000-0000-000001150000}"/>
    <cellStyle name="40% - Accent3 10" xfId="1194" hidden="1" xr:uid="{00000000-0005-0000-0000-000002150000}"/>
    <cellStyle name="40% - Accent3 10" xfId="795" hidden="1" xr:uid="{00000000-0005-0000-0000-000003150000}"/>
    <cellStyle name="40% - Accent3 10" xfId="2067" hidden="1" xr:uid="{00000000-0005-0000-0000-000004150000}"/>
    <cellStyle name="40% - Accent3 10" xfId="2143" hidden="1" xr:uid="{00000000-0005-0000-0000-000005150000}"/>
    <cellStyle name="40% - Accent3 10" xfId="2221" hidden="1" xr:uid="{00000000-0005-0000-0000-000006150000}"/>
    <cellStyle name="40% - Accent3 10" xfId="2404" hidden="1" xr:uid="{00000000-0005-0000-0000-000007150000}"/>
    <cellStyle name="40% - Accent3 10" xfId="2480" hidden="1" xr:uid="{00000000-0005-0000-0000-000008150000}"/>
    <cellStyle name="40% - Accent3 10" xfId="2558" hidden="1" xr:uid="{00000000-0005-0000-0000-000009150000}"/>
    <cellStyle name="40% - Accent3 10" xfId="2741" hidden="1" xr:uid="{00000000-0005-0000-0000-00000A150000}"/>
    <cellStyle name="40% - Accent3 10" xfId="2817" hidden="1" xr:uid="{00000000-0005-0000-0000-00000B150000}"/>
    <cellStyle name="40% - Accent3 10" xfId="2926" hidden="1" xr:uid="{00000000-0005-0000-0000-00000C150000}"/>
    <cellStyle name="40% - Accent3 10" xfId="3000" hidden="1" xr:uid="{00000000-0005-0000-0000-00000D150000}"/>
    <cellStyle name="40% - Accent3 10" xfId="3076" hidden="1" xr:uid="{00000000-0005-0000-0000-00000E150000}"/>
    <cellStyle name="40% - Accent3 10" xfId="3154" hidden="1" xr:uid="{00000000-0005-0000-0000-00000F150000}"/>
    <cellStyle name="40% - Accent3 10" xfId="3739" hidden="1" xr:uid="{00000000-0005-0000-0000-000010150000}"/>
    <cellStyle name="40% - Accent3 10" xfId="3815" hidden="1" xr:uid="{00000000-0005-0000-0000-000011150000}"/>
    <cellStyle name="40% - Accent3 10" xfId="3894" hidden="1" xr:uid="{00000000-0005-0000-0000-000012150000}"/>
    <cellStyle name="40% - Accent3 10" xfId="4152" hidden="1" xr:uid="{00000000-0005-0000-0000-000013150000}"/>
    <cellStyle name="40% - Accent3 10" xfId="3532" hidden="1" xr:uid="{00000000-0005-0000-0000-000014150000}"/>
    <cellStyle name="40% - Accent3 10" xfId="3586" hidden="1" xr:uid="{00000000-0005-0000-0000-000015150000}"/>
    <cellStyle name="40% - Accent3 10" xfId="4334" hidden="1" xr:uid="{00000000-0005-0000-0000-000016150000}"/>
    <cellStyle name="40% - Accent3 10" xfId="4410" hidden="1" xr:uid="{00000000-0005-0000-0000-000017150000}"/>
    <cellStyle name="40% - Accent3 10" xfId="4488" hidden="1" xr:uid="{00000000-0005-0000-0000-000018150000}"/>
    <cellStyle name="40% - Accent3 10" xfId="4710" hidden="1" xr:uid="{00000000-0005-0000-0000-000019150000}"/>
    <cellStyle name="40% - Accent3 10" xfId="3993" hidden="1" xr:uid="{00000000-0005-0000-0000-00001A150000}"/>
    <cellStyle name="40% - Accent3 10" xfId="3594" hidden="1" xr:uid="{00000000-0005-0000-0000-00001B150000}"/>
    <cellStyle name="40% - Accent3 10" xfId="4866" hidden="1" xr:uid="{00000000-0005-0000-0000-00001C150000}"/>
    <cellStyle name="40% - Accent3 10" xfId="4942" hidden="1" xr:uid="{00000000-0005-0000-0000-00001D150000}"/>
    <cellStyle name="40% - Accent3 10" xfId="5020" hidden="1" xr:uid="{00000000-0005-0000-0000-00001E150000}"/>
    <cellStyle name="40% - Accent3 10" xfId="5203" hidden="1" xr:uid="{00000000-0005-0000-0000-00001F150000}"/>
    <cellStyle name="40% - Accent3 10" xfId="5279" hidden="1" xr:uid="{00000000-0005-0000-0000-000020150000}"/>
    <cellStyle name="40% - Accent3 10" xfId="5357" hidden="1" xr:uid="{00000000-0005-0000-0000-000021150000}"/>
    <cellStyle name="40% - Accent3 10" xfId="5540" hidden="1" xr:uid="{00000000-0005-0000-0000-000022150000}"/>
    <cellStyle name="40% - Accent3 10" xfId="5616" hidden="1" xr:uid="{00000000-0005-0000-0000-000023150000}"/>
    <cellStyle name="40% - Accent3 10" xfId="5718" hidden="1" xr:uid="{00000000-0005-0000-0000-000024150000}"/>
    <cellStyle name="40% - Accent3 10" xfId="5792" hidden="1" xr:uid="{00000000-0005-0000-0000-000025150000}"/>
    <cellStyle name="40% - Accent3 10" xfId="5868" hidden="1" xr:uid="{00000000-0005-0000-0000-000026150000}"/>
    <cellStyle name="40% - Accent3 10" xfId="5946" hidden="1" xr:uid="{00000000-0005-0000-0000-000027150000}"/>
    <cellStyle name="40% - Accent3 10" xfId="6531" hidden="1" xr:uid="{00000000-0005-0000-0000-000028150000}"/>
    <cellStyle name="40% - Accent3 10" xfId="6607" hidden="1" xr:uid="{00000000-0005-0000-0000-000029150000}"/>
    <cellStyle name="40% - Accent3 10" xfId="6686" hidden="1" xr:uid="{00000000-0005-0000-0000-00002A150000}"/>
    <cellStyle name="40% - Accent3 10" xfId="6944" hidden="1" xr:uid="{00000000-0005-0000-0000-00002B150000}"/>
    <cellStyle name="40% - Accent3 10" xfId="6324" hidden="1" xr:uid="{00000000-0005-0000-0000-00002C150000}"/>
    <cellStyle name="40% - Accent3 10" xfId="6378" hidden="1" xr:uid="{00000000-0005-0000-0000-00002D150000}"/>
    <cellStyle name="40% - Accent3 10" xfId="7126" hidden="1" xr:uid="{00000000-0005-0000-0000-00002E150000}"/>
    <cellStyle name="40% - Accent3 10" xfId="7202" hidden="1" xr:uid="{00000000-0005-0000-0000-00002F150000}"/>
    <cellStyle name="40% - Accent3 10" xfId="7280" hidden="1" xr:uid="{00000000-0005-0000-0000-000030150000}"/>
    <cellStyle name="40% - Accent3 10" xfId="7502" hidden="1" xr:uid="{00000000-0005-0000-0000-000031150000}"/>
    <cellStyle name="40% - Accent3 10" xfId="6785" hidden="1" xr:uid="{00000000-0005-0000-0000-000032150000}"/>
    <cellStyle name="40% - Accent3 10" xfId="6386" hidden="1" xr:uid="{00000000-0005-0000-0000-000033150000}"/>
    <cellStyle name="40% - Accent3 10" xfId="7658" hidden="1" xr:uid="{00000000-0005-0000-0000-000034150000}"/>
    <cellStyle name="40% - Accent3 10" xfId="7734" hidden="1" xr:uid="{00000000-0005-0000-0000-000035150000}"/>
    <cellStyle name="40% - Accent3 10" xfId="7812" hidden="1" xr:uid="{00000000-0005-0000-0000-000036150000}"/>
    <cellStyle name="40% - Accent3 10" xfId="7995" hidden="1" xr:uid="{00000000-0005-0000-0000-000037150000}"/>
    <cellStyle name="40% - Accent3 10" xfId="8071" hidden="1" xr:uid="{00000000-0005-0000-0000-000038150000}"/>
    <cellStyle name="40% - Accent3 10" xfId="8149" hidden="1" xr:uid="{00000000-0005-0000-0000-000039150000}"/>
    <cellStyle name="40% - Accent3 10" xfId="8332" hidden="1" xr:uid="{00000000-0005-0000-0000-00003A150000}"/>
    <cellStyle name="40% - Accent3 10" xfId="8408" hidden="1" xr:uid="{00000000-0005-0000-0000-00003B150000}"/>
    <cellStyle name="40% - Accent3 11" xfId="140" hidden="1" xr:uid="{00000000-0005-0000-0000-00003C150000}"/>
    <cellStyle name="40% - Accent3 11" xfId="214" hidden="1" xr:uid="{00000000-0005-0000-0000-00003D150000}"/>
    <cellStyle name="40% - Accent3 11" xfId="290" hidden="1" xr:uid="{00000000-0005-0000-0000-00003E150000}"/>
    <cellStyle name="40% - Accent3 11" xfId="368" hidden="1" xr:uid="{00000000-0005-0000-0000-00003F150000}"/>
    <cellStyle name="40% - Accent3 11" xfId="953" hidden="1" xr:uid="{00000000-0005-0000-0000-000040150000}"/>
    <cellStyle name="40% - Accent3 11" xfId="1029" hidden="1" xr:uid="{00000000-0005-0000-0000-000041150000}"/>
    <cellStyle name="40% - Accent3 11" xfId="1108" hidden="1" xr:uid="{00000000-0005-0000-0000-000042150000}"/>
    <cellStyle name="40% - Accent3 11" xfId="793" hidden="1" xr:uid="{00000000-0005-0000-0000-000043150000}"/>
    <cellStyle name="40% - Accent3 11" xfId="741" hidden="1" xr:uid="{00000000-0005-0000-0000-000044150000}"/>
    <cellStyle name="40% - Accent3 11" xfId="705" hidden="1" xr:uid="{00000000-0005-0000-0000-000045150000}"/>
    <cellStyle name="40% - Accent3 11" xfId="1548" hidden="1" xr:uid="{00000000-0005-0000-0000-000046150000}"/>
    <cellStyle name="40% - Accent3 11" xfId="1624" hidden="1" xr:uid="{00000000-0005-0000-0000-000047150000}"/>
    <cellStyle name="40% - Accent3 11" xfId="1702" hidden="1" xr:uid="{00000000-0005-0000-0000-000048150000}"/>
    <cellStyle name="40% - Accent3 11" xfId="627" hidden="1" xr:uid="{00000000-0005-0000-0000-000049150000}"/>
    <cellStyle name="40% - Accent3 11" xfId="1145" hidden="1" xr:uid="{00000000-0005-0000-0000-00004A150000}"/>
    <cellStyle name="40% - Accent3 11" xfId="1128" hidden="1" xr:uid="{00000000-0005-0000-0000-00004B150000}"/>
    <cellStyle name="40% - Accent3 11" xfId="2080" hidden="1" xr:uid="{00000000-0005-0000-0000-00004C150000}"/>
    <cellStyle name="40% - Accent3 11" xfId="2156" hidden="1" xr:uid="{00000000-0005-0000-0000-00004D150000}"/>
    <cellStyle name="40% - Accent3 11" xfId="2234" hidden="1" xr:uid="{00000000-0005-0000-0000-00004E150000}"/>
    <cellStyle name="40% - Accent3 11" xfId="2417" hidden="1" xr:uid="{00000000-0005-0000-0000-00004F150000}"/>
    <cellStyle name="40% - Accent3 11" xfId="2493" hidden="1" xr:uid="{00000000-0005-0000-0000-000050150000}"/>
    <cellStyle name="40% - Accent3 11" xfId="2571" hidden="1" xr:uid="{00000000-0005-0000-0000-000051150000}"/>
    <cellStyle name="40% - Accent3 11" xfId="2754" hidden="1" xr:uid="{00000000-0005-0000-0000-000052150000}"/>
    <cellStyle name="40% - Accent3 11" xfId="2830" hidden="1" xr:uid="{00000000-0005-0000-0000-000053150000}"/>
    <cellStyle name="40% - Accent3 11" xfId="2939" hidden="1" xr:uid="{00000000-0005-0000-0000-000054150000}"/>
    <cellStyle name="40% - Accent3 11" xfId="3013" hidden="1" xr:uid="{00000000-0005-0000-0000-000055150000}"/>
    <cellStyle name="40% - Accent3 11" xfId="3089" hidden="1" xr:uid="{00000000-0005-0000-0000-000056150000}"/>
    <cellStyle name="40% - Accent3 11" xfId="3167" hidden="1" xr:uid="{00000000-0005-0000-0000-000057150000}"/>
    <cellStyle name="40% - Accent3 11" xfId="3752" hidden="1" xr:uid="{00000000-0005-0000-0000-000058150000}"/>
    <cellStyle name="40% - Accent3 11" xfId="3828" hidden="1" xr:uid="{00000000-0005-0000-0000-000059150000}"/>
    <cellStyle name="40% - Accent3 11" xfId="3907" hidden="1" xr:uid="{00000000-0005-0000-0000-00005A150000}"/>
    <cellStyle name="40% - Accent3 11" xfId="3592" hidden="1" xr:uid="{00000000-0005-0000-0000-00005B150000}"/>
    <cellStyle name="40% - Accent3 11" xfId="3540" hidden="1" xr:uid="{00000000-0005-0000-0000-00005C150000}"/>
    <cellStyle name="40% - Accent3 11" xfId="3504" hidden="1" xr:uid="{00000000-0005-0000-0000-00005D150000}"/>
    <cellStyle name="40% - Accent3 11" xfId="4347" hidden="1" xr:uid="{00000000-0005-0000-0000-00005E150000}"/>
    <cellStyle name="40% - Accent3 11" xfId="4423" hidden="1" xr:uid="{00000000-0005-0000-0000-00005F150000}"/>
    <cellStyle name="40% - Accent3 11" xfId="4501" hidden="1" xr:uid="{00000000-0005-0000-0000-000060150000}"/>
    <cellStyle name="40% - Accent3 11" xfId="3426" hidden="1" xr:uid="{00000000-0005-0000-0000-000061150000}"/>
    <cellStyle name="40% - Accent3 11" xfId="3944" hidden="1" xr:uid="{00000000-0005-0000-0000-000062150000}"/>
    <cellStyle name="40% - Accent3 11" xfId="3927" hidden="1" xr:uid="{00000000-0005-0000-0000-000063150000}"/>
    <cellStyle name="40% - Accent3 11" xfId="4879" hidden="1" xr:uid="{00000000-0005-0000-0000-000064150000}"/>
    <cellStyle name="40% - Accent3 11" xfId="4955" hidden="1" xr:uid="{00000000-0005-0000-0000-000065150000}"/>
    <cellStyle name="40% - Accent3 11" xfId="5033" hidden="1" xr:uid="{00000000-0005-0000-0000-000066150000}"/>
    <cellStyle name="40% - Accent3 11" xfId="5216" hidden="1" xr:uid="{00000000-0005-0000-0000-000067150000}"/>
    <cellStyle name="40% - Accent3 11" xfId="5292" hidden="1" xr:uid="{00000000-0005-0000-0000-000068150000}"/>
    <cellStyle name="40% - Accent3 11" xfId="5370" hidden="1" xr:uid="{00000000-0005-0000-0000-000069150000}"/>
    <cellStyle name="40% - Accent3 11" xfId="5553" hidden="1" xr:uid="{00000000-0005-0000-0000-00006A150000}"/>
    <cellStyle name="40% - Accent3 11" xfId="5629" hidden="1" xr:uid="{00000000-0005-0000-0000-00006B150000}"/>
    <cellStyle name="40% - Accent3 11" xfId="5731" hidden="1" xr:uid="{00000000-0005-0000-0000-00006C150000}"/>
    <cellStyle name="40% - Accent3 11" xfId="5805" hidden="1" xr:uid="{00000000-0005-0000-0000-00006D150000}"/>
    <cellStyle name="40% - Accent3 11" xfId="5881" hidden="1" xr:uid="{00000000-0005-0000-0000-00006E150000}"/>
    <cellStyle name="40% - Accent3 11" xfId="5959" hidden="1" xr:uid="{00000000-0005-0000-0000-00006F150000}"/>
    <cellStyle name="40% - Accent3 11" xfId="6544" hidden="1" xr:uid="{00000000-0005-0000-0000-000070150000}"/>
    <cellStyle name="40% - Accent3 11" xfId="6620" hidden="1" xr:uid="{00000000-0005-0000-0000-000071150000}"/>
    <cellStyle name="40% - Accent3 11" xfId="6699" hidden="1" xr:uid="{00000000-0005-0000-0000-000072150000}"/>
    <cellStyle name="40% - Accent3 11" xfId="6384" hidden="1" xr:uid="{00000000-0005-0000-0000-000073150000}"/>
    <cellStyle name="40% - Accent3 11" xfId="6332" hidden="1" xr:uid="{00000000-0005-0000-0000-000074150000}"/>
    <cellStyle name="40% - Accent3 11" xfId="6296" hidden="1" xr:uid="{00000000-0005-0000-0000-000075150000}"/>
    <cellStyle name="40% - Accent3 11" xfId="7139" hidden="1" xr:uid="{00000000-0005-0000-0000-000076150000}"/>
    <cellStyle name="40% - Accent3 11" xfId="7215" hidden="1" xr:uid="{00000000-0005-0000-0000-000077150000}"/>
    <cellStyle name="40% - Accent3 11" xfId="7293" hidden="1" xr:uid="{00000000-0005-0000-0000-000078150000}"/>
    <cellStyle name="40% - Accent3 11" xfId="6218" hidden="1" xr:uid="{00000000-0005-0000-0000-000079150000}"/>
    <cellStyle name="40% - Accent3 11" xfId="6736" hidden="1" xr:uid="{00000000-0005-0000-0000-00007A150000}"/>
    <cellStyle name="40% - Accent3 11" xfId="6719" hidden="1" xr:uid="{00000000-0005-0000-0000-00007B150000}"/>
    <cellStyle name="40% - Accent3 11" xfId="7671" hidden="1" xr:uid="{00000000-0005-0000-0000-00007C150000}"/>
    <cellStyle name="40% - Accent3 11" xfId="7747" hidden="1" xr:uid="{00000000-0005-0000-0000-00007D150000}"/>
    <cellStyle name="40% - Accent3 11" xfId="7825" hidden="1" xr:uid="{00000000-0005-0000-0000-00007E150000}"/>
    <cellStyle name="40% - Accent3 11" xfId="8008" hidden="1" xr:uid="{00000000-0005-0000-0000-00007F150000}"/>
    <cellStyle name="40% - Accent3 11" xfId="8084" hidden="1" xr:uid="{00000000-0005-0000-0000-000080150000}"/>
    <cellStyle name="40% - Accent3 11" xfId="8162" hidden="1" xr:uid="{00000000-0005-0000-0000-000081150000}"/>
    <cellStyle name="40% - Accent3 11" xfId="8345" hidden="1" xr:uid="{00000000-0005-0000-0000-000082150000}"/>
    <cellStyle name="40% - Accent3 11" xfId="8421" hidden="1" xr:uid="{00000000-0005-0000-0000-000083150000}"/>
    <cellStyle name="40% - Accent3 12" xfId="153" hidden="1" xr:uid="{00000000-0005-0000-0000-000084150000}"/>
    <cellStyle name="40% - Accent3 12" xfId="228" hidden="1" xr:uid="{00000000-0005-0000-0000-000085150000}"/>
    <cellStyle name="40% - Accent3 12" xfId="303" hidden="1" xr:uid="{00000000-0005-0000-0000-000086150000}"/>
    <cellStyle name="40% - Accent3 12" xfId="381" hidden="1" xr:uid="{00000000-0005-0000-0000-000087150000}"/>
    <cellStyle name="40% - Accent3 12" xfId="967" hidden="1" xr:uid="{00000000-0005-0000-0000-000088150000}"/>
    <cellStyle name="40% - Accent3 12" xfId="1042" hidden="1" xr:uid="{00000000-0005-0000-0000-000089150000}"/>
    <cellStyle name="40% - Accent3 12" xfId="1121" hidden="1" xr:uid="{00000000-0005-0000-0000-00008A150000}"/>
    <cellStyle name="40% - Accent3 12" xfId="1357" hidden="1" xr:uid="{00000000-0005-0000-0000-00008B150000}"/>
    <cellStyle name="40% - Accent3 12" xfId="848" hidden="1" xr:uid="{00000000-0005-0000-0000-00008C150000}"/>
    <cellStyle name="40% - Accent3 12" xfId="758" hidden="1" xr:uid="{00000000-0005-0000-0000-00008D150000}"/>
    <cellStyle name="40% - Accent3 12" xfId="1562" hidden="1" xr:uid="{00000000-0005-0000-0000-00008E150000}"/>
    <cellStyle name="40% - Accent3 12" xfId="1637" hidden="1" xr:uid="{00000000-0005-0000-0000-00008F150000}"/>
    <cellStyle name="40% - Accent3 12" xfId="1715" hidden="1" xr:uid="{00000000-0005-0000-0000-000090150000}"/>
    <cellStyle name="40% - Accent3 12" xfId="1915" hidden="1" xr:uid="{00000000-0005-0000-0000-000091150000}"/>
    <cellStyle name="40% - Accent3 12" xfId="1376" hidden="1" xr:uid="{00000000-0005-0000-0000-000092150000}"/>
    <cellStyle name="40% - Accent3 12" xfId="1059" hidden="1" xr:uid="{00000000-0005-0000-0000-000093150000}"/>
    <cellStyle name="40% - Accent3 12" xfId="2094" hidden="1" xr:uid="{00000000-0005-0000-0000-000094150000}"/>
    <cellStyle name="40% - Accent3 12" xfId="2169" hidden="1" xr:uid="{00000000-0005-0000-0000-000095150000}"/>
    <cellStyle name="40% - Accent3 12" xfId="2247" hidden="1" xr:uid="{00000000-0005-0000-0000-000096150000}"/>
    <cellStyle name="40% - Accent3 12" xfId="2431" hidden="1" xr:uid="{00000000-0005-0000-0000-000097150000}"/>
    <cellStyle name="40% - Accent3 12" xfId="2506" hidden="1" xr:uid="{00000000-0005-0000-0000-000098150000}"/>
    <cellStyle name="40% - Accent3 12" xfId="2584" hidden="1" xr:uid="{00000000-0005-0000-0000-000099150000}"/>
    <cellStyle name="40% - Accent3 12" xfId="2768" hidden="1" xr:uid="{00000000-0005-0000-0000-00009A150000}"/>
    <cellStyle name="40% - Accent3 12" xfId="2843" hidden="1" xr:uid="{00000000-0005-0000-0000-00009B150000}"/>
    <cellStyle name="40% - Accent3 12" xfId="2952" hidden="1" xr:uid="{00000000-0005-0000-0000-00009C150000}"/>
    <cellStyle name="40% - Accent3 12" xfId="3027" hidden="1" xr:uid="{00000000-0005-0000-0000-00009D150000}"/>
    <cellStyle name="40% - Accent3 12" xfId="3102" hidden="1" xr:uid="{00000000-0005-0000-0000-00009E150000}"/>
    <cellStyle name="40% - Accent3 12" xfId="3180" hidden="1" xr:uid="{00000000-0005-0000-0000-00009F150000}"/>
    <cellStyle name="40% - Accent3 12" xfId="3766" hidden="1" xr:uid="{00000000-0005-0000-0000-0000A0150000}"/>
    <cellStyle name="40% - Accent3 12" xfId="3841" hidden="1" xr:uid="{00000000-0005-0000-0000-0000A1150000}"/>
    <cellStyle name="40% - Accent3 12" xfId="3920" hidden="1" xr:uid="{00000000-0005-0000-0000-0000A2150000}"/>
    <cellStyle name="40% - Accent3 12" xfId="4156" hidden="1" xr:uid="{00000000-0005-0000-0000-0000A3150000}"/>
    <cellStyle name="40% - Accent3 12" xfId="3647" hidden="1" xr:uid="{00000000-0005-0000-0000-0000A4150000}"/>
    <cellStyle name="40% - Accent3 12" xfId="3557" hidden="1" xr:uid="{00000000-0005-0000-0000-0000A5150000}"/>
    <cellStyle name="40% - Accent3 12" xfId="4361" hidden="1" xr:uid="{00000000-0005-0000-0000-0000A6150000}"/>
    <cellStyle name="40% - Accent3 12" xfId="4436" hidden="1" xr:uid="{00000000-0005-0000-0000-0000A7150000}"/>
    <cellStyle name="40% - Accent3 12" xfId="4514" hidden="1" xr:uid="{00000000-0005-0000-0000-0000A8150000}"/>
    <cellStyle name="40% - Accent3 12" xfId="4714" hidden="1" xr:uid="{00000000-0005-0000-0000-0000A9150000}"/>
    <cellStyle name="40% - Accent3 12" xfId="4175" hidden="1" xr:uid="{00000000-0005-0000-0000-0000AA150000}"/>
    <cellStyle name="40% - Accent3 12" xfId="3858" hidden="1" xr:uid="{00000000-0005-0000-0000-0000AB150000}"/>
    <cellStyle name="40% - Accent3 12" xfId="4893" hidden="1" xr:uid="{00000000-0005-0000-0000-0000AC150000}"/>
    <cellStyle name="40% - Accent3 12" xfId="4968" hidden="1" xr:uid="{00000000-0005-0000-0000-0000AD150000}"/>
    <cellStyle name="40% - Accent3 12" xfId="5046" hidden="1" xr:uid="{00000000-0005-0000-0000-0000AE150000}"/>
    <cellStyle name="40% - Accent3 12" xfId="5230" hidden="1" xr:uid="{00000000-0005-0000-0000-0000AF150000}"/>
    <cellStyle name="40% - Accent3 12" xfId="5305" hidden="1" xr:uid="{00000000-0005-0000-0000-0000B0150000}"/>
    <cellStyle name="40% - Accent3 12" xfId="5383" hidden="1" xr:uid="{00000000-0005-0000-0000-0000B1150000}"/>
    <cellStyle name="40% - Accent3 12" xfId="5567" hidden="1" xr:uid="{00000000-0005-0000-0000-0000B2150000}"/>
    <cellStyle name="40% - Accent3 12" xfId="5642" hidden="1" xr:uid="{00000000-0005-0000-0000-0000B3150000}"/>
    <cellStyle name="40% - Accent3 12" xfId="5744" hidden="1" xr:uid="{00000000-0005-0000-0000-0000B4150000}"/>
    <cellStyle name="40% - Accent3 12" xfId="5819" hidden="1" xr:uid="{00000000-0005-0000-0000-0000B5150000}"/>
    <cellStyle name="40% - Accent3 12" xfId="5894" hidden="1" xr:uid="{00000000-0005-0000-0000-0000B6150000}"/>
    <cellStyle name="40% - Accent3 12" xfId="5972" hidden="1" xr:uid="{00000000-0005-0000-0000-0000B7150000}"/>
    <cellStyle name="40% - Accent3 12" xfId="6558" hidden="1" xr:uid="{00000000-0005-0000-0000-0000B8150000}"/>
    <cellStyle name="40% - Accent3 12" xfId="6633" hidden="1" xr:uid="{00000000-0005-0000-0000-0000B9150000}"/>
    <cellStyle name="40% - Accent3 12" xfId="6712" hidden="1" xr:uid="{00000000-0005-0000-0000-0000BA150000}"/>
    <cellStyle name="40% - Accent3 12" xfId="6948" hidden="1" xr:uid="{00000000-0005-0000-0000-0000BB150000}"/>
    <cellStyle name="40% - Accent3 12" xfId="6439" hidden="1" xr:uid="{00000000-0005-0000-0000-0000BC150000}"/>
    <cellStyle name="40% - Accent3 12" xfId="6349" hidden="1" xr:uid="{00000000-0005-0000-0000-0000BD150000}"/>
    <cellStyle name="40% - Accent3 12" xfId="7153" hidden="1" xr:uid="{00000000-0005-0000-0000-0000BE150000}"/>
    <cellStyle name="40% - Accent3 12" xfId="7228" hidden="1" xr:uid="{00000000-0005-0000-0000-0000BF150000}"/>
    <cellStyle name="40% - Accent3 12" xfId="7306" hidden="1" xr:uid="{00000000-0005-0000-0000-0000C0150000}"/>
    <cellStyle name="40% - Accent3 12" xfId="7506" hidden="1" xr:uid="{00000000-0005-0000-0000-0000C1150000}"/>
    <cellStyle name="40% - Accent3 12" xfId="6967" hidden="1" xr:uid="{00000000-0005-0000-0000-0000C2150000}"/>
    <cellStyle name="40% - Accent3 12" xfId="6650" hidden="1" xr:uid="{00000000-0005-0000-0000-0000C3150000}"/>
    <cellStyle name="40% - Accent3 12" xfId="7685" hidden="1" xr:uid="{00000000-0005-0000-0000-0000C4150000}"/>
    <cellStyle name="40% - Accent3 12" xfId="7760" hidden="1" xr:uid="{00000000-0005-0000-0000-0000C5150000}"/>
    <cellStyle name="40% - Accent3 12" xfId="7838" hidden="1" xr:uid="{00000000-0005-0000-0000-0000C6150000}"/>
    <cellStyle name="40% - Accent3 12" xfId="8022" hidden="1" xr:uid="{00000000-0005-0000-0000-0000C7150000}"/>
    <cellStyle name="40% - Accent3 12" xfId="8097" hidden="1" xr:uid="{00000000-0005-0000-0000-0000C8150000}"/>
    <cellStyle name="40% - Accent3 12" xfId="8175" hidden="1" xr:uid="{00000000-0005-0000-0000-0000C9150000}"/>
    <cellStyle name="40% - Accent3 12" xfId="8359" hidden="1" xr:uid="{00000000-0005-0000-0000-0000CA150000}"/>
    <cellStyle name="40% - Accent3 12" xfId="8434" hidden="1" xr:uid="{00000000-0005-0000-0000-0000CB150000}"/>
    <cellStyle name="40% - Accent3 13" xfId="394" hidden="1" xr:uid="{00000000-0005-0000-0000-0000CC150000}"/>
    <cellStyle name="40% - Accent3 13" xfId="509" hidden="1" xr:uid="{00000000-0005-0000-0000-0000CD150000}"/>
    <cellStyle name="40% - Accent3 13" xfId="1232" hidden="1" xr:uid="{00000000-0005-0000-0000-0000CE150000}"/>
    <cellStyle name="40% - Accent3 13" xfId="1405" hidden="1" xr:uid="{00000000-0005-0000-0000-0000CF150000}"/>
    <cellStyle name="40% - Accent3 13" xfId="1798" hidden="1" xr:uid="{00000000-0005-0000-0000-0000D0150000}"/>
    <cellStyle name="40% - Accent3 13" xfId="1946" hidden="1" xr:uid="{00000000-0005-0000-0000-0000D1150000}"/>
    <cellStyle name="40% - Accent3 13" xfId="2284" hidden="1" xr:uid="{00000000-0005-0000-0000-0000D2150000}"/>
    <cellStyle name="40% - Accent3 13" xfId="2621" hidden="1" xr:uid="{00000000-0005-0000-0000-0000D3150000}"/>
    <cellStyle name="40% - Accent3 13" xfId="3193" hidden="1" xr:uid="{00000000-0005-0000-0000-0000D4150000}"/>
    <cellStyle name="40% - Accent3 13" xfId="3308" hidden="1" xr:uid="{00000000-0005-0000-0000-0000D5150000}"/>
    <cellStyle name="40% - Accent3 13" xfId="4031" hidden="1" xr:uid="{00000000-0005-0000-0000-0000D6150000}"/>
    <cellStyle name="40% - Accent3 13" xfId="4204" hidden="1" xr:uid="{00000000-0005-0000-0000-0000D7150000}"/>
    <cellStyle name="40% - Accent3 13" xfId="4597" hidden="1" xr:uid="{00000000-0005-0000-0000-0000D8150000}"/>
    <cellStyle name="40% - Accent3 13" xfId="4745" hidden="1" xr:uid="{00000000-0005-0000-0000-0000D9150000}"/>
    <cellStyle name="40% - Accent3 13" xfId="5083" hidden="1" xr:uid="{00000000-0005-0000-0000-0000DA150000}"/>
    <cellStyle name="40% - Accent3 13" xfId="5420" hidden="1" xr:uid="{00000000-0005-0000-0000-0000DB150000}"/>
    <cellStyle name="40% - Accent3 13" xfId="5985" hidden="1" xr:uid="{00000000-0005-0000-0000-0000DC150000}"/>
    <cellStyle name="40% - Accent3 13" xfId="6100" hidden="1" xr:uid="{00000000-0005-0000-0000-0000DD150000}"/>
    <cellStyle name="40% - Accent3 13" xfId="6823" hidden="1" xr:uid="{00000000-0005-0000-0000-0000DE150000}"/>
    <cellStyle name="40% - Accent3 13" xfId="6996" hidden="1" xr:uid="{00000000-0005-0000-0000-0000DF150000}"/>
    <cellStyle name="40% - Accent3 13" xfId="7389" hidden="1" xr:uid="{00000000-0005-0000-0000-0000E0150000}"/>
    <cellStyle name="40% - Accent3 13" xfId="7537" hidden="1" xr:uid="{00000000-0005-0000-0000-0000E1150000}"/>
    <cellStyle name="40% - Accent3 13" xfId="7875" hidden="1" xr:uid="{00000000-0005-0000-0000-0000E2150000}"/>
    <cellStyle name="40% - Accent3 13" xfId="8212" hidden="1" xr:uid="{00000000-0005-0000-0000-0000E3150000}"/>
    <cellStyle name="40% - Accent3 3 2 3 2" xfId="479" hidden="1" xr:uid="{00000000-0005-0000-0000-0000E4150000}"/>
    <cellStyle name="40% - Accent3 3 2 3 2" xfId="594" hidden="1" xr:uid="{00000000-0005-0000-0000-0000E5150000}"/>
    <cellStyle name="40% - Accent3 3 2 3 2" xfId="1317" hidden="1" xr:uid="{00000000-0005-0000-0000-0000E6150000}"/>
    <cellStyle name="40% - Accent3 3 2 3 2" xfId="1490" hidden="1" xr:uid="{00000000-0005-0000-0000-0000E7150000}"/>
    <cellStyle name="40% - Accent3 3 2 3 2" xfId="1883" hidden="1" xr:uid="{00000000-0005-0000-0000-0000E8150000}"/>
    <cellStyle name="40% - Accent3 3 2 3 2" xfId="2031" hidden="1" xr:uid="{00000000-0005-0000-0000-0000E9150000}"/>
    <cellStyle name="40% - Accent3 3 2 3 2" xfId="2369" hidden="1" xr:uid="{00000000-0005-0000-0000-0000EA150000}"/>
    <cellStyle name="40% - Accent3 3 2 3 2" xfId="2706" hidden="1" xr:uid="{00000000-0005-0000-0000-0000EB150000}"/>
    <cellStyle name="40% - Accent3 3 2 3 2" xfId="3278" hidden="1" xr:uid="{00000000-0005-0000-0000-0000EC150000}"/>
    <cellStyle name="40% - Accent3 3 2 3 2" xfId="3393" hidden="1" xr:uid="{00000000-0005-0000-0000-0000ED150000}"/>
    <cellStyle name="40% - Accent3 3 2 3 2" xfId="4116" hidden="1" xr:uid="{00000000-0005-0000-0000-0000EE150000}"/>
    <cellStyle name="40% - Accent3 3 2 3 2" xfId="4289" hidden="1" xr:uid="{00000000-0005-0000-0000-0000EF150000}"/>
    <cellStyle name="40% - Accent3 3 2 3 2" xfId="4682" hidden="1" xr:uid="{00000000-0005-0000-0000-0000F0150000}"/>
    <cellStyle name="40% - Accent3 3 2 3 2" xfId="4830" hidden="1" xr:uid="{00000000-0005-0000-0000-0000F1150000}"/>
    <cellStyle name="40% - Accent3 3 2 3 2" xfId="5168" hidden="1" xr:uid="{00000000-0005-0000-0000-0000F2150000}"/>
    <cellStyle name="40% - Accent3 3 2 3 2" xfId="5505" hidden="1" xr:uid="{00000000-0005-0000-0000-0000F3150000}"/>
    <cellStyle name="40% - Accent3 3 2 3 2" xfId="6070" hidden="1" xr:uid="{00000000-0005-0000-0000-0000F4150000}"/>
    <cellStyle name="40% - Accent3 3 2 3 2" xfId="6185" hidden="1" xr:uid="{00000000-0005-0000-0000-0000F5150000}"/>
    <cellStyle name="40% - Accent3 3 2 3 2" xfId="6908" hidden="1" xr:uid="{00000000-0005-0000-0000-0000F6150000}"/>
    <cellStyle name="40% - Accent3 3 2 3 2" xfId="7081" hidden="1" xr:uid="{00000000-0005-0000-0000-0000F7150000}"/>
    <cellStyle name="40% - Accent3 3 2 3 2" xfId="7474" hidden="1" xr:uid="{00000000-0005-0000-0000-0000F8150000}"/>
    <cellStyle name="40% - Accent3 3 2 3 2" xfId="7622" hidden="1" xr:uid="{00000000-0005-0000-0000-0000F9150000}"/>
    <cellStyle name="40% - Accent3 3 2 3 2" xfId="7960" hidden="1" xr:uid="{00000000-0005-0000-0000-0000FA150000}"/>
    <cellStyle name="40% - Accent3 3 2 3 2" xfId="8297" hidden="1" xr:uid="{00000000-0005-0000-0000-0000FB150000}"/>
    <cellStyle name="40% - Accent3 3 2 4 2" xfId="446" hidden="1" xr:uid="{00000000-0005-0000-0000-0000FC150000}"/>
    <cellStyle name="40% - Accent3 3 2 4 2" xfId="561" hidden="1" xr:uid="{00000000-0005-0000-0000-0000FD150000}"/>
    <cellStyle name="40% - Accent3 3 2 4 2" xfId="1284" hidden="1" xr:uid="{00000000-0005-0000-0000-0000FE150000}"/>
    <cellStyle name="40% - Accent3 3 2 4 2" xfId="1457" hidden="1" xr:uid="{00000000-0005-0000-0000-0000FF150000}"/>
    <cellStyle name="40% - Accent3 3 2 4 2" xfId="1850" hidden="1" xr:uid="{00000000-0005-0000-0000-000000160000}"/>
    <cellStyle name="40% - Accent3 3 2 4 2" xfId="1998" hidden="1" xr:uid="{00000000-0005-0000-0000-000001160000}"/>
    <cellStyle name="40% - Accent3 3 2 4 2" xfId="2336" hidden="1" xr:uid="{00000000-0005-0000-0000-000002160000}"/>
    <cellStyle name="40% - Accent3 3 2 4 2" xfId="2673" hidden="1" xr:uid="{00000000-0005-0000-0000-000003160000}"/>
    <cellStyle name="40% - Accent3 3 2 4 2" xfId="3245" hidden="1" xr:uid="{00000000-0005-0000-0000-000004160000}"/>
    <cellStyle name="40% - Accent3 3 2 4 2" xfId="3360" hidden="1" xr:uid="{00000000-0005-0000-0000-000005160000}"/>
    <cellStyle name="40% - Accent3 3 2 4 2" xfId="4083" hidden="1" xr:uid="{00000000-0005-0000-0000-000006160000}"/>
    <cellStyle name="40% - Accent3 3 2 4 2" xfId="4256" hidden="1" xr:uid="{00000000-0005-0000-0000-000007160000}"/>
    <cellStyle name="40% - Accent3 3 2 4 2" xfId="4649" hidden="1" xr:uid="{00000000-0005-0000-0000-000008160000}"/>
    <cellStyle name="40% - Accent3 3 2 4 2" xfId="4797" hidden="1" xr:uid="{00000000-0005-0000-0000-000009160000}"/>
    <cellStyle name="40% - Accent3 3 2 4 2" xfId="5135" hidden="1" xr:uid="{00000000-0005-0000-0000-00000A160000}"/>
    <cellStyle name="40% - Accent3 3 2 4 2" xfId="5472" hidden="1" xr:uid="{00000000-0005-0000-0000-00000B160000}"/>
    <cellStyle name="40% - Accent3 3 2 4 2" xfId="6037" hidden="1" xr:uid="{00000000-0005-0000-0000-00000C160000}"/>
    <cellStyle name="40% - Accent3 3 2 4 2" xfId="6152" hidden="1" xr:uid="{00000000-0005-0000-0000-00000D160000}"/>
    <cellStyle name="40% - Accent3 3 2 4 2" xfId="6875" hidden="1" xr:uid="{00000000-0005-0000-0000-00000E160000}"/>
    <cellStyle name="40% - Accent3 3 2 4 2" xfId="7048" hidden="1" xr:uid="{00000000-0005-0000-0000-00000F160000}"/>
    <cellStyle name="40% - Accent3 3 2 4 2" xfId="7441" hidden="1" xr:uid="{00000000-0005-0000-0000-000010160000}"/>
    <cellStyle name="40% - Accent3 3 2 4 2" xfId="7589" hidden="1" xr:uid="{00000000-0005-0000-0000-000011160000}"/>
    <cellStyle name="40% - Accent3 3 2 4 2" xfId="7927" hidden="1" xr:uid="{00000000-0005-0000-0000-000012160000}"/>
    <cellStyle name="40% - Accent3 3 2 4 2" xfId="8264" hidden="1" xr:uid="{00000000-0005-0000-0000-000013160000}"/>
    <cellStyle name="40% - Accent3 3 3 3 2" xfId="445" hidden="1" xr:uid="{00000000-0005-0000-0000-000014160000}"/>
    <cellStyle name="40% - Accent3 3 3 3 2" xfId="560" hidden="1" xr:uid="{00000000-0005-0000-0000-000015160000}"/>
    <cellStyle name="40% - Accent3 3 3 3 2" xfId="1283" hidden="1" xr:uid="{00000000-0005-0000-0000-000016160000}"/>
    <cellStyle name="40% - Accent3 3 3 3 2" xfId="1456" hidden="1" xr:uid="{00000000-0005-0000-0000-000017160000}"/>
    <cellStyle name="40% - Accent3 3 3 3 2" xfId="1849" hidden="1" xr:uid="{00000000-0005-0000-0000-000018160000}"/>
    <cellStyle name="40% - Accent3 3 3 3 2" xfId="1997" hidden="1" xr:uid="{00000000-0005-0000-0000-000019160000}"/>
    <cellStyle name="40% - Accent3 3 3 3 2" xfId="2335" hidden="1" xr:uid="{00000000-0005-0000-0000-00001A160000}"/>
    <cellStyle name="40% - Accent3 3 3 3 2" xfId="2672" hidden="1" xr:uid="{00000000-0005-0000-0000-00001B160000}"/>
    <cellStyle name="40% - Accent3 3 3 3 2" xfId="3244" hidden="1" xr:uid="{00000000-0005-0000-0000-00001C160000}"/>
    <cellStyle name="40% - Accent3 3 3 3 2" xfId="3359" hidden="1" xr:uid="{00000000-0005-0000-0000-00001D160000}"/>
    <cellStyle name="40% - Accent3 3 3 3 2" xfId="4082" hidden="1" xr:uid="{00000000-0005-0000-0000-00001E160000}"/>
    <cellStyle name="40% - Accent3 3 3 3 2" xfId="4255" hidden="1" xr:uid="{00000000-0005-0000-0000-00001F160000}"/>
    <cellStyle name="40% - Accent3 3 3 3 2" xfId="4648" hidden="1" xr:uid="{00000000-0005-0000-0000-000020160000}"/>
    <cellStyle name="40% - Accent3 3 3 3 2" xfId="4796" hidden="1" xr:uid="{00000000-0005-0000-0000-000021160000}"/>
    <cellStyle name="40% - Accent3 3 3 3 2" xfId="5134" hidden="1" xr:uid="{00000000-0005-0000-0000-000022160000}"/>
    <cellStyle name="40% - Accent3 3 3 3 2" xfId="5471" hidden="1" xr:uid="{00000000-0005-0000-0000-000023160000}"/>
    <cellStyle name="40% - Accent3 3 3 3 2" xfId="6036" hidden="1" xr:uid="{00000000-0005-0000-0000-000024160000}"/>
    <cellStyle name="40% - Accent3 3 3 3 2" xfId="6151" hidden="1" xr:uid="{00000000-0005-0000-0000-000025160000}"/>
    <cellStyle name="40% - Accent3 3 3 3 2" xfId="6874" hidden="1" xr:uid="{00000000-0005-0000-0000-000026160000}"/>
    <cellStyle name="40% - Accent3 3 3 3 2" xfId="7047" hidden="1" xr:uid="{00000000-0005-0000-0000-000027160000}"/>
    <cellStyle name="40% - Accent3 3 3 3 2" xfId="7440" hidden="1" xr:uid="{00000000-0005-0000-0000-000028160000}"/>
    <cellStyle name="40% - Accent3 3 3 3 2" xfId="7588" hidden="1" xr:uid="{00000000-0005-0000-0000-000029160000}"/>
    <cellStyle name="40% - Accent3 3 3 3 2" xfId="7926" hidden="1" xr:uid="{00000000-0005-0000-0000-00002A160000}"/>
    <cellStyle name="40% - Accent3 3 3 3 2" xfId="8263" hidden="1" xr:uid="{00000000-0005-0000-0000-00002B160000}"/>
    <cellStyle name="40% - Accent3 4 2 3 2" xfId="480" hidden="1" xr:uid="{00000000-0005-0000-0000-00002C160000}"/>
    <cellStyle name="40% - Accent3 4 2 3 2" xfId="595" hidden="1" xr:uid="{00000000-0005-0000-0000-00002D160000}"/>
    <cellStyle name="40% - Accent3 4 2 3 2" xfId="1318" hidden="1" xr:uid="{00000000-0005-0000-0000-00002E160000}"/>
    <cellStyle name="40% - Accent3 4 2 3 2" xfId="1491" hidden="1" xr:uid="{00000000-0005-0000-0000-00002F160000}"/>
    <cellStyle name="40% - Accent3 4 2 3 2" xfId="1884" hidden="1" xr:uid="{00000000-0005-0000-0000-000030160000}"/>
    <cellStyle name="40% - Accent3 4 2 3 2" xfId="2032" hidden="1" xr:uid="{00000000-0005-0000-0000-000031160000}"/>
    <cellStyle name="40% - Accent3 4 2 3 2" xfId="2370" hidden="1" xr:uid="{00000000-0005-0000-0000-000032160000}"/>
    <cellStyle name="40% - Accent3 4 2 3 2" xfId="2707" hidden="1" xr:uid="{00000000-0005-0000-0000-000033160000}"/>
    <cellStyle name="40% - Accent3 4 2 3 2" xfId="3279" hidden="1" xr:uid="{00000000-0005-0000-0000-000034160000}"/>
    <cellStyle name="40% - Accent3 4 2 3 2" xfId="3394" hidden="1" xr:uid="{00000000-0005-0000-0000-000035160000}"/>
    <cellStyle name="40% - Accent3 4 2 3 2" xfId="4117" hidden="1" xr:uid="{00000000-0005-0000-0000-000036160000}"/>
    <cellStyle name="40% - Accent3 4 2 3 2" xfId="4290" hidden="1" xr:uid="{00000000-0005-0000-0000-000037160000}"/>
    <cellStyle name="40% - Accent3 4 2 3 2" xfId="4683" hidden="1" xr:uid="{00000000-0005-0000-0000-000038160000}"/>
    <cellStyle name="40% - Accent3 4 2 3 2" xfId="4831" hidden="1" xr:uid="{00000000-0005-0000-0000-000039160000}"/>
    <cellStyle name="40% - Accent3 4 2 3 2" xfId="5169" hidden="1" xr:uid="{00000000-0005-0000-0000-00003A160000}"/>
    <cellStyle name="40% - Accent3 4 2 3 2" xfId="5506" hidden="1" xr:uid="{00000000-0005-0000-0000-00003B160000}"/>
    <cellStyle name="40% - Accent3 4 2 3 2" xfId="6071" hidden="1" xr:uid="{00000000-0005-0000-0000-00003C160000}"/>
    <cellStyle name="40% - Accent3 4 2 3 2" xfId="6186" hidden="1" xr:uid="{00000000-0005-0000-0000-00003D160000}"/>
    <cellStyle name="40% - Accent3 4 2 3 2" xfId="6909" hidden="1" xr:uid="{00000000-0005-0000-0000-00003E160000}"/>
    <cellStyle name="40% - Accent3 4 2 3 2" xfId="7082" hidden="1" xr:uid="{00000000-0005-0000-0000-00003F160000}"/>
    <cellStyle name="40% - Accent3 4 2 3 2" xfId="7475" hidden="1" xr:uid="{00000000-0005-0000-0000-000040160000}"/>
    <cellStyle name="40% - Accent3 4 2 3 2" xfId="7623" hidden="1" xr:uid="{00000000-0005-0000-0000-000041160000}"/>
    <cellStyle name="40% - Accent3 4 2 3 2" xfId="7961" hidden="1" xr:uid="{00000000-0005-0000-0000-000042160000}"/>
    <cellStyle name="40% - Accent3 4 2 3 2" xfId="8298" hidden="1" xr:uid="{00000000-0005-0000-0000-000043160000}"/>
    <cellStyle name="40% - Accent3 4 2 4 2" xfId="448" hidden="1" xr:uid="{00000000-0005-0000-0000-000044160000}"/>
    <cellStyle name="40% - Accent3 4 2 4 2" xfId="563" hidden="1" xr:uid="{00000000-0005-0000-0000-000045160000}"/>
    <cellStyle name="40% - Accent3 4 2 4 2" xfId="1286" hidden="1" xr:uid="{00000000-0005-0000-0000-000046160000}"/>
    <cellStyle name="40% - Accent3 4 2 4 2" xfId="1459" hidden="1" xr:uid="{00000000-0005-0000-0000-000047160000}"/>
    <cellStyle name="40% - Accent3 4 2 4 2" xfId="1852" hidden="1" xr:uid="{00000000-0005-0000-0000-000048160000}"/>
    <cellStyle name="40% - Accent3 4 2 4 2" xfId="2000" hidden="1" xr:uid="{00000000-0005-0000-0000-000049160000}"/>
    <cellStyle name="40% - Accent3 4 2 4 2" xfId="2338" hidden="1" xr:uid="{00000000-0005-0000-0000-00004A160000}"/>
    <cellStyle name="40% - Accent3 4 2 4 2" xfId="2675" hidden="1" xr:uid="{00000000-0005-0000-0000-00004B160000}"/>
    <cellStyle name="40% - Accent3 4 2 4 2" xfId="3247" hidden="1" xr:uid="{00000000-0005-0000-0000-00004C160000}"/>
    <cellStyle name="40% - Accent3 4 2 4 2" xfId="3362" hidden="1" xr:uid="{00000000-0005-0000-0000-00004D160000}"/>
    <cellStyle name="40% - Accent3 4 2 4 2" xfId="4085" hidden="1" xr:uid="{00000000-0005-0000-0000-00004E160000}"/>
    <cellStyle name="40% - Accent3 4 2 4 2" xfId="4258" hidden="1" xr:uid="{00000000-0005-0000-0000-00004F160000}"/>
    <cellStyle name="40% - Accent3 4 2 4 2" xfId="4651" hidden="1" xr:uid="{00000000-0005-0000-0000-000050160000}"/>
    <cellStyle name="40% - Accent3 4 2 4 2" xfId="4799" hidden="1" xr:uid="{00000000-0005-0000-0000-000051160000}"/>
    <cellStyle name="40% - Accent3 4 2 4 2" xfId="5137" hidden="1" xr:uid="{00000000-0005-0000-0000-000052160000}"/>
    <cellStyle name="40% - Accent3 4 2 4 2" xfId="5474" hidden="1" xr:uid="{00000000-0005-0000-0000-000053160000}"/>
    <cellStyle name="40% - Accent3 4 2 4 2" xfId="6039" hidden="1" xr:uid="{00000000-0005-0000-0000-000054160000}"/>
    <cellStyle name="40% - Accent3 4 2 4 2" xfId="6154" hidden="1" xr:uid="{00000000-0005-0000-0000-000055160000}"/>
    <cellStyle name="40% - Accent3 4 2 4 2" xfId="6877" hidden="1" xr:uid="{00000000-0005-0000-0000-000056160000}"/>
    <cellStyle name="40% - Accent3 4 2 4 2" xfId="7050" hidden="1" xr:uid="{00000000-0005-0000-0000-000057160000}"/>
    <cellStyle name="40% - Accent3 4 2 4 2" xfId="7443" hidden="1" xr:uid="{00000000-0005-0000-0000-000058160000}"/>
    <cellStyle name="40% - Accent3 4 2 4 2" xfId="7591" hidden="1" xr:uid="{00000000-0005-0000-0000-000059160000}"/>
    <cellStyle name="40% - Accent3 4 2 4 2" xfId="7929" hidden="1" xr:uid="{00000000-0005-0000-0000-00005A160000}"/>
    <cellStyle name="40% - Accent3 4 2 4 2" xfId="8266" hidden="1" xr:uid="{00000000-0005-0000-0000-00005B160000}"/>
    <cellStyle name="40% - Accent3 4 3 3 2" xfId="447" hidden="1" xr:uid="{00000000-0005-0000-0000-00005C160000}"/>
    <cellStyle name="40% - Accent3 4 3 3 2" xfId="562" hidden="1" xr:uid="{00000000-0005-0000-0000-00005D160000}"/>
    <cellStyle name="40% - Accent3 4 3 3 2" xfId="1285" hidden="1" xr:uid="{00000000-0005-0000-0000-00005E160000}"/>
    <cellStyle name="40% - Accent3 4 3 3 2" xfId="1458" hidden="1" xr:uid="{00000000-0005-0000-0000-00005F160000}"/>
    <cellStyle name="40% - Accent3 4 3 3 2" xfId="1851" hidden="1" xr:uid="{00000000-0005-0000-0000-000060160000}"/>
    <cellStyle name="40% - Accent3 4 3 3 2" xfId="1999" hidden="1" xr:uid="{00000000-0005-0000-0000-000061160000}"/>
    <cellStyle name="40% - Accent3 4 3 3 2" xfId="2337" hidden="1" xr:uid="{00000000-0005-0000-0000-000062160000}"/>
    <cellStyle name="40% - Accent3 4 3 3 2" xfId="2674" hidden="1" xr:uid="{00000000-0005-0000-0000-000063160000}"/>
    <cellStyle name="40% - Accent3 4 3 3 2" xfId="3246" hidden="1" xr:uid="{00000000-0005-0000-0000-000064160000}"/>
    <cellStyle name="40% - Accent3 4 3 3 2" xfId="3361" hidden="1" xr:uid="{00000000-0005-0000-0000-000065160000}"/>
    <cellStyle name="40% - Accent3 4 3 3 2" xfId="4084" hidden="1" xr:uid="{00000000-0005-0000-0000-000066160000}"/>
    <cellStyle name="40% - Accent3 4 3 3 2" xfId="4257" hidden="1" xr:uid="{00000000-0005-0000-0000-000067160000}"/>
    <cellStyle name="40% - Accent3 4 3 3 2" xfId="4650" hidden="1" xr:uid="{00000000-0005-0000-0000-000068160000}"/>
    <cellStyle name="40% - Accent3 4 3 3 2" xfId="4798" hidden="1" xr:uid="{00000000-0005-0000-0000-000069160000}"/>
    <cellStyle name="40% - Accent3 4 3 3 2" xfId="5136" hidden="1" xr:uid="{00000000-0005-0000-0000-00006A160000}"/>
    <cellStyle name="40% - Accent3 4 3 3 2" xfId="5473" hidden="1" xr:uid="{00000000-0005-0000-0000-00006B160000}"/>
    <cellStyle name="40% - Accent3 4 3 3 2" xfId="6038" hidden="1" xr:uid="{00000000-0005-0000-0000-00006C160000}"/>
    <cellStyle name="40% - Accent3 4 3 3 2" xfId="6153" hidden="1" xr:uid="{00000000-0005-0000-0000-00006D160000}"/>
    <cellStyle name="40% - Accent3 4 3 3 2" xfId="6876" hidden="1" xr:uid="{00000000-0005-0000-0000-00006E160000}"/>
    <cellStyle name="40% - Accent3 4 3 3 2" xfId="7049" hidden="1" xr:uid="{00000000-0005-0000-0000-00006F160000}"/>
    <cellStyle name="40% - Accent3 4 3 3 2" xfId="7442" hidden="1" xr:uid="{00000000-0005-0000-0000-000070160000}"/>
    <cellStyle name="40% - Accent3 4 3 3 2" xfId="7590" hidden="1" xr:uid="{00000000-0005-0000-0000-000071160000}"/>
    <cellStyle name="40% - Accent3 4 3 3 2" xfId="7928" hidden="1" xr:uid="{00000000-0005-0000-0000-000072160000}"/>
    <cellStyle name="40% - Accent3 4 3 3 2" xfId="8265" hidden="1" xr:uid="{00000000-0005-0000-0000-000073160000}"/>
    <cellStyle name="40% - Accent3 5 2" xfId="408" hidden="1" xr:uid="{00000000-0005-0000-0000-000074160000}"/>
    <cellStyle name="40% - Accent3 5 2" xfId="523" hidden="1" xr:uid="{00000000-0005-0000-0000-000075160000}"/>
    <cellStyle name="40% - Accent3 5 2" xfId="1246" hidden="1" xr:uid="{00000000-0005-0000-0000-000076160000}"/>
    <cellStyle name="40% - Accent3 5 2" xfId="1419" hidden="1" xr:uid="{00000000-0005-0000-0000-000077160000}"/>
    <cellStyle name="40% - Accent3 5 2" xfId="1812" hidden="1" xr:uid="{00000000-0005-0000-0000-000078160000}"/>
    <cellStyle name="40% - Accent3 5 2" xfId="1960" hidden="1" xr:uid="{00000000-0005-0000-0000-000079160000}"/>
    <cellStyle name="40% - Accent3 5 2" xfId="2298" hidden="1" xr:uid="{00000000-0005-0000-0000-00007A160000}"/>
    <cellStyle name="40% - Accent3 5 2" xfId="2635" hidden="1" xr:uid="{00000000-0005-0000-0000-00007B160000}"/>
    <cellStyle name="40% - Accent3 5 2" xfId="3207" hidden="1" xr:uid="{00000000-0005-0000-0000-00007C160000}"/>
    <cellStyle name="40% - Accent3 5 2" xfId="3322" hidden="1" xr:uid="{00000000-0005-0000-0000-00007D160000}"/>
    <cellStyle name="40% - Accent3 5 2" xfId="4045" hidden="1" xr:uid="{00000000-0005-0000-0000-00007E160000}"/>
    <cellStyle name="40% - Accent3 5 2" xfId="4218" hidden="1" xr:uid="{00000000-0005-0000-0000-00007F160000}"/>
    <cellStyle name="40% - Accent3 5 2" xfId="4611" hidden="1" xr:uid="{00000000-0005-0000-0000-000080160000}"/>
    <cellStyle name="40% - Accent3 5 2" xfId="4759" hidden="1" xr:uid="{00000000-0005-0000-0000-000081160000}"/>
    <cellStyle name="40% - Accent3 5 2" xfId="5097" hidden="1" xr:uid="{00000000-0005-0000-0000-000082160000}"/>
    <cellStyle name="40% - Accent3 5 2" xfId="5434" hidden="1" xr:uid="{00000000-0005-0000-0000-000083160000}"/>
    <cellStyle name="40% - Accent3 5 2" xfId="5999" hidden="1" xr:uid="{00000000-0005-0000-0000-000084160000}"/>
    <cellStyle name="40% - Accent3 5 2" xfId="6114" hidden="1" xr:uid="{00000000-0005-0000-0000-000085160000}"/>
    <cellStyle name="40% - Accent3 5 2" xfId="6837" hidden="1" xr:uid="{00000000-0005-0000-0000-000086160000}"/>
    <cellStyle name="40% - Accent3 5 2" xfId="7010" hidden="1" xr:uid="{00000000-0005-0000-0000-000087160000}"/>
    <cellStyle name="40% - Accent3 5 2" xfId="7403" hidden="1" xr:uid="{00000000-0005-0000-0000-000088160000}"/>
    <cellStyle name="40% - Accent3 5 2" xfId="7551" hidden="1" xr:uid="{00000000-0005-0000-0000-000089160000}"/>
    <cellStyle name="40% - Accent3 5 2" xfId="7889" hidden="1" xr:uid="{00000000-0005-0000-0000-00008A160000}"/>
    <cellStyle name="40% - Accent3 5 2" xfId="8226" hidden="1" xr:uid="{00000000-0005-0000-0000-00008B160000}"/>
    <cellStyle name="40% - Accent3 7" xfId="85" hidden="1" xr:uid="{00000000-0005-0000-0000-00008C160000}"/>
    <cellStyle name="40% - Accent3 7" xfId="162" hidden="1" xr:uid="{00000000-0005-0000-0000-00008D160000}"/>
    <cellStyle name="40% - Accent3 7" xfId="240" hidden="1" xr:uid="{00000000-0005-0000-0000-00008E160000}"/>
    <cellStyle name="40% - Accent3 7" xfId="318" hidden="1" xr:uid="{00000000-0005-0000-0000-00008F160000}"/>
    <cellStyle name="40% - Accent3 7" xfId="900" hidden="1" xr:uid="{00000000-0005-0000-0000-000090160000}"/>
    <cellStyle name="40% - Accent3 7" xfId="979" hidden="1" xr:uid="{00000000-0005-0000-0000-000091160000}"/>
    <cellStyle name="40% - Accent3 7" xfId="1057" hidden="1" xr:uid="{00000000-0005-0000-0000-000092160000}"/>
    <cellStyle name="40% - Accent3 7" xfId="783" hidden="1" xr:uid="{00000000-0005-0000-0000-000093160000}"/>
    <cellStyle name="40% - Accent3 7" xfId="735" hidden="1" xr:uid="{00000000-0005-0000-0000-000094160000}"/>
    <cellStyle name="40% - Accent3 7" xfId="709" hidden="1" xr:uid="{00000000-0005-0000-0000-000095160000}"/>
    <cellStyle name="40% - Accent3 7" xfId="1369" hidden="1" xr:uid="{00000000-0005-0000-0000-000096160000}"/>
    <cellStyle name="40% - Accent3 7" xfId="1574" hidden="1" xr:uid="{00000000-0005-0000-0000-000097160000}"/>
    <cellStyle name="40% - Accent3 7" xfId="1652" hidden="1" xr:uid="{00000000-0005-0000-0000-000098160000}"/>
    <cellStyle name="40% - Accent3 7" xfId="656" hidden="1" xr:uid="{00000000-0005-0000-0000-000099160000}"/>
    <cellStyle name="40% - Accent3 7" xfId="782" hidden="1" xr:uid="{00000000-0005-0000-0000-00009A160000}"/>
    <cellStyle name="40% - Accent3 7" xfId="813" hidden="1" xr:uid="{00000000-0005-0000-0000-00009B160000}"/>
    <cellStyle name="40% - Accent3 7" xfId="1918" hidden="1" xr:uid="{00000000-0005-0000-0000-00009C160000}"/>
    <cellStyle name="40% - Accent3 7" xfId="2106" hidden="1" xr:uid="{00000000-0005-0000-0000-00009D160000}"/>
    <cellStyle name="40% - Accent3 7" xfId="2184" hidden="1" xr:uid="{00000000-0005-0000-0000-00009E160000}"/>
    <cellStyle name="40% - Accent3 7" xfId="2260" hidden="1" xr:uid="{00000000-0005-0000-0000-00009F160000}"/>
    <cellStyle name="40% - Accent3 7" xfId="2443" hidden="1" xr:uid="{00000000-0005-0000-0000-0000A0160000}"/>
    <cellStyle name="40% - Accent3 7" xfId="2521" hidden="1" xr:uid="{00000000-0005-0000-0000-0000A1160000}"/>
    <cellStyle name="40% - Accent3 7" xfId="2597" hidden="1" xr:uid="{00000000-0005-0000-0000-0000A2160000}"/>
    <cellStyle name="40% - Accent3 7" xfId="2780" hidden="1" xr:uid="{00000000-0005-0000-0000-0000A3160000}"/>
    <cellStyle name="40% - Accent3 7" xfId="2884" hidden="1" xr:uid="{00000000-0005-0000-0000-0000A4160000}"/>
    <cellStyle name="40% - Accent3 7" xfId="2961" hidden="1" xr:uid="{00000000-0005-0000-0000-0000A5160000}"/>
    <cellStyle name="40% - Accent3 7" xfId="3039" hidden="1" xr:uid="{00000000-0005-0000-0000-0000A6160000}"/>
    <cellStyle name="40% - Accent3 7" xfId="3117" hidden="1" xr:uid="{00000000-0005-0000-0000-0000A7160000}"/>
    <cellStyle name="40% - Accent3 7" xfId="3699" hidden="1" xr:uid="{00000000-0005-0000-0000-0000A8160000}"/>
    <cellStyle name="40% - Accent3 7" xfId="3778" hidden="1" xr:uid="{00000000-0005-0000-0000-0000A9160000}"/>
    <cellStyle name="40% - Accent3 7" xfId="3856" hidden="1" xr:uid="{00000000-0005-0000-0000-0000AA160000}"/>
    <cellStyle name="40% - Accent3 7" xfId="3582" hidden="1" xr:uid="{00000000-0005-0000-0000-0000AB160000}"/>
    <cellStyle name="40% - Accent3 7" xfId="3534" hidden="1" xr:uid="{00000000-0005-0000-0000-0000AC160000}"/>
    <cellStyle name="40% - Accent3 7" xfId="3508" hidden="1" xr:uid="{00000000-0005-0000-0000-0000AD160000}"/>
    <cellStyle name="40% - Accent3 7" xfId="4168" hidden="1" xr:uid="{00000000-0005-0000-0000-0000AE160000}"/>
    <cellStyle name="40% - Accent3 7" xfId="4373" hidden="1" xr:uid="{00000000-0005-0000-0000-0000AF160000}"/>
    <cellStyle name="40% - Accent3 7" xfId="4451" hidden="1" xr:uid="{00000000-0005-0000-0000-0000B0160000}"/>
    <cellStyle name="40% - Accent3 7" xfId="3455" hidden="1" xr:uid="{00000000-0005-0000-0000-0000B1160000}"/>
    <cellStyle name="40% - Accent3 7" xfId="3581" hidden="1" xr:uid="{00000000-0005-0000-0000-0000B2160000}"/>
    <cellStyle name="40% - Accent3 7" xfId="3612" hidden="1" xr:uid="{00000000-0005-0000-0000-0000B3160000}"/>
    <cellStyle name="40% - Accent3 7" xfId="4717" hidden="1" xr:uid="{00000000-0005-0000-0000-0000B4160000}"/>
    <cellStyle name="40% - Accent3 7" xfId="4905" hidden="1" xr:uid="{00000000-0005-0000-0000-0000B5160000}"/>
    <cellStyle name="40% - Accent3 7" xfId="4983" hidden="1" xr:uid="{00000000-0005-0000-0000-0000B6160000}"/>
    <cellStyle name="40% - Accent3 7" xfId="5059" hidden="1" xr:uid="{00000000-0005-0000-0000-0000B7160000}"/>
    <cellStyle name="40% - Accent3 7" xfId="5242" hidden="1" xr:uid="{00000000-0005-0000-0000-0000B8160000}"/>
    <cellStyle name="40% - Accent3 7" xfId="5320" hidden="1" xr:uid="{00000000-0005-0000-0000-0000B9160000}"/>
    <cellStyle name="40% - Accent3 7" xfId="5396" hidden="1" xr:uid="{00000000-0005-0000-0000-0000BA160000}"/>
    <cellStyle name="40% - Accent3 7" xfId="5579" hidden="1" xr:uid="{00000000-0005-0000-0000-0000BB160000}"/>
    <cellStyle name="40% - Accent3 7" xfId="5676" hidden="1" xr:uid="{00000000-0005-0000-0000-0000BC160000}"/>
    <cellStyle name="40% - Accent3 7" xfId="5753" hidden="1" xr:uid="{00000000-0005-0000-0000-0000BD160000}"/>
    <cellStyle name="40% - Accent3 7" xfId="5831" hidden="1" xr:uid="{00000000-0005-0000-0000-0000BE160000}"/>
    <cellStyle name="40% - Accent3 7" xfId="5909" hidden="1" xr:uid="{00000000-0005-0000-0000-0000BF160000}"/>
    <cellStyle name="40% - Accent3 7" xfId="6491" hidden="1" xr:uid="{00000000-0005-0000-0000-0000C0160000}"/>
    <cellStyle name="40% - Accent3 7" xfId="6570" hidden="1" xr:uid="{00000000-0005-0000-0000-0000C1160000}"/>
    <cellStyle name="40% - Accent3 7" xfId="6648" hidden="1" xr:uid="{00000000-0005-0000-0000-0000C2160000}"/>
    <cellStyle name="40% - Accent3 7" xfId="6374" hidden="1" xr:uid="{00000000-0005-0000-0000-0000C3160000}"/>
    <cellStyle name="40% - Accent3 7" xfId="6326" hidden="1" xr:uid="{00000000-0005-0000-0000-0000C4160000}"/>
    <cellStyle name="40% - Accent3 7" xfId="6300" hidden="1" xr:uid="{00000000-0005-0000-0000-0000C5160000}"/>
    <cellStyle name="40% - Accent3 7" xfId="6960" hidden="1" xr:uid="{00000000-0005-0000-0000-0000C6160000}"/>
    <cellStyle name="40% - Accent3 7" xfId="7165" hidden="1" xr:uid="{00000000-0005-0000-0000-0000C7160000}"/>
    <cellStyle name="40% - Accent3 7" xfId="7243" hidden="1" xr:uid="{00000000-0005-0000-0000-0000C8160000}"/>
    <cellStyle name="40% - Accent3 7" xfId="6247" hidden="1" xr:uid="{00000000-0005-0000-0000-0000C9160000}"/>
    <cellStyle name="40% - Accent3 7" xfId="6373" hidden="1" xr:uid="{00000000-0005-0000-0000-0000CA160000}"/>
    <cellStyle name="40% - Accent3 7" xfId="6404" hidden="1" xr:uid="{00000000-0005-0000-0000-0000CB160000}"/>
    <cellStyle name="40% - Accent3 7" xfId="7509" hidden="1" xr:uid="{00000000-0005-0000-0000-0000CC160000}"/>
    <cellStyle name="40% - Accent3 7" xfId="7697" hidden="1" xr:uid="{00000000-0005-0000-0000-0000CD160000}"/>
    <cellStyle name="40% - Accent3 7" xfId="7775" hidden="1" xr:uid="{00000000-0005-0000-0000-0000CE160000}"/>
    <cellStyle name="40% - Accent3 7" xfId="7851" hidden="1" xr:uid="{00000000-0005-0000-0000-0000CF160000}"/>
    <cellStyle name="40% - Accent3 7" xfId="8034" hidden="1" xr:uid="{00000000-0005-0000-0000-0000D0160000}"/>
    <cellStyle name="40% - Accent3 7" xfId="8112" hidden="1" xr:uid="{00000000-0005-0000-0000-0000D1160000}"/>
    <cellStyle name="40% - Accent3 7" xfId="8188" hidden="1" xr:uid="{00000000-0005-0000-0000-0000D2160000}"/>
    <cellStyle name="40% - Accent3 7" xfId="8371" hidden="1" xr:uid="{00000000-0005-0000-0000-0000D3160000}"/>
    <cellStyle name="40% - Accent3 8" xfId="101" hidden="1" xr:uid="{00000000-0005-0000-0000-0000D4160000}"/>
    <cellStyle name="40% - Accent3 8" xfId="90" hidden="1" xr:uid="{00000000-0005-0000-0000-0000D5160000}"/>
    <cellStyle name="40% - Accent3 8" xfId="237" hidden="1" xr:uid="{00000000-0005-0000-0000-0000D6160000}"/>
    <cellStyle name="40% - Accent3 8" xfId="315" hidden="1" xr:uid="{00000000-0005-0000-0000-0000D7160000}"/>
    <cellStyle name="40% - Accent3 8" xfId="895" hidden="1" xr:uid="{00000000-0005-0000-0000-0000D8160000}"/>
    <cellStyle name="40% - Accent3 8" xfId="976" hidden="1" xr:uid="{00000000-0005-0000-0000-0000D9160000}"/>
    <cellStyle name="40% - Accent3 8" xfId="1054" hidden="1" xr:uid="{00000000-0005-0000-0000-0000DA160000}"/>
    <cellStyle name="40% - Accent3 8" xfId="803" hidden="1" xr:uid="{00000000-0005-0000-0000-0000DB160000}"/>
    <cellStyle name="40% - Accent3 8" xfId="1351" hidden="1" xr:uid="{00000000-0005-0000-0000-0000DC160000}"/>
    <cellStyle name="40% - Accent3 8" xfId="879" hidden="1" xr:uid="{00000000-0005-0000-0000-0000DD160000}"/>
    <cellStyle name="40% - Accent3 8" xfId="1327" hidden="1" xr:uid="{00000000-0005-0000-0000-0000DE160000}"/>
    <cellStyle name="40% - Accent3 8" xfId="1571" hidden="1" xr:uid="{00000000-0005-0000-0000-0000DF160000}"/>
    <cellStyle name="40% - Accent3 8" xfId="1649" hidden="1" xr:uid="{00000000-0005-0000-0000-0000E0160000}"/>
    <cellStyle name="40% - Accent3 8" xfId="605" hidden="1" xr:uid="{00000000-0005-0000-0000-0000E1160000}"/>
    <cellStyle name="40% - Accent3 8" xfId="1909" hidden="1" xr:uid="{00000000-0005-0000-0000-0000E2160000}"/>
    <cellStyle name="40% - Accent3 8" xfId="1501" hidden="1" xr:uid="{00000000-0005-0000-0000-0000E3160000}"/>
    <cellStyle name="40% - Accent3 8" xfId="1892" hidden="1" xr:uid="{00000000-0005-0000-0000-0000E4160000}"/>
    <cellStyle name="40% - Accent3 8" xfId="2103" hidden="1" xr:uid="{00000000-0005-0000-0000-0000E5160000}"/>
    <cellStyle name="40% - Accent3 8" xfId="2181" hidden="1" xr:uid="{00000000-0005-0000-0000-0000E6160000}"/>
    <cellStyle name="40% - Accent3 8" xfId="2255" hidden="1" xr:uid="{00000000-0005-0000-0000-0000E7160000}"/>
    <cellStyle name="40% - Accent3 8" xfId="2440" hidden="1" xr:uid="{00000000-0005-0000-0000-0000E8160000}"/>
    <cellStyle name="40% - Accent3 8" xfId="2518" hidden="1" xr:uid="{00000000-0005-0000-0000-0000E9160000}"/>
    <cellStyle name="40% - Accent3 8" xfId="2592" hidden="1" xr:uid="{00000000-0005-0000-0000-0000EA160000}"/>
    <cellStyle name="40% - Accent3 8" xfId="2777" hidden="1" xr:uid="{00000000-0005-0000-0000-0000EB160000}"/>
    <cellStyle name="40% - Accent3 8" xfId="2900" hidden="1" xr:uid="{00000000-0005-0000-0000-0000EC160000}"/>
    <cellStyle name="40% - Accent3 8" xfId="2889" hidden="1" xr:uid="{00000000-0005-0000-0000-0000ED160000}"/>
    <cellStyle name="40% - Accent3 8" xfId="3036" hidden="1" xr:uid="{00000000-0005-0000-0000-0000EE160000}"/>
    <cellStyle name="40% - Accent3 8" xfId="3114" hidden="1" xr:uid="{00000000-0005-0000-0000-0000EF160000}"/>
    <cellStyle name="40% - Accent3 8" xfId="3694" hidden="1" xr:uid="{00000000-0005-0000-0000-0000F0160000}"/>
    <cellStyle name="40% - Accent3 8" xfId="3775" hidden="1" xr:uid="{00000000-0005-0000-0000-0000F1160000}"/>
    <cellStyle name="40% - Accent3 8" xfId="3853" hidden="1" xr:uid="{00000000-0005-0000-0000-0000F2160000}"/>
    <cellStyle name="40% - Accent3 8" xfId="3602" hidden="1" xr:uid="{00000000-0005-0000-0000-0000F3160000}"/>
    <cellStyle name="40% - Accent3 8" xfId="4150" hidden="1" xr:uid="{00000000-0005-0000-0000-0000F4160000}"/>
    <cellStyle name="40% - Accent3 8" xfId="3678" hidden="1" xr:uid="{00000000-0005-0000-0000-0000F5160000}"/>
    <cellStyle name="40% - Accent3 8" xfId="4126" hidden="1" xr:uid="{00000000-0005-0000-0000-0000F6160000}"/>
    <cellStyle name="40% - Accent3 8" xfId="4370" hidden="1" xr:uid="{00000000-0005-0000-0000-0000F7160000}"/>
    <cellStyle name="40% - Accent3 8" xfId="4448" hidden="1" xr:uid="{00000000-0005-0000-0000-0000F8160000}"/>
    <cellStyle name="40% - Accent3 8" xfId="3404" hidden="1" xr:uid="{00000000-0005-0000-0000-0000F9160000}"/>
    <cellStyle name="40% - Accent3 8" xfId="4708" hidden="1" xr:uid="{00000000-0005-0000-0000-0000FA160000}"/>
    <cellStyle name="40% - Accent3 8" xfId="4300" hidden="1" xr:uid="{00000000-0005-0000-0000-0000FB160000}"/>
    <cellStyle name="40% - Accent3 8" xfId="4691" hidden="1" xr:uid="{00000000-0005-0000-0000-0000FC160000}"/>
    <cellStyle name="40% - Accent3 8" xfId="4902" hidden="1" xr:uid="{00000000-0005-0000-0000-0000FD160000}"/>
    <cellStyle name="40% - Accent3 8" xfId="4980" hidden="1" xr:uid="{00000000-0005-0000-0000-0000FE160000}"/>
    <cellStyle name="40% - Accent3 8" xfId="5054" hidden="1" xr:uid="{00000000-0005-0000-0000-0000FF160000}"/>
    <cellStyle name="40% - Accent3 8" xfId="5239" hidden="1" xr:uid="{00000000-0005-0000-0000-000000170000}"/>
    <cellStyle name="40% - Accent3 8" xfId="5317" hidden="1" xr:uid="{00000000-0005-0000-0000-000001170000}"/>
    <cellStyle name="40% - Accent3 8" xfId="5391" hidden="1" xr:uid="{00000000-0005-0000-0000-000002170000}"/>
    <cellStyle name="40% - Accent3 8" xfId="5576" hidden="1" xr:uid="{00000000-0005-0000-0000-000003170000}"/>
    <cellStyle name="40% - Accent3 8" xfId="5692" hidden="1" xr:uid="{00000000-0005-0000-0000-000004170000}"/>
    <cellStyle name="40% - Accent3 8" xfId="5681" hidden="1" xr:uid="{00000000-0005-0000-0000-000005170000}"/>
    <cellStyle name="40% - Accent3 8" xfId="5828" hidden="1" xr:uid="{00000000-0005-0000-0000-000006170000}"/>
    <cellStyle name="40% - Accent3 8" xfId="5906" hidden="1" xr:uid="{00000000-0005-0000-0000-000007170000}"/>
    <cellStyle name="40% - Accent3 8" xfId="6486" hidden="1" xr:uid="{00000000-0005-0000-0000-000008170000}"/>
    <cellStyle name="40% - Accent3 8" xfId="6567" hidden="1" xr:uid="{00000000-0005-0000-0000-000009170000}"/>
    <cellStyle name="40% - Accent3 8" xfId="6645" hidden="1" xr:uid="{00000000-0005-0000-0000-00000A170000}"/>
    <cellStyle name="40% - Accent3 8" xfId="6394" hidden="1" xr:uid="{00000000-0005-0000-0000-00000B170000}"/>
    <cellStyle name="40% - Accent3 8" xfId="6942" hidden="1" xr:uid="{00000000-0005-0000-0000-00000C170000}"/>
    <cellStyle name="40% - Accent3 8" xfId="6470" hidden="1" xr:uid="{00000000-0005-0000-0000-00000D170000}"/>
    <cellStyle name="40% - Accent3 8" xfId="6918" hidden="1" xr:uid="{00000000-0005-0000-0000-00000E170000}"/>
    <cellStyle name="40% - Accent3 8" xfId="7162" hidden="1" xr:uid="{00000000-0005-0000-0000-00000F170000}"/>
    <cellStyle name="40% - Accent3 8" xfId="7240" hidden="1" xr:uid="{00000000-0005-0000-0000-000010170000}"/>
    <cellStyle name="40% - Accent3 8" xfId="6196" hidden="1" xr:uid="{00000000-0005-0000-0000-000011170000}"/>
    <cellStyle name="40% - Accent3 8" xfId="7500" hidden="1" xr:uid="{00000000-0005-0000-0000-000012170000}"/>
    <cellStyle name="40% - Accent3 8" xfId="7092" hidden="1" xr:uid="{00000000-0005-0000-0000-000013170000}"/>
    <cellStyle name="40% - Accent3 8" xfId="7483" hidden="1" xr:uid="{00000000-0005-0000-0000-000014170000}"/>
    <cellStyle name="40% - Accent3 8" xfId="7694" hidden="1" xr:uid="{00000000-0005-0000-0000-000015170000}"/>
    <cellStyle name="40% - Accent3 8" xfId="7772" hidden="1" xr:uid="{00000000-0005-0000-0000-000016170000}"/>
    <cellStyle name="40% - Accent3 8" xfId="7846" hidden="1" xr:uid="{00000000-0005-0000-0000-000017170000}"/>
    <cellStyle name="40% - Accent3 8" xfId="8031" hidden="1" xr:uid="{00000000-0005-0000-0000-000018170000}"/>
    <cellStyle name="40% - Accent3 8" xfId="8109" hidden="1" xr:uid="{00000000-0005-0000-0000-000019170000}"/>
    <cellStyle name="40% - Accent3 8" xfId="8183" hidden="1" xr:uid="{00000000-0005-0000-0000-00001A170000}"/>
    <cellStyle name="40% - Accent3 8" xfId="8368" hidden="1" xr:uid="{00000000-0005-0000-0000-00001B170000}"/>
    <cellStyle name="40% - Accent3 9" xfId="114" hidden="1" xr:uid="{00000000-0005-0000-0000-00001C170000}"/>
    <cellStyle name="40% - Accent3 9" xfId="188" hidden="1" xr:uid="{00000000-0005-0000-0000-00001D170000}"/>
    <cellStyle name="40% - Accent3 9" xfId="264" hidden="1" xr:uid="{00000000-0005-0000-0000-00001E170000}"/>
    <cellStyle name="40% - Accent3 9" xfId="342" hidden="1" xr:uid="{00000000-0005-0000-0000-00001F170000}"/>
    <cellStyle name="40% - Accent3 9" xfId="927" hidden="1" xr:uid="{00000000-0005-0000-0000-000020170000}"/>
    <cellStyle name="40% - Accent3 9" xfId="1003" hidden="1" xr:uid="{00000000-0005-0000-0000-000021170000}"/>
    <cellStyle name="40% - Accent3 9" xfId="1082" hidden="1" xr:uid="{00000000-0005-0000-0000-000022170000}"/>
    <cellStyle name="40% - Accent3 9" xfId="1139" hidden="1" xr:uid="{00000000-0005-0000-0000-000023170000}"/>
    <cellStyle name="40% - Accent3 9" xfId="778" hidden="1" xr:uid="{00000000-0005-0000-0000-000024170000}"/>
    <cellStyle name="40% - Accent3 9" xfId="692" hidden="1" xr:uid="{00000000-0005-0000-0000-000025170000}"/>
    <cellStyle name="40% - Accent3 9" xfId="1522" hidden="1" xr:uid="{00000000-0005-0000-0000-000026170000}"/>
    <cellStyle name="40% - Accent3 9" xfId="1598" hidden="1" xr:uid="{00000000-0005-0000-0000-000027170000}"/>
    <cellStyle name="40% - Accent3 9" xfId="1676" hidden="1" xr:uid="{00000000-0005-0000-0000-000028170000}"/>
    <cellStyle name="40% - Accent3 9" xfId="1729" hidden="1" xr:uid="{00000000-0005-0000-0000-000029170000}"/>
    <cellStyle name="40% - Accent3 9" xfId="1366" hidden="1" xr:uid="{00000000-0005-0000-0000-00002A170000}"/>
    <cellStyle name="40% - Accent3 9" xfId="809" hidden="1" xr:uid="{00000000-0005-0000-0000-00002B170000}"/>
    <cellStyle name="40% - Accent3 9" xfId="2054" hidden="1" xr:uid="{00000000-0005-0000-0000-00002C170000}"/>
    <cellStyle name="40% - Accent3 9" xfId="2130" hidden="1" xr:uid="{00000000-0005-0000-0000-00002D170000}"/>
    <cellStyle name="40% - Accent3 9" xfId="2208" hidden="1" xr:uid="{00000000-0005-0000-0000-00002E170000}"/>
    <cellStyle name="40% - Accent3 9" xfId="2391" hidden="1" xr:uid="{00000000-0005-0000-0000-00002F170000}"/>
    <cellStyle name="40% - Accent3 9" xfId="2467" hidden="1" xr:uid="{00000000-0005-0000-0000-000030170000}"/>
    <cellStyle name="40% - Accent3 9" xfId="2545" hidden="1" xr:uid="{00000000-0005-0000-0000-000031170000}"/>
    <cellStyle name="40% - Accent3 9" xfId="2728" hidden="1" xr:uid="{00000000-0005-0000-0000-000032170000}"/>
    <cellStyle name="40% - Accent3 9" xfId="2804" hidden="1" xr:uid="{00000000-0005-0000-0000-000033170000}"/>
    <cellStyle name="40% - Accent3 9" xfId="2913" hidden="1" xr:uid="{00000000-0005-0000-0000-000034170000}"/>
    <cellStyle name="40% - Accent3 9" xfId="2987" hidden="1" xr:uid="{00000000-0005-0000-0000-000035170000}"/>
    <cellStyle name="40% - Accent3 9" xfId="3063" hidden="1" xr:uid="{00000000-0005-0000-0000-000036170000}"/>
    <cellStyle name="40% - Accent3 9" xfId="3141" hidden="1" xr:uid="{00000000-0005-0000-0000-000037170000}"/>
    <cellStyle name="40% - Accent3 9" xfId="3726" hidden="1" xr:uid="{00000000-0005-0000-0000-000038170000}"/>
    <cellStyle name="40% - Accent3 9" xfId="3802" hidden="1" xr:uid="{00000000-0005-0000-0000-000039170000}"/>
    <cellStyle name="40% - Accent3 9" xfId="3881" hidden="1" xr:uid="{00000000-0005-0000-0000-00003A170000}"/>
    <cellStyle name="40% - Accent3 9" xfId="3938" hidden="1" xr:uid="{00000000-0005-0000-0000-00003B170000}"/>
    <cellStyle name="40% - Accent3 9" xfId="3577" hidden="1" xr:uid="{00000000-0005-0000-0000-00003C170000}"/>
    <cellStyle name="40% - Accent3 9" xfId="3491" hidden="1" xr:uid="{00000000-0005-0000-0000-00003D170000}"/>
    <cellStyle name="40% - Accent3 9" xfId="4321" hidden="1" xr:uid="{00000000-0005-0000-0000-00003E170000}"/>
    <cellStyle name="40% - Accent3 9" xfId="4397" hidden="1" xr:uid="{00000000-0005-0000-0000-00003F170000}"/>
    <cellStyle name="40% - Accent3 9" xfId="4475" hidden="1" xr:uid="{00000000-0005-0000-0000-000040170000}"/>
    <cellStyle name="40% - Accent3 9" xfId="4528" hidden="1" xr:uid="{00000000-0005-0000-0000-000041170000}"/>
    <cellStyle name="40% - Accent3 9" xfId="4165" hidden="1" xr:uid="{00000000-0005-0000-0000-000042170000}"/>
    <cellStyle name="40% - Accent3 9" xfId="3608" hidden="1" xr:uid="{00000000-0005-0000-0000-000043170000}"/>
    <cellStyle name="40% - Accent3 9" xfId="4853" hidden="1" xr:uid="{00000000-0005-0000-0000-000044170000}"/>
    <cellStyle name="40% - Accent3 9" xfId="4929" hidden="1" xr:uid="{00000000-0005-0000-0000-000045170000}"/>
    <cellStyle name="40% - Accent3 9" xfId="5007" hidden="1" xr:uid="{00000000-0005-0000-0000-000046170000}"/>
    <cellStyle name="40% - Accent3 9" xfId="5190" hidden="1" xr:uid="{00000000-0005-0000-0000-000047170000}"/>
    <cellStyle name="40% - Accent3 9" xfId="5266" hidden="1" xr:uid="{00000000-0005-0000-0000-000048170000}"/>
    <cellStyle name="40% - Accent3 9" xfId="5344" hidden="1" xr:uid="{00000000-0005-0000-0000-000049170000}"/>
    <cellStyle name="40% - Accent3 9" xfId="5527" hidden="1" xr:uid="{00000000-0005-0000-0000-00004A170000}"/>
    <cellStyle name="40% - Accent3 9" xfId="5603" hidden="1" xr:uid="{00000000-0005-0000-0000-00004B170000}"/>
    <cellStyle name="40% - Accent3 9" xfId="5705" hidden="1" xr:uid="{00000000-0005-0000-0000-00004C170000}"/>
    <cellStyle name="40% - Accent3 9" xfId="5779" hidden="1" xr:uid="{00000000-0005-0000-0000-00004D170000}"/>
    <cellStyle name="40% - Accent3 9" xfId="5855" hidden="1" xr:uid="{00000000-0005-0000-0000-00004E170000}"/>
    <cellStyle name="40% - Accent3 9" xfId="5933" hidden="1" xr:uid="{00000000-0005-0000-0000-00004F170000}"/>
    <cellStyle name="40% - Accent3 9" xfId="6518" hidden="1" xr:uid="{00000000-0005-0000-0000-000050170000}"/>
    <cellStyle name="40% - Accent3 9" xfId="6594" hidden="1" xr:uid="{00000000-0005-0000-0000-000051170000}"/>
    <cellStyle name="40% - Accent3 9" xfId="6673" hidden="1" xr:uid="{00000000-0005-0000-0000-000052170000}"/>
    <cellStyle name="40% - Accent3 9" xfId="6730" hidden="1" xr:uid="{00000000-0005-0000-0000-000053170000}"/>
    <cellStyle name="40% - Accent3 9" xfId="6369" hidden="1" xr:uid="{00000000-0005-0000-0000-000054170000}"/>
    <cellStyle name="40% - Accent3 9" xfId="6283" hidden="1" xr:uid="{00000000-0005-0000-0000-000055170000}"/>
    <cellStyle name="40% - Accent3 9" xfId="7113" hidden="1" xr:uid="{00000000-0005-0000-0000-000056170000}"/>
    <cellStyle name="40% - Accent3 9" xfId="7189" hidden="1" xr:uid="{00000000-0005-0000-0000-000057170000}"/>
    <cellStyle name="40% - Accent3 9" xfId="7267" hidden="1" xr:uid="{00000000-0005-0000-0000-000058170000}"/>
    <cellStyle name="40% - Accent3 9" xfId="7320" hidden="1" xr:uid="{00000000-0005-0000-0000-000059170000}"/>
    <cellStyle name="40% - Accent3 9" xfId="6957" hidden="1" xr:uid="{00000000-0005-0000-0000-00005A170000}"/>
    <cellStyle name="40% - Accent3 9" xfId="6400" hidden="1" xr:uid="{00000000-0005-0000-0000-00005B170000}"/>
    <cellStyle name="40% - Accent3 9" xfId="7645" hidden="1" xr:uid="{00000000-0005-0000-0000-00005C170000}"/>
    <cellStyle name="40% - Accent3 9" xfId="7721" hidden="1" xr:uid="{00000000-0005-0000-0000-00005D170000}"/>
    <cellStyle name="40% - Accent3 9" xfId="7799" hidden="1" xr:uid="{00000000-0005-0000-0000-00005E170000}"/>
    <cellStyle name="40% - Accent3 9" xfId="7982" hidden="1" xr:uid="{00000000-0005-0000-0000-00005F170000}"/>
    <cellStyle name="40% - Accent3 9" xfId="8058" hidden="1" xr:uid="{00000000-0005-0000-0000-000060170000}"/>
    <cellStyle name="40% - Accent3 9" xfId="8136" hidden="1" xr:uid="{00000000-0005-0000-0000-000061170000}"/>
    <cellStyle name="40% - Accent3 9" xfId="8319" hidden="1" xr:uid="{00000000-0005-0000-0000-000062170000}"/>
    <cellStyle name="40% - Accent3 9" xfId="8395" hidden="1" xr:uid="{00000000-0005-0000-0000-000063170000}"/>
    <cellStyle name="40% - Accent4" xfId="36" builtinId="43" hidden="1"/>
    <cellStyle name="40% - Accent4 10" xfId="129" hidden="1" xr:uid="{00000000-0005-0000-0000-000098170000}"/>
    <cellStyle name="40% - Accent4 10" xfId="203" hidden="1" xr:uid="{00000000-0005-0000-0000-000099170000}"/>
    <cellStyle name="40% - Accent4 10" xfId="279" hidden="1" xr:uid="{00000000-0005-0000-0000-00009A170000}"/>
    <cellStyle name="40% - Accent4 10" xfId="357" hidden="1" xr:uid="{00000000-0005-0000-0000-00009B170000}"/>
    <cellStyle name="40% - Accent4 10" xfId="942" hidden="1" xr:uid="{00000000-0005-0000-0000-00009C170000}"/>
    <cellStyle name="40% - Accent4 10" xfId="1018" hidden="1" xr:uid="{00000000-0005-0000-0000-00009D170000}"/>
    <cellStyle name="40% - Accent4 10" xfId="1097" hidden="1" xr:uid="{00000000-0005-0000-0000-00009E170000}"/>
    <cellStyle name="40% - Accent4 10" xfId="1188" hidden="1" xr:uid="{00000000-0005-0000-0000-00009F170000}"/>
    <cellStyle name="40% - Accent4 10" xfId="649" hidden="1" xr:uid="{00000000-0005-0000-0000-0000A0170000}"/>
    <cellStyle name="40% - Accent4 10" xfId="614" hidden="1" xr:uid="{00000000-0005-0000-0000-0000A1170000}"/>
    <cellStyle name="40% - Accent4 10" xfId="1537" hidden="1" xr:uid="{00000000-0005-0000-0000-0000A2170000}"/>
    <cellStyle name="40% - Accent4 10" xfId="1613" hidden="1" xr:uid="{00000000-0005-0000-0000-0000A3170000}"/>
    <cellStyle name="40% - Accent4 10" xfId="1691" hidden="1" xr:uid="{00000000-0005-0000-0000-0000A4170000}"/>
    <cellStyle name="40% - Accent4 10" xfId="1766" hidden="1" xr:uid="{00000000-0005-0000-0000-0000A5170000}"/>
    <cellStyle name="40% - Accent4 10" xfId="716" hidden="1" xr:uid="{00000000-0005-0000-0000-0000A6170000}"/>
    <cellStyle name="40% - Accent4 10" xfId="715" hidden="1" xr:uid="{00000000-0005-0000-0000-0000A7170000}"/>
    <cellStyle name="40% - Accent4 10" xfId="2069" hidden="1" xr:uid="{00000000-0005-0000-0000-0000A8170000}"/>
    <cellStyle name="40% - Accent4 10" xfId="2145" hidden="1" xr:uid="{00000000-0005-0000-0000-0000A9170000}"/>
    <cellStyle name="40% - Accent4 10" xfId="2223" hidden="1" xr:uid="{00000000-0005-0000-0000-0000AA170000}"/>
    <cellStyle name="40% - Accent4 10" xfId="2406" hidden="1" xr:uid="{00000000-0005-0000-0000-0000AB170000}"/>
    <cellStyle name="40% - Accent4 10" xfId="2482" hidden="1" xr:uid="{00000000-0005-0000-0000-0000AC170000}"/>
    <cellStyle name="40% - Accent4 10" xfId="2560" hidden="1" xr:uid="{00000000-0005-0000-0000-0000AD170000}"/>
    <cellStyle name="40% - Accent4 10" xfId="2743" hidden="1" xr:uid="{00000000-0005-0000-0000-0000AE170000}"/>
    <cellStyle name="40% - Accent4 10" xfId="2819" hidden="1" xr:uid="{00000000-0005-0000-0000-0000AF170000}"/>
    <cellStyle name="40% - Accent4 10" xfId="2928" hidden="1" xr:uid="{00000000-0005-0000-0000-0000B0170000}"/>
    <cellStyle name="40% - Accent4 10" xfId="3002" hidden="1" xr:uid="{00000000-0005-0000-0000-0000B1170000}"/>
    <cellStyle name="40% - Accent4 10" xfId="3078" hidden="1" xr:uid="{00000000-0005-0000-0000-0000B2170000}"/>
    <cellStyle name="40% - Accent4 10" xfId="3156" hidden="1" xr:uid="{00000000-0005-0000-0000-0000B3170000}"/>
    <cellStyle name="40% - Accent4 10" xfId="3741" hidden="1" xr:uid="{00000000-0005-0000-0000-0000B4170000}"/>
    <cellStyle name="40% - Accent4 10" xfId="3817" hidden="1" xr:uid="{00000000-0005-0000-0000-0000B5170000}"/>
    <cellStyle name="40% - Accent4 10" xfId="3896" hidden="1" xr:uid="{00000000-0005-0000-0000-0000B6170000}"/>
    <cellStyle name="40% - Accent4 10" xfId="3987" hidden="1" xr:uid="{00000000-0005-0000-0000-0000B7170000}"/>
    <cellStyle name="40% - Accent4 10" xfId="3448" hidden="1" xr:uid="{00000000-0005-0000-0000-0000B8170000}"/>
    <cellStyle name="40% - Accent4 10" xfId="3413" hidden="1" xr:uid="{00000000-0005-0000-0000-0000B9170000}"/>
    <cellStyle name="40% - Accent4 10" xfId="4336" hidden="1" xr:uid="{00000000-0005-0000-0000-0000BA170000}"/>
    <cellStyle name="40% - Accent4 10" xfId="4412" hidden="1" xr:uid="{00000000-0005-0000-0000-0000BB170000}"/>
    <cellStyle name="40% - Accent4 10" xfId="4490" hidden="1" xr:uid="{00000000-0005-0000-0000-0000BC170000}"/>
    <cellStyle name="40% - Accent4 10" xfId="4565" hidden="1" xr:uid="{00000000-0005-0000-0000-0000BD170000}"/>
    <cellStyle name="40% - Accent4 10" xfId="3515" hidden="1" xr:uid="{00000000-0005-0000-0000-0000BE170000}"/>
    <cellStyle name="40% - Accent4 10" xfId="3514" hidden="1" xr:uid="{00000000-0005-0000-0000-0000BF170000}"/>
    <cellStyle name="40% - Accent4 10" xfId="4868" hidden="1" xr:uid="{00000000-0005-0000-0000-0000C0170000}"/>
    <cellStyle name="40% - Accent4 10" xfId="4944" hidden="1" xr:uid="{00000000-0005-0000-0000-0000C1170000}"/>
    <cellStyle name="40% - Accent4 10" xfId="5022" hidden="1" xr:uid="{00000000-0005-0000-0000-0000C2170000}"/>
    <cellStyle name="40% - Accent4 10" xfId="5205" hidden="1" xr:uid="{00000000-0005-0000-0000-0000C3170000}"/>
    <cellStyle name="40% - Accent4 10" xfId="5281" hidden="1" xr:uid="{00000000-0005-0000-0000-0000C4170000}"/>
    <cellStyle name="40% - Accent4 10" xfId="5359" hidden="1" xr:uid="{00000000-0005-0000-0000-0000C5170000}"/>
    <cellStyle name="40% - Accent4 10" xfId="5542" hidden="1" xr:uid="{00000000-0005-0000-0000-0000C6170000}"/>
    <cellStyle name="40% - Accent4 10" xfId="5618" hidden="1" xr:uid="{00000000-0005-0000-0000-0000C7170000}"/>
    <cellStyle name="40% - Accent4 10" xfId="5720" hidden="1" xr:uid="{00000000-0005-0000-0000-0000C8170000}"/>
    <cellStyle name="40% - Accent4 10" xfId="5794" hidden="1" xr:uid="{00000000-0005-0000-0000-0000C9170000}"/>
    <cellStyle name="40% - Accent4 10" xfId="5870" hidden="1" xr:uid="{00000000-0005-0000-0000-0000CA170000}"/>
    <cellStyle name="40% - Accent4 10" xfId="5948" hidden="1" xr:uid="{00000000-0005-0000-0000-0000CB170000}"/>
    <cellStyle name="40% - Accent4 10" xfId="6533" hidden="1" xr:uid="{00000000-0005-0000-0000-0000CC170000}"/>
    <cellStyle name="40% - Accent4 10" xfId="6609" hidden="1" xr:uid="{00000000-0005-0000-0000-0000CD170000}"/>
    <cellStyle name="40% - Accent4 10" xfId="6688" hidden="1" xr:uid="{00000000-0005-0000-0000-0000CE170000}"/>
    <cellStyle name="40% - Accent4 10" xfId="6779" hidden="1" xr:uid="{00000000-0005-0000-0000-0000CF170000}"/>
    <cellStyle name="40% - Accent4 10" xfId="6240" hidden="1" xr:uid="{00000000-0005-0000-0000-0000D0170000}"/>
    <cellStyle name="40% - Accent4 10" xfId="6205" hidden="1" xr:uid="{00000000-0005-0000-0000-0000D1170000}"/>
    <cellStyle name="40% - Accent4 10" xfId="7128" hidden="1" xr:uid="{00000000-0005-0000-0000-0000D2170000}"/>
    <cellStyle name="40% - Accent4 10" xfId="7204" hidden="1" xr:uid="{00000000-0005-0000-0000-0000D3170000}"/>
    <cellStyle name="40% - Accent4 10" xfId="7282" hidden="1" xr:uid="{00000000-0005-0000-0000-0000D4170000}"/>
    <cellStyle name="40% - Accent4 10" xfId="7357" hidden="1" xr:uid="{00000000-0005-0000-0000-0000D5170000}"/>
    <cellStyle name="40% - Accent4 10" xfId="6307" hidden="1" xr:uid="{00000000-0005-0000-0000-0000D6170000}"/>
    <cellStyle name="40% - Accent4 10" xfId="6306" hidden="1" xr:uid="{00000000-0005-0000-0000-0000D7170000}"/>
    <cellStyle name="40% - Accent4 10" xfId="7660" hidden="1" xr:uid="{00000000-0005-0000-0000-0000D8170000}"/>
    <cellStyle name="40% - Accent4 10" xfId="7736" hidden="1" xr:uid="{00000000-0005-0000-0000-0000D9170000}"/>
    <cellStyle name="40% - Accent4 10" xfId="7814" hidden="1" xr:uid="{00000000-0005-0000-0000-0000DA170000}"/>
    <cellStyle name="40% - Accent4 10" xfId="7997" hidden="1" xr:uid="{00000000-0005-0000-0000-0000DB170000}"/>
    <cellStyle name="40% - Accent4 10" xfId="8073" hidden="1" xr:uid="{00000000-0005-0000-0000-0000DC170000}"/>
    <cellStyle name="40% - Accent4 10" xfId="8151" hidden="1" xr:uid="{00000000-0005-0000-0000-0000DD170000}"/>
    <cellStyle name="40% - Accent4 10" xfId="8334" hidden="1" xr:uid="{00000000-0005-0000-0000-0000DE170000}"/>
    <cellStyle name="40% - Accent4 10" xfId="8410" hidden="1" xr:uid="{00000000-0005-0000-0000-0000DF170000}"/>
    <cellStyle name="40% - Accent4 11" xfId="142" hidden="1" xr:uid="{00000000-0005-0000-0000-0000E0170000}"/>
    <cellStyle name="40% - Accent4 11" xfId="216" hidden="1" xr:uid="{00000000-0005-0000-0000-0000E1170000}"/>
    <cellStyle name="40% - Accent4 11" xfId="292" hidden="1" xr:uid="{00000000-0005-0000-0000-0000E2170000}"/>
    <cellStyle name="40% - Accent4 11" xfId="370" hidden="1" xr:uid="{00000000-0005-0000-0000-0000E3170000}"/>
    <cellStyle name="40% - Accent4 11" xfId="955" hidden="1" xr:uid="{00000000-0005-0000-0000-0000E4170000}"/>
    <cellStyle name="40% - Accent4 11" xfId="1031" hidden="1" xr:uid="{00000000-0005-0000-0000-0000E5170000}"/>
    <cellStyle name="40% - Accent4 11" xfId="1110" hidden="1" xr:uid="{00000000-0005-0000-0000-0000E6170000}"/>
    <cellStyle name="40% - Accent4 11" xfId="1134" hidden="1" xr:uid="{00000000-0005-0000-0000-0000E7170000}"/>
    <cellStyle name="40% - Accent4 11" xfId="825" hidden="1" xr:uid="{00000000-0005-0000-0000-0000E8170000}"/>
    <cellStyle name="40% - Accent4 11" xfId="786" hidden="1" xr:uid="{00000000-0005-0000-0000-0000E9170000}"/>
    <cellStyle name="40% - Accent4 11" xfId="1550" hidden="1" xr:uid="{00000000-0005-0000-0000-0000EA170000}"/>
    <cellStyle name="40% - Accent4 11" xfId="1626" hidden="1" xr:uid="{00000000-0005-0000-0000-0000EB170000}"/>
    <cellStyle name="40% - Accent4 11" xfId="1704" hidden="1" xr:uid="{00000000-0005-0000-0000-0000EC170000}"/>
    <cellStyle name="40% - Accent4 11" xfId="1725" hidden="1" xr:uid="{00000000-0005-0000-0000-0000ED170000}"/>
    <cellStyle name="40% - Accent4 11" xfId="1158" hidden="1" xr:uid="{00000000-0005-0000-0000-0000EE170000}"/>
    <cellStyle name="40% - Accent4 11" xfId="611" hidden="1" xr:uid="{00000000-0005-0000-0000-0000EF170000}"/>
    <cellStyle name="40% - Accent4 11" xfId="2082" hidden="1" xr:uid="{00000000-0005-0000-0000-0000F0170000}"/>
    <cellStyle name="40% - Accent4 11" xfId="2158" hidden="1" xr:uid="{00000000-0005-0000-0000-0000F1170000}"/>
    <cellStyle name="40% - Accent4 11" xfId="2236" hidden="1" xr:uid="{00000000-0005-0000-0000-0000F2170000}"/>
    <cellStyle name="40% - Accent4 11" xfId="2419" hidden="1" xr:uid="{00000000-0005-0000-0000-0000F3170000}"/>
    <cellStyle name="40% - Accent4 11" xfId="2495" hidden="1" xr:uid="{00000000-0005-0000-0000-0000F4170000}"/>
    <cellStyle name="40% - Accent4 11" xfId="2573" hidden="1" xr:uid="{00000000-0005-0000-0000-0000F5170000}"/>
    <cellStyle name="40% - Accent4 11" xfId="2756" hidden="1" xr:uid="{00000000-0005-0000-0000-0000F6170000}"/>
    <cellStyle name="40% - Accent4 11" xfId="2832" hidden="1" xr:uid="{00000000-0005-0000-0000-0000F7170000}"/>
    <cellStyle name="40% - Accent4 11" xfId="2941" hidden="1" xr:uid="{00000000-0005-0000-0000-0000F8170000}"/>
    <cellStyle name="40% - Accent4 11" xfId="3015" hidden="1" xr:uid="{00000000-0005-0000-0000-0000F9170000}"/>
    <cellStyle name="40% - Accent4 11" xfId="3091" hidden="1" xr:uid="{00000000-0005-0000-0000-0000FA170000}"/>
    <cellStyle name="40% - Accent4 11" xfId="3169" hidden="1" xr:uid="{00000000-0005-0000-0000-0000FB170000}"/>
    <cellStyle name="40% - Accent4 11" xfId="3754" hidden="1" xr:uid="{00000000-0005-0000-0000-0000FC170000}"/>
    <cellStyle name="40% - Accent4 11" xfId="3830" hidden="1" xr:uid="{00000000-0005-0000-0000-0000FD170000}"/>
    <cellStyle name="40% - Accent4 11" xfId="3909" hidden="1" xr:uid="{00000000-0005-0000-0000-0000FE170000}"/>
    <cellStyle name="40% - Accent4 11" xfId="3933" hidden="1" xr:uid="{00000000-0005-0000-0000-0000FF170000}"/>
    <cellStyle name="40% - Accent4 11" xfId="3624" hidden="1" xr:uid="{00000000-0005-0000-0000-000000180000}"/>
    <cellStyle name="40% - Accent4 11" xfId="3585" hidden="1" xr:uid="{00000000-0005-0000-0000-000001180000}"/>
    <cellStyle name="40% - Accent4 11" xfId="4349" hidden="1" xr:uid="{00000000-0005-0000-0000-000002180000}"/>
    <cellStyle name="40% - Accent4 11" xfId="4425" hidden="1" xr:uid="{00000000-0005-0000-0000-000003180000}"/>
    <cellStyle name="40% - Accent4 11" xfId="4503" hidden="1" xr:uid="{00000000-0005-0000-0000-000004180000}"/>
    <cellStyle name="40% - Accent4 11" xfId="4524" hidden="1" xr:uid="{00000000-0005-0000-0000-000005180000}"/>
    <cellStyle name="40% - Accent4 11" xfId="3957" hidden="1" xr:uid="{00000000-0005-0000-0000-000006180000}"/>
    <cellStyle name="40% - Accent4 11" xfId="3410" hidden="1" xr:uid="{00000000-0005-0000-0000-000007180000}"/>
    <cellStyle name="40% - Accent4 11" xfId="4881" hidden="1" xr:uid="{00000000-0005-0000-0000-000008180000}"/>
    <cellStyle name="40% - Accent4 11" xfId="4957" hidden="1" xr:uid="{00000000-0005-0000-0000-000009180000}"/>
    <cellStyle name="40% - Accent4 11" xfId="5035" hidden="1" xr:uid="{00000000-0005-0000-0000-00000A180000}"/>
    <cellStyle name="40% - Accent4 11" xfId="5218" hidden="1" xr:uid="{00000000-0005-0000-0000-00000B180000}"/>
    <cellStyle name="40% - Accent4 11" xfId="5294" hidden="1" xr:uid="{00000000-0005-0000-0000-00000C180000}"/>
    <cellStyle name="40% - Accent4 11" xfId="5372" hidden="1" xr:uid="{00000000-0005-0000-0000-00000D180000}"/>
    <cellStyle name="40% - Accent4 11" xfId="5555" hidden="1" xr:uid="{00000000-0005-0000-0000-00000E180000}"/>
    <cellStyle name="40% - Accent4 11" xfId="5631" hidden="1" xr:uid="{00000000-0005-0000-0000-00000F180000}"/>
    <cellStyle name="40% - Accent4 11" xfId="5733" hidden="1" xr:uid="{00000000-0005-0000-0000-000010180000}"/>
    <cellStyle name="40% - Accent4 11" xfId="5807" hidden="1" xr:uid="{00000000-0005-0000-0000-000011180000}"/>
    <cellStyle name="40% - Accent4 11" xfId="5883" hidden="1" xr:uid="{00000000-0005-0000-0000-000012180000}"/>
    <cellStyle name="40% - Accent4 11" xfId="5961" hidden="1" xr:uid="{00000000-0005-0000-0000-000013180000}"/>
    <cellStyle name="40% - Accent4 11" xfId="6546" hidden="1" xr:uid="{00000000-0005-0000-0000-000014180000}"/>
    <cellStyle name="40% - Accent4 11" xfId="6622" hidden="1" xr:uid="{00000000-0005-0000-0000-000015180000}"/>
    <cellStyle name="40% - Accent4 11" xfId="6701" hidden="1" xr:uid="{00000000-0005-0000-0000-000016180000}"/>
    <cellStyle name="40% - Accent4 11" xfId="6725" hidden="1" xr:uid="{00000000-0005-0000-0000-000017180000}"/>
    <cellStyle name="40% - Accent4 11" xfId="6416" hidden="1" xr:uid="{00000000-0005-0000-0000-000018180000}"/>
    <cellStyle name="40% - Accent4 11" xfId="6377" hidden="1" xr:uid="{00000000-0005-0000-0000-000019180000}"/>
    <cellStyle name="40% - Accent4 11" xfId="7141" hidden="1" xr:uid="{00000000-0005-0000-0000-00001A180000}"/>
    <cellStyle name="40% - Accent4 11" xfId="7217" hidden="1" xr:uid="{00000000-0005-0000-0000-00001B180000}"/>
    <cellStyle name="40% - Accent4 11" xfId="7295" hidden="1" xr:uid="{00000000-0005-0000-0000-00001C180000}"/>
    <cellStyle name="40% - Accent4 11" xfId="7316" hidden="1" xr:uid="{00000000-0005-0000-0000-00001D180000}"/>
    <cellStyle name="40% - Accent4 11" xfId="6749" hidden="1" xr:uid="{00000000-0005-0000-0000-00001E180000}"/>
    <cellStyle name="40% - Accent4 11" xfId="6202" hidden="1" xr:uid="{00000000-0005-0000-0000-00001F180000}"/>
    <cellStyle name="40% - Accent4 11" xfId="7673" hidden="1" xr:uid="{00000000-0005-0000-0000-000020180000}"/>
    <cellStyle name="40% - Accent4 11" xfId="7749" hidden="1" xr:uid="{00000000-0005-0000-0000-000021180000}"/>
    <cellStyle name="40% - Accent4 11" xfId="7827" hidden="1" xr:uid="{00000000-0005-0000-0000-000022180000}"/>
    <cellStyle name="40% - Accent4 11" xfId="8010" hidden="1" xr:uid="{00000000-0005-0000-0000-000023180000}"/>
    <cellStyle name="40% - Accent4 11" xfId="8086" hidden="1" xr:uid="{00000000-0005-0000-0000-000024180000}"/>
    <cellStyle name="40% - Accent4 11" xfId="8164" hidden="1" xr:uid="{00000000-0005-0000-0000-000025180000}"/>
    <cellStyle name="40% - Accent4 11" xfId="8347" hidden="1" xr:uid="{00000000-0005-0000-0000-000026180000}"/>
    <cellStyle name="40% - Accent4 11" xfId="8423" hidden="1" xr:uid="{00000000-0005-0000-0000-000027180000}"/>
    <cellStyle name="40% - Accent4 12" xfId="155" hidden="1" xr:uid="{00000000-0005-0000-0000-000028180000}"/>
    <cellStyle name="40% - Accent4 12" xfId="230" hidden="1" xr:uid="{00000000-0005-0000-0000-000029180000}"/>
    <cellStyle name="40% - Accent4 12" xfId="305" hidden="1" xr:uid="{00000000-0005-0000-0000-00002A180000}"/>
    <cellStyle name="40% - Accent4 12" xfId="383" hidden="1" xr:uid="{00000000-0005-0000-0000-00002B180000}"/>
    <cellStyle name="40% - Accent4 12" xfId="969" hidden="1" xr:uid="{00000000-0005-0000-0000-00002C180000}"/>
    <cellStyle name="40% - Accent4 12" xfId="1044" hidden="1" xr:uid="{00000000-0005-0000-0000-00002D180000}"/>
    <cellStyle name="40% - Accent4 12" xfId="1123" hidden="1" xr:uid="{00000000-0005-0000-0000-00002E180000}"/>
    <cellStyle name="40% - Accent4 12" xfId="1198" hidden="1" xr:uid="{00000000-0005-0000-0000-00002F180000}"/>
    <cellStyle name="40% - Accent4 12" xfId="838" hidden="1" xr:uid="{00000000-0005-0000-0000-000030180000}"/>
    <cellStyle name="40% - Accent4 12" xfId="860" hidden="1" xr:uid="{00000000-0005-0000-0000-000031180000}"/>
    <cellStyle name="40% - Accent4 12" xfId="1564" hidden="1" xr:uid="{00000000-0005-0000-0000-000032180000}"/>
    <cellStyle name="40% - Accent4 12" xfId="1639" hidden="1" xr:uid="{00000000-0005-0000-0000-000033180000}"/>
    <cellStyle name="40% - Accent4 12" xfId="1717" hidden="1" xr:uid="{00000000-0005-0000-0000-000034180000}"/>
    <cellStyle name="40% - Accent4 12" xfId="1771" hidden="1" xr:uid="{00000000-0005-0000-0000-000035180000}"/>
    <cellStyle name="40% - Accent4 12" xfId="1499" hidden="1" xr:uid="{00000000-0005-0000-0000-000036180000}"/>
    <cellStyle name="40% - Accent4 12" xfId="888" hidden="1" xr:uid="{00000000-0005-0000-0000-000037180000}"/>
    <cellStyle name="40% - Accent4 12" xfId="2096" hidden="1" xr:uid="{00000000-0005-0000-0000-000038180000}"/>
    <cellStyle name="40% - Accent4 12" xfId="2171" hidden="1" xr:uid="{00000000-0005-0000-0000-000039180000}"/>
    <cellStyle name="40% - Accent4 12" xfId="2249" hidden="1" xr:uid="{00000000-0005-0000-0000-00003A180000}"/>
    <cellStyle name="40% - Accent4 12" xfId="2433" hidden="1" xr:uid="{00000000-0005-0000-0000-00003B180000}"/>
    <cellStyle name="40% - Accent4 12" xfId="2508" hidden="1" xr:uid="{00000000-0005-0000-0000-00003C180000}"/>
    <cellStyle name="40% - Accent4 12" xfId="2586" hidden="1" xr:uid="{00000000-0005-0000-0000-00003D180000}"/>
    <cellStyle name="40% - Accent4 12" xfId="2770" hidden="1" xr:uid="{00000000-0005-0000-0000-00003E180000}"/>
    <cellStyle name="40% - Accent4 12" xfId="2845" hidden="1" xr:uid="{00000000-0005-0000-0000-00003F180000}"/>
    <cellStyle name="40% - Accent4 12" xfId="2954" hidden="1" xr:uid="{00000000-0005-0000-0000-000040180000}"/>
    <cellStyle name="40% - Accent4 12" xfId="3029" hidden="1" xr:uid="{00000000-0005-0000-0000-000041180000}"/>
    <cellStyle name="40% - Accent4 12" xfId="3104" hidden="1" xr:uid="{00000000-0005-0000-0000-000042180000}"/>
    <cellStyle name="40% - Accent4 12" xfId="3182" hidden="1" xr:uid="{00000000-0005-0000-0000-000043180000}"/>
    <cellStyle name="40% - Accent4 12" xfId="3768" hidden="1" xr:uid="{00000000-0005-0000-0000-000044180000}"/>
    <cellStyle name="40% - Accent4 12" xfId="3843" hidden="1" xr:uid="{00000000-0005-0000-0000-000045180000}"/>
    <cellStyle name="40% - Accent4 12" xfId="3922" hidden="1" xr:uid="{00000000-0005-0000-0000-000046180000}"/>
    <cellStyle name="40% - Accent4 12" xfId="3997" hidden="1" xr:uid="{00000000-0005-0000-0000-000047180000}"/>
    <cellStyle name="40% - Accent4 12" xfId="3637" hidden="1" xr:uid="{00000000-0005-0000-0000-000048180000}"/>
    <cellStyle name="40% - Accent4 12" xfId="3659" hidden="1" xr:uid="{00000000-0005-0000-0000-000049180000}"/>
    <cellStyle name="40% - Accent4 12" xfId="4363" hidden="1" xr:uid="{00000000-0005-0000-0000-00004A180000}"/>
    <cellStyle name="40% - Accent4 12" xfId="4438" hidden="1" xr:uid="{00000000-0005-0000-0000-00004B180000}"/>
    <cellStyle name="40% - Accent4 12" xfId="4516" hidden="1" xr:uid="{00000000-0005-0000-0000-00004C180000}"/>
    <cellStyle name="40% - Accent4 12" xfId="4570" hidden="1" xr:uid="{00000000-0005-0000-0000-00004D180000}"/>
    <cellStyle name="40% - Accent4 12" xfId="4298" hidden="1" xr:uid="{00000000-0005-0000-0000-00004E180000}"/>
    <cellStyle name="40% - Accent4 12" xfId="3687" hidden="1" xr:uid="{00000000-0005-0000-0000-00004F180000}"/>
    <cellStyle name="40% - Accent4 12" xfId="4895" hidden="1" xr:uid="{00000000-0005-0000-0000-000050180000}"/>
    <cellStyle name="40% - Accent4 12" xfId="4970" hidden="1" xr:uid="{00000000-0005-0000-0000-000051180000}"/>
    <cellStyle name="40% - Accent4 12" xfId="5048" hidden="1" xr:uid="{00000000-0005-0000-0000-000052180000}"/>
    <cellStyle name="40% - Accent4 12" xfId="5232" hidden="1" xr:uid="{00000000-0005-0000-0000-000053180000}"/>
    <cellStyle name="40% - Accent4 12" xfId="5307" hidden="1" xr:uid="{00000000-0005-0000-0000-000054180000}"/>
    <cellStyle name="40% - Accent4 12" xfId="5385" hidden="1" xr:uid="{00000000-0005-0000-0000-000055180000}"/>
    <cellStyle name="40% - Accent4 12" xfId="5569" hidden="1" xr:uid="{00000000-0005-0000-0000-000056180000}"/>
    <cellStyle name="40% - Accent4 12" xfId="5644" hidden="1" xr:uid="{00000000-0005-0000-0000-000057180000}"/>
    <cellStyle name="40% - Accent4 12" xfId="5746" hidden="1" xr:uid="{00000000-0005-0000-0000-000058180000}"/>
    <cellStyle name="40% - Accent4 12" xfId="5821" hidden="1" xr:uid="{00000000-0005-0000-0000-000059180000}"/>
    <cellStyle name="40% - Accent4 12" xfId="5896" hidden="1" xr:uid="{00000000-0005-0000-0000-00005A180000}"/>
    <cellStyle name="40% - Accent4 12" xfId="5974" hidden="1" xr:uid="{00000000-0005-0000-0000-00005B180000}"/>
    <cellStyle name="40% - Accent4 12" xfId="6560" hidden="1" xr:uid="{00000000-0005-0000-0000-00005C180000}"/>
    <cellStyle name="40% - Accent4 12" xfId="6635" hidden="1" xr:uid="{00000000-0005-0000-0000-00005D180000}"/>
    <cellStyle name="40% - Accent4 12" xfId="6714" hidden="1" xr:uid="{00000000-0005-0000-0000-00005E180000}"/>
    <cellStyle name="40% - Accent4 12" xfId="6789" hidden="1" xr:uid="{00000000-0005-0000-0000-00005F180000}"/>
    <cellStyle name="40% - Accent4 12" xfId="6429" hidden="1" xr:uid="{00000000-0005-0000-0000-000060180000}"/>
    <cellStyle name="40% - Accent4 12" xfId="6451" hidden="1" xr:uid="{00000000-0005-0000-0000-000061180000}"/>
    <cellStyle name="40% - Accent4 12" xfId="7155" hidden="1" xr:uid="{00000000-0005-0000-0000-000062180000}"/>
    <cellStyle name="40% - Accent4 12" xfId="7230" hidden="1" xr:uid="{00000000-0005-0000-0000-000063180000}"/>
    <cellStyle name="40% - Accent4 12" xfId="7308" hidden="1" xr:uid="{00000000-0005-0000-0000-000064180000}"/>
    <cellStyle name="40% - Accent4 12" xfId="7362" hidden="1" xr:uid="{00000000-0005-0000-0000-000065180000}"/>
    <cellStyle name="40% - Accent4 12" xfId="7090" hidden="1" xr:uid="{00000000-0005-0000-0000-000066180000}"/>
    <cellStyle name="40% - Accent4 12" xfId="6479" hidden="1" xr:uid="{00000000-0005-0000-0000-000067180000}"/>
    <cellStyle name="40% - Accent4 12" xfId="7687" hidden="1" xr:uid="{00000000-0005-0000-0000-000068180000}"/>
    <cellStyle name="40% - Accent4 12" xfId="7762" hidden="1" xr:uid="{00000000-0005-0000-0000-000069180000}"/>
    <cellStyle name="40% - Accent4 12" xfId="7840" hidden="1" xr:uid="{00000000-0005-0000-0000-00006A180000}"/>
    <cellStyle name="40% - Accent4 12" xfId="8024" hidden="1" xr:uid="{00000000-0005-0000-0000-00006B180000}"/>
    <cellStyle name="40% - Accent4 12" xfId="8099" hidden="1" xr:uid="{00000000-0005-0000-0000-00006C180000}"/>
    <cellStyle name="40% - Accent4 12" xfId="8177" hidden="1" xr:uid="{00000000-0005-0000-0000-00006D180000}"/>
    <cellStyle name="40% - Accent4 12" xfId="8361" hidden="1" xr:uid="{00000000-0005-0000-0000-00006E180000}"/>
    <cellStyle name="40% - Accent4 12" xfId="8436" hidden="1" xr:uid="{00000000-0005-0000-0000-00006F180000}"/>
    <cellStyle name="40% - Accent4 13" xfId="396" hidden="1" xr:uid="{00000000-0005-0000-0000-000070180000}"/>
    <cellStyle name="40% - Accent4 13" xfId="511" hidden="1" xr:uid="{00000000-0005-0000-0000-000071180000}"/>
    <cellStyle name="40% - Accent4 13" xfId="1234" hidden="1" xr:uid="{00000000-0005-0000-0000-000072180000}"/>
    <cellStyle name="40% - Accent4 13" xfId="1407" hidden="1" xr:uid="{00000000-0005-0000-0000-000073180000}"/>
    <cellStyle name="40% - Accent4 13" xfId="1800" hidden="1" xr:uid="{00000000-0005-0000-0000-000074180000}"/>
    <cellStyle name="40% - Accent4 13" xfId="1948" hidden="1" xr:uid="{00000000-0005-0000-0000-000075180000}"/>
    <cellStyle name="40% - Accent4 13" xfId="2286" hidden="1" xr:uid="{00000000-0005-0000-0000-000076180000}"/>
    <cellStyle name="40% - Accent4 13" xfId="2623" hidden="1" xr:uid="{00000000-0005-0000-0000-000077180000}"/>
    <cellStyle name="40% - Accent4 13" xfId="3195" hidden="1" xr:uid="{00000000-0005-0000-0000-000078180000}"/>
    <cellStyle name="40% - Accent4 13" xfId="3310" hidden="1" xr:uid="{00000000-0005-0000-0000-000079180000}"/>
    <cellStyle name="40% - Accent4 13" xfId="4033" hidden="1" xr:uid="{00000000-0005-0000-0000-00007A180000}"/>
    <cellStyle name="40% - Accent4 13" xfId="4206" hidden="1" xr:uid="{00000000-0005-0000-0000-00007B180000}"/>
    <cellStyle name="40% - Accent4 13" xfId="4599" hidden="1" xr:uid="{00000000-0005-0000-0000-00007C180000}"/>
    <cellStyle name="40% - Accent4 13" xfId="4747" hidden="1" xr:uid="{00000000-0005-0000-0000-00007D180000}"/>
    <cellStyle name="40% - Accent4 13" xfId="5085" hidden="1" xr:uid="{00000000-0005-0000-0000-00007E180000}"/>
    <cellStyle name="40% - Accent4 13" xfId="5422" hidden="1" xr:uid="{00000000-0005-0000-0000-00007F180000}"/>
    <cellStyle name="40% - Accent4 13" xfId="5987" hidden="1" xr:uid="{00000000-0005-0000-0000-000080180000}"/>
    <cellStyle name="40% - Accent4 13" xfId="6102" hidden="1" xr:uid="{00000000-0005-0000-0000-000081180000}"/>
    <cellStyle name="40% - Accent4 13" xfId="6825" hidden="1" xr:uid="{00000000-0005-0000-0000-000082180000}"/>
    <cellStyle name="40% - Accent4 13" xfId="6998" hidden="1" xr:uid="{00000000-0005-0000-0000-000083180000}"/>
    <cellStyle name="40% - Accent4 13" xfId="7391" hidden="1" xr:uid="{00000000-0005-0000-0000-000084180000}"/>
    <cellStyle name="40% - Accent4 13" xfId="7539" hidden="1" xr:uid="{00000000-0005-0000-0000-000085180000}"/>
    <cellStyle name="40% - Accent4 13" xfId="7877" hidden="1" xr:uid="{00000000-0005-0000-0000-000086180000}"/>
    <cellStyle name="40% - Accent4 13" xfId="8214" hidden="1" xr:uid="{00000000-0005-0000-0000-000087180000}"/>
    <cellStyle name="40% - Accent4 3 2 3 2" xfId="481" hidden="1" xr:uid="{00000000-0005-0000-0000-000088180000}"/>
    <cellStyle name="40% - Accent4 3 2 3 2" xfId="596" hidden="1" xr:uid="{00000000-0005-0000-0000-000089180000}"/>
    <cellStyle name="40% - Accent4 3 2 3 2" xfId="1319" hidden="1" xr:uid="{00000000-0005-0000-0000-00008A180000}"/>
    <cellStyle name="40% - Accent4 3 2 3 2" xfId="1492" hidden="1" xr:uid="{00000000-0005-0000-0000-00008B180000}"/>
    <cellStyle name="40% - Accent4 3 2 3 2" xfId="1885" hidden="1" xr:uid="{00000000-0005-0000-0000-00008C180000}"/>
    <cellStyle name="40% - Accent4 3 2 3 2" xfId="2033" hidden="1" xr:uid="{00000000-0005-0000-0000-00008D180000}"/>
    <cellStyle name="40% - Accent4 3 2 3 2" xfId="2371" hidden="1" xr:uid="{00000000-0005-0000-0000-00008E180000}"/>
    <cellStyle name="40% - Accent4 3 2 3 2" xfId="2708" hidden="1" xr:uid="{00000000-0005-0000-0000-00008F180000}"/>
    <cellStyle name="40% - Accent4 3 2 3 2" xfId="3280" hidden="1" xr:uid="{00000000-0005-0000-0000-000090180000}"/>
    <cellStyle name="40% - Accent4 3 2 3 2" xfId="3395" hidden="1" xr:uid="{00000000-0005-0000-0000-000091180000}"/>
    <cellStyle name="40% - Accent4 3 2 3 2" xfId="4118" hidden="1" xr:uid="{00000000-0005-0000-0000-000092180000}"/>
    <cellStyle name="40% - Accent4 3 2 3 2" xfId="4291" hidden="1" xr:uid="{00000000-0005-0000-0000-000093180000}"/>
    <cellStyle name="40% - Accent4 3 2 3 2" xfId="4684" hidden="1" xr:uid="{00000000-0005-0000-0000-000094180000}"/>
    <cellStyle name="40% - Accent4 3 2 3 2" xfId="4832" hidden="1" xr:uid="{00000000-0005-0000-0000-000095180000}"/>
    <cellStyle name="40% - Accent4 3 2 3 2" xfId="5170" hidden="1" xr:uid="{00000000-0005-0000-0000-000096180000}"/>
    <cellStyle name="40% - Accent4 3 2 3 2" xfId="5507" hidden="1" xr:uid="{00000000-0005-0000-0000-000097180000}"/>
    <cellStyle name="40% - Accent4 3 2 3 2" xfId="6072" hidden="1" xr:uid="{00000000-0005-0000-0000-000098180000}"/>
    <cellStyle name="40% - Accent4 3 2 3 2" xfId="6187" hidden="1" xr:uid="{00000000-0005-0000-0000-000099180000}"/>
    <cellStyle name="40% - Accent4 3 2 3 2" xfId="6910" hidden="1" xr:uid="{00000000-0005-0000-0000-00009A180000}"/>
    <cellStyle name="40% - Accent4 3 2 3 2" xfId="7083" hidden="1" xr:uid="{00000000-0005-0000-0000-00009B180000}"/>
    <cellStyle name="40% - Accent4 3 2 3 2" xfId="7476" hidden="1" xr:uid="{00000000-0005-0000-0000-00009C180000}"/>
    <cellStyle name="40% - Accent4 3 2 3 2" xfId="7624" hidden="1" xr:uid="{00000000-0005-0000-0000-00009D180000}"/>
    <cellStyle name="40% - Accent4 3 2 3 2" xfId="7962" hidden="1" xr:uid="{00000000-0005-0000-0000-00009E180000}"/>
    <cellStyle name="40% - Accent4 3 2 3 2" xfId="8299" hidden="1" xr:uid="{00000000-0005-0000-0000-00009F180000}"/>
    <cellStyle name="40% - Accent4 3 2 4 2" xfId="450" hidden="1" xr:uid="{00000000-0005-0000-0000-0000A0180000}"/>
    <cellStyle name="40% - Accent4 3 2 4 2" xfId="565" hidden="1" xr:uid="{00000000-0005-0000-0000-0000A1180000}"/>
    <cellStyle name="40% - Accent4 3 2 4 2" xfId="1288" hidden="1" xr:uid="{00000000-0005-0000-0000-0000A2180000}"/>
    <cellStyle name="40% - Accent4 3 2 4 2" xfId="1461" hidden="1" xr:uid="{00000000-0005-0000-0000-0000A3180000}"/>
    <cellStyle name="40% - Accent4 3 2 4 2" xfId="1854" hidden="1" xr:uid="{00000000-0005-0000-0000-0000A4180000}"/>
    <cellStyle name="40% - Accent4 3 2 4 2" xfId="2002" hidden="1" xr:uid="{00000000-0005-0000-0000-0000A5180000}"/>
    <cellStyle name="40% - Accent4 3 2 4 2" xfId="2340" hidden="1" xr:uid="{00000000-0005-0000-0000-0000A6180000}"/>
    <cellStyle name="40% - Accent4 3 2 4 2" xfId="2677" hidden="1" xr:uid="{00000000-0005-0000-0000-0000A7180000}"/>
    <cellStyle name="40% - Accent4 3 2 4 2" xfId="3249" hidden="1" xr:uid="{00000000-0005-0000-0000-0000A8180000}"/>
    <cellStyle name="40% - Accent4 3 2 4 2" xfId="3364" hidden="1" xr:uid="{00000000-0005-0000-0000-0000A9180000}"/>
    <cellStyle name="40% - Accent4 3 2 4 2" xfId="4087" hidden="1" xr:uid="{00000000-0005-0000-0000-0000AA180000}"/>
    <cellStyle name="40% - Accent4 3 2 4 2" xfId="4260" hidden="1" xr:uid="{00000000-0005-0000-0000-0000AB180000}"/>
    <cellStyle name="40% - Accent4 3 2 4 2" xfId="4653" hidden="1" xr:uid="{00000000-0005-0000-0000-0000AC180000}"/>
    <cellStyle name="40% - Accent4 3 2 4 2" xfId="4801" hidden="1" xr:uid="{00000000-0005-0000-0000-0000AD180000}"/>
    <cellStyle name="40% - Accent4 3 2 4 2" xfId="5139" hidden="1" xr:uid="{00000000-0005-0000-0000-0000AE180000}"/>
    <cellStyle name="40% - Accent4 3 2 4 2" xfId="5476" hidden="1" xr:uid="{00000000-0005-0000-0000-0000AF180000}"/>
    <cellStyle name="40% - Accent4 3 2 4 2" xfId="6041" hidden="1" xr:uid="{00000000-0005-0000-0000-0000B0180000}"/>
    <cellStyle name="40% - Accent4 3 2 4 2" xfId="6156" hidden="1" xr:uid="{00000000-0005-0000-0000-0000B1180000}"/>
    <cellStyle name="40% - Accent4 3 2 4 2" xfId="6879" hidden="1" xr:uid="{00000000-0005-0000-0000-0000B2180000}"/>
    <cellStyle name="40% - Accent4 3 2 4 2" xfId="7052" hidden="1" xr:uid="{00000000-0005-0000-0000-0000B3180000}"/>
    <cellStyle name="40% - Accent4 3 2 4 2" xfId="7445" hidden="1" xr:uid="{00000000-0005-0000-0000-0000B4180000}"/>
    <cellStyle name="40% - Accent4 3 2 4 2" xfId="7593" hidden="1" xr:uid="{00000000-0005-0000-0000-0000B5180000}"/>
    <cellStyle name="40% - Accent4 3 2 4 2" xfId="7931" hidden="1" xr:uid="{00000000-0005-0000-0000-0000B6180000}"/>
    <cellStyle name="40% - Accent4 3 2 4 2" xfId="8268" hidden="1" xr:uid="{00000000-0005-0000-0000-0000B7180000}"/>
    <cellStyle name="40% - Accent4 3 3 3 2" xfId="449" hidden="1" xr:uid="{00000000-0005-0000-0000-0000B8180000}"/>
    <cellStyle name="40% - Accent4 3 3 3 2" xfId="564" hidden="1" xr:uid="{00000000-0005-0000-0000-0000B9180000}"/>
    <cellStyle name="40% - Accent4 3 3 3 2" xfId="1287" hidden="1" xr:uid="{00000000-0005-0000-0000-0000BA180000}"/>
    <cellStyle name="40% - Accent4 3 3 3 2" xfId="1460" hidden="1" xr:uid="{00000000-0005-0000-0000-0000BB180000}"/>
    <cellStyle name="40% - Accent4 3 3 3 2" xfId="1853" hidden="1" xr:uid="{00000000-0005-0000-0000-0000BC180000}"/>
    <cellStyle name="40% - Accent4 3 3 3 2" xfId="2001" hidden="1" xr:uid="{00000000-0005-0000-0000-0000BD180000}"/>
    <cellStyle name="40% - Accent4 3 3 3 2" xfId="2339" hidden="1" xr:uid="{00000000-0005-0000-0000-0000BE180000}"/>
    <cellStyle name="40% - Accent4 3 3 3 2" xfId="2676" hidden="1" xr:uid="{00000000-0005-0000-0000-0000BF180000}"/>
    <cellStyle name="40% - Accent4 3 3 3 2" xfId="3248" hidden="1" xr:uid="{00000000-0005-0000-0000-0000C0180000}"/>
    <cellStyle name="40% - Accent4 3 3 3 2" xfId="3363" hidden="1" xr:uid="{00000000-0005-0000-0000-0000C1180000}"/>
    <cellStyle name="40% - Accent4 3 3 3 2" xfId="4086" hidden="1" xr:uid="{00000000-0005-0000-0000-0000C2180000}"/>
    <cellStyle name="40% - Accent4 3 3 3 2" xfId="4259" hidden="1" xr:uid="{00000000-0005-0000-0000-0000C3180000}"/>
    <cellStyle name="40% - Accent4 3 3 3 2" xfId="4652" hidden="1" xr:uid="{00000000-0005-0000-0000-0000C4180000}"/>
    <cellStyle name="40% - Accent4 3 3 3 2" xfId="4800" hidden="1" xr:uid="{00000000-0005-0000-0000-0000C5180000}"/>
    <cellStyle name="40% - Accent4 3 3 3 2" xfId="5138" hidden="1" xr:uid="{00000000-0005-0000-0000-0000C6180000}"/>
    <cellStyle name="40% - Accent4 3 3 3 2" xfId="5475" hidden="1" xr:uid="{00000000-0005-0000-0000-0000C7180000}"/>
    <cellStyle name="40% - Accent4 3 3 3 2" xfId="6040" hidden="1" xr:uid="{00000000-0005-0000-0000-0000C8180000}"/>
    <cellStyle name="40% - Accent4 3 3 3 2" xfId="6155" hidden="1" xr:uid="{00000000-0005-0000-0000-0000C9180000}"/>
    <cellStyle name="40% - Accent4 3 3 3 2" xfId="6878" hidden="1" xr:uid="{00000000-0005-0000-0000-0000CA180000}"/>
    <cellStyle name="40% - Accent4 3 3 3 2" xfId="7051" hidden="1" xr:uid="{00000000-0005-0000-0000-0000CB180000}"/>
    <cellStyle name="40% - Accent4 3 3 3 2" xfId="7444" hidden="1" xr:uid="{00000000-0005-0000-0000-0000CC180000}"/>
    <cellStyle name="40% - Accent4 3 3 3 2" xfId="7592" hidden="1" xr:uid="{00000000-0005-0000-0000-0000CD180000}"/>
    <cellStyle name="40% - Accent4 3 3 3 2" xfId="7930" hidden="1" xr:uid="{00000000-0005-0000-0000-0000CE180000}"/>
    <cellStyle name="40% - Accent4 3 3 3 2" xfId="8267" hidden="1" xr:uid="{00000000-0005-0000-0000-0000CF180000}"/>
    <cellStyle name="40% - Accent4 4 2 3 2" xfId="482" hidden="1" xr:uid="{00000000-0005-0000-0000-0000D0180000}"/>
    <cellStyle name="40% - Accent4 4 2 3 2" xfId="597" hidden="1" xr:uid="{00000000-0005-0000-0000-0000D1180000}"/>
    <cellStyle name="40% - Accent4 4 2 3 2" xfId="1320" hidden="1" xr:uid="{00000000-0005-0000-0000-0000D2180000}"/>
    <cellStyle name="40% - Accent4 4 2 3 2" xfId="1493" hidden="1" xr:uid="{00000000-0005-0000-0000-0000D3180000}"/>
    <cellStyle name="40% - Accent4 4 2 3 2" xfId="1886" hidden="1" xr:uid="{00000000-0005-0000-0000-0000D4180000}"/>
    <cellStyle name="40% - Accent4 4 2 3 2" xfId="2034" hidden="1" xr:uid="{00000000-0005-0000-0000-0000D5180000}"/>
    <cellStyle name="40% - Accent4 4 2 3 2" xfId="2372" hidden="1" xr:uid="{00000000-0005-0000-0000-0000D6180000}"/>
    <cellStyle name="40% - Accent4 4 2 3 2" xfId="2709" hidden="1" xr:uid="{00000000-0005-0000-0000-0000D7180000}"/>
    <cellStyle name="40% - Accent4 4 2 3 2" xfId="3281" hidden="1" xr:uid="{00000000-0005-0000-0000-0000D8180000}"/>
    <cellStyle name="40% - Accent4 4 2 3 2" xfId="3396" hidden="1" xr:uid="{00000000-0005-0000-0000-0000D9180000}"/>
    <cellStyle name="40% - Accent4 4 2 3 2" xfId="4119" hidden="1" xr:uid="{00000000-0005-0000-0000-0000DA180000}"/>
    <cellStyle name="40% - Accent4 4 2 3 2" xfId="4292" hidden="1" xr:uid="{00000000-0005-0000-0000-0000DB180000}"/>
    <cellStyle name="40% - Accent4 4 2 3 2" xfId="4685" hidden="1" xr:uid="{00000000-0005-0000-0000-0000DC180000}"/>
    <cellStyle name="40% - Accent4 4 2 3 2" xfId="4833" hidden="1" xr:uid="{00000000-0005-0000-0000-0000DD180000}"/>
    <cellStyle name="40% - Accent4 4 2 3 2" xfId="5171" hidden="1" xr:uid="{00000000-0005-0000-0000-0000DE180000}"/>
    <cellStyle name="40% - Accent4 4 2 3 2" xfId="5508" hidden="1" xr:uid="{00000000-0005-0000-0000-0000DF180000}"/>
    <cellStyle name="40% - Accent4 4 2 3 2" xfId="6073" hidden="1" xr:uid="{00000000-0005-0000-0000-0000E0180000}"/>
    <cellStyle name="40% - Accent4 4 2 3 2" xfId="6188" hidden="1" xr:uid="{00000000-0005-0000-0000-0000E1180000}"/>
    <cellStyle name="40% - Accent4 4 2 3 2" xfId="6911" hidden="1" xr:uid="{00000000-0005-0000-0000-0000E2180000}"/>
    <cellStyle name="40% - Accent4 4 2 3 2" xfId="7084" hidden="1" xr:uid="{00000000-0005-0000-0000-0000E3180000}"/>
    <cellStyle name="40% - Accent4 4 2 3 2" xfId="7477" hidden="1" xr:uid="{00000000-0005-0000-0000-0000E4180000}"/>
    <cellStyle name="40% - Accent4 4 2 3 2" xfId="7625" hidden="1" xr:uid="{00000000-0005-0000-0000-0000E5180000}"/>
    <cellStyle name="40% - Accent4 4 2 3 2" xfId="7963" hidden="1" xr:uid="{00000000-0005-0000-0000-0000E6180000}"/>
    <cellStyle name="40% - Accent4 4 2 3 2" xfId="8300" hidden="1" xr:uid="{00000000-0005-0000-0000-0000E7180000}"/>
    <cellStyle name="40% - Accent4 4 2 4 2" xfId="452" hidden="1" xr:uid="{00000000-0005-0000-0000-0000E8180000}"/>
    <cellStyle name="40% - Accent4 4 2 4 2" xfId="567" hidden="1" xr:uid="{00000000-0005-0000-0000-0000E9180000}"/>
    <cellStyle name="40% - Accent4 4 2 4 2" xfId="1290" hidden="1" xr:uid="{00000000-0005-0000-0000-0000EA180000}"/>
    <cellStyle name="40% - Accent4 4 2 4 2" xfId="1463" hidden="1" xr:uid="{00000000-0005-0000-0000-0000EB180000}"/>
    <cellStyle name="40% - Accent4 4 2 4 2" xfId="1856" hidden="1" xr:uid="{00000000-0005-0000-0000-0000EC180000}"/>
    <cellStyle name="40% - Accent4 4 2 4 2" xfId="2004" hidden="1" xr:uid="{00000000-0005-0000-0000-0000ED180000}"/>
    <cellStyle name="40% - Accent4 4 2 4 2" xfId="2342" hidden="1" xr:uid="{00000000-0005-0000-0000-0000EE180000}"/>
    <cellStyle name="40% - Accent4 4 2 4 2" xfId="2679" hidden="1" xr:uid="{00000000-0005-0000-0000-0000EF180000}"/>
    <cellStyle name="40% - Accent4 4 2 4 2" xfId="3251" hidden="1" xr:uid="{00000000-0005-0000-0000-0000F0180000}"/>
    <cellStyle name="40% - Accent4 4 2 4 2" xfId="3366" hidden="1" xr:uid="{00000000-0005-0000-0000-0000F1180000}"/>
    <cellStyle name="40% - Accent4 4 2 4 2" xfId="4089" hidden="1" xr:uid="{00000000-0005-0000-0000-0000F2180000}"/>
    <cellStyle name="40% - Accent4 4 2 4 2" xfId="4262" hidden="1" xr:uid="{00000000-0005-0000-0000-0000F3180000}"/>
    <cellStyle name="40% - Accent4 4 2 4 2" xfId="4655" hidden="1" xr:uid="{00000000-0005-0000-0000-0000F4180000}"/>
    <cellStyle name="40% - Accent4 4 2 4 2" xfId="4803" hidden="1" xr:uid="{00000000-0005-0000-0000-0000F5180000}"/>
    <cellStyle name="40% - Accent4 4 2 4 2" xfId="5141" hidden="1" xr:uid="{00000000-0005-0000-0000-0000F6180000}"/>
    <cellStyle name="40% - Accent4 4 2 4 2" xfId="5478" hidden="1" xr:uid="{00000000-0005-0000-0000-0000F7180000}"/>
    <cellStyle name="40% - Accent4 4 2 4 2" xfId="6043" hidden="1" xr:uid="{00000000-0005-0000-0000-0000F8180000}"/>
    <cellStyle name="40% - Accent4 4 2 4 2" xfId="6158" hidden="1" xr:uid="{00000000-0005-0000-0000-0000F9180000}"/>
    <cellStyle name="40% - Accent4 4 2 4 2" xfId="6881" hidden="1" xr:uid="{00000000-0005-0000-0000-0000FA180000}"/>
    <cellStyle name="40% - Accent4 4 2 4 2" xfId="7054" hidden="1" xr:uid="{00000000-0005-0000-0000-0000FB180000}"/>
    <cellStyle name="40% - Accent4 4 2 4 2" xfId="7447" hidden="1" xr:uid="{00000000-0005-0000-0000-0000FC180000}"/>
    <cellStyle name="40% - Accent4 4 2 4 2" xfId="7595" hidden="1" xr:uid="{00000000-0005-0000-0000-0000FD180000}"/>
    <cellStyle name="40% - Accent4 4 2 4 2" xfId="7933" hidden="1" xr:uid="{00000000-0005-0000-0000-0000FE180000}"/>
    <cellStyle name="40% - Accent4 4 2 4 2" xfId="8270" hidden="1" xr:uid="{00000000-0005-0000-0000-0000FF180000}"/>
    <cellStyle name="40% - Accent4 4 3 3 2" xfId="451" hidden="1" xr:uid="{00000000-0005-0000-0000-000000190000}"/>
    <cellStyle name="40% - Accent4 4 3 3 2" xfId="566" hidden="1" xr:uid="{00000000-0005-0000-0000-000001190000}"/>
    <cellStyle name="40% - Accent4 4 3 3 2" xfId="1289" hidden="1" xr:uid="{00000000-0005-0000-0000-000002190000}"/>
    <cellStyle name="40% - Accent4 4 3 3 2" xfId="1462" hidden="1" xr:uid="{00000000-0005-0000-0000-000003190000}"/>
    <cellStyle name="40% - Accent4 4 3 3 2" xfId="1855" hidden="1" xr:uid="{00000000-0005-0000-0000-000004190000}"/>
    <cellStyle name="40% - Accent4 4 3 3 2" xfId="2003" hidden="1" xr:uid="{00000000-0005-0000-0000-000005190000}"/>
    <cellStyle name="40% - Accent4 4 3 3 2" xfId="2341" hidden="1" xr:uid="{00000000-0005-0000-0000-000006190000}"/>
    <cellStyle name="40% - Accent4 4 3 3 2" xfId="2678" hidden="1" xr:uid="{00000000-0005-0000-0000-000007190000}"/>
    <cellStyle name="40% - Accent4 4 3 3 2" xfId="3250" hidden="1" xr:uid="{00000000-0005-0000-0000-000008190000}"/>
    <cellStyle name="40% - Accent4 4 3 3 2" xfId="3365" hidden="1" xr:uid="{00000000-0005-0000-0000-000009190000}"/>
    <cellStyle name="40% - Accent4 4 3 3 2" xfId="4088" hidden="1" xr:uid="{00000000-0005-0000-0000-00000A190000}"/>
    <cellStyle name="40% - Accent4 4 3 3 2" xfId="4261" hidden="1" xr:uid="{00000000-0005-0000-0000-00000B190000}"/>
    <cellStyle name="40% - Accent4 4 3 3 2" xfId="4654" hidden="1" xr:uid="{00000000-0005-0000-0000-00000C190000}"/>
    <cellStyle name="40% - Accent4 4 3 3 2" xfId="4802" hidden="1" xr:uid="{00000000-0005-0000-0000-00000D190000}"/>
    <cellStyle name="40% - Accent4 4 3 3 2" xfId="5140" hidden="1" xr:uid="{00000000-0005-0000-0000-00000E190000}"/>
    <cellStyle name="40% - Accent4 4 3 3 2" xfId="5477" hidden="1" xr:uid="{00000000-0005-0000-0000-00000F190000}"/>
    <cellStyle name="40% - Accent4 4 3 3 2" xfId="6042" hidden="1" xr:uid="{00000000-0005-0000-0000-000010190000}"/>
    <cellStyle name="40% - Accent4 4 3 3 2" xfId="6157" hidden="1" xr:uid="{00000000-0005-0000-0000-000011190000}"/>
    <cellStyle name="40% - Accent4 4 3 3 2" xfId="6880" hidden="1" xr:uid="{00000000-0005-0000-0000-000012190000}"/>
    <cellStyle name="40% - Accent4 4 3 3 2" xfId="7053" hidden="1" xr:uid="{00000000-0005-0000-0000-000013190000}"/>
    <cellStyle name="40% - Accent4 4 3 3 2" xfId="7446" hidden="1" xr:uid="{00000000-0005-0000-0000-000014190000}"/>
    <cellStyle name="40% - Accent4 4 3 3 2" xfId="7594" hidden="1" xr:uid="{00000000-0005-0000-0000-000015190000}"/>
    <cellStyle name="40% - Accent4 4 3 3 2" xfId="7932" hidden="1" xr:uid="{00000000-0005-0000-0000-000016190000}"/>
    <cellStyle name="40% - Accent4 4 3 3 2" xfId="8269" hidden="1" xr:uid="{00000000-0005-0000-0000-000017190000}"/>
    <cellStyle name="40% - Accent4 5 2" xfId="410" hidden="1" xr:uid="{00000000-0005-0000-0000-000018190000}"/>
    <cellStyle name="40% - Accent4 5 2" xfId="525" hidden="1" xr:uid="{00000000-0005-0000-0000-000019190000}"/>
    <cellStyle name="40% - Accent4 5 2" xfId="1248" hidden="1" xr:uid="{00000000-0005-0000-0000-00001A190000}"/>
    <cellStyle name="40% - Accent4 5 2" xfId="1421" hidden="1" xr:uid="{00000000-0005-0000-0000-00001B190000}"/>
    <cellStyle name="40% - Accent4 5 2" xfId="1814" hidden="1" xr:uid="{00000000-0005-0000-0000-00001C190000}"/>
    <cellStyle name="40% - Accent4 5 2" xfId="1962" hidden="1" xr:uid="{00000000-0005-0000-0000-00001D190000}"/>
    <cellStyle name="40% - Accent4 5 2" xfId="2300" hidden="1" xr:uid="{00000000-0005-0000-0000-00001E190000}"/>
    <cellStyle name="40% - Accent4 5 2" xfId="2637" hidden="1" xr:uid="{00000000-0005-0000-0000-00001F190000}"/>
    <cellStyle name="40% - Accent4 5 2" xfId="3209" hidden="1" xr:uid="{00000000-0005-0000-0000-000020190000}"/>
    <cellStyle name="40% - Accent4 5 2" xfId="3324" hidden="1" xr:uid="{00000000-0005-0000-0000-000021190000}"/>
    <cellStyle name="40% - Accent4 5 2" xfId="4047" hidden="1" xr:uid="{00000000-0005-0000-0000-000022190000}"/>
    <cellStyle name="40% - Accent4 5 2" xfId="4220" hidden="1" xr:uid="{00000000-0005-0000-0000-000023190000}"/>
    <cellStyle name="40% - Accent4 5 2" xfId="4613" hidden="1" xr:uid="{00000000-0005-0000-0000-000024190000}"/>
    <cellStyle name="40% - Accent4 5 2" xfId="4761" hidden="1" xr:uid="{00000000-0005-0000-0000-000025190000}"/>
    <cellStyle name="40% - Accent4 5 2" xfId="5099" hidden="1" xr:uid="{00000000-0005-0000-0000-000026190000}"/>
    <cellStyle name="40% - Accent4 5 2" xfId="5436" hidden="1" xr:uid="{00000000-0005-0000-0000-000027190000}"/>
    <cellStyle name="40% - Accent4 5 2" xfId="6001" hidden="1" xr:uid="{00000000-0005-0000-0000-000028190000}"/>
    <cellStyle name="40% - Accent4 5 2" xfId="6116" hidden="1" xr:uid="{00000000-0005-0000-0000-000029190000}"/>
    <cellStyle name="40% - Accent4 5 2" xfId="6839" hidden="1" xr:uid="{00000000-0005-0000-0000-00002A190000}"/>
    <cellStyle name="40% - Accent4 5 2" xfId="7012" hidden="1" xr:uid="{00000000-0005-0000-0000-00002B190000}"/>
    <cellStyle name="40% - Accent4 5 2" xfId="7405" hidden="1" xr:uid="{00000000-0005-0000-0000-00002C190000}"/>
    <cellStyle name="40% - Accent4 5 2" xfId="7553" hidden="1" xr:uid="{00000000-0005-0000-0000-00002D190000}"/>
    <cellStyle name="40% - Accent4 5 2" xfId="7891" hidden="1" xr:uid="{00000000-0005-0000-0000-00002E190000}"/>
    <cellStyle name="40% - Accent4 5 2" xfId="8228" hidden="1" xr:uid="{00000000-0005-0000-0000-00002F190000}"/>
    <cellStyle name="40% - Accent4 7" xfId="87" hidden="1" xr:uid="{00000000-0005-0000-0000-000030190000}"/>
    <cellStyle name="40% - Accent4 7" xfId="178" hidden="1" xr:uid="{00000000-0005-0000-0000-000031190000}"/>
    <cellStyle name="40% - Accent4 7" xfId="255" hidden="1" xr:uid="{00000000-0005-0000-0000-000032190000}"/>
    <cellStyle name="40% - Accent4 7" xfId="333" hidden="1" xr:uid="{00000000-0005-0000-0000-000033190000}"/>
    <cellStyle name="40% - Accent4 7" xfId="917" hidden="1" xr:uid="{00000000-0005-0000-0000-000034190000}"/>
    <cellStyle name="40% - Accent4 7" xfId="994" hidden="1" xr:uid="{00000000-0005-0000-0000-000035190000}"/>
    <cellStyle name="40% - Accent4 7" xfId="1073" hidden="1" xr:uid="{00000000-0005-0000-0000-000036190000}"/>
    <cellStyle name="40% - Accent4 7" xfId="765" hidden="1" xr:uid="{00000000-0005-0000-0000-000037190000}"/>
    <cellStyle name="40% - Accent4 7" xfId="1182" hidden="1" xr:uid="{00000000-0005-0000-0000-000038190000}"/>
    <cellStyle name="40% - Accent4 7" xfId="775" hidden="1" xr:uid="{00000000-0005-0000-0000-000039190000}"/>
    <cellStyle name="40% - Accent4 7" xfId="646" hidden="1" xr:uid="{00000000-0005-0000-0000-00003A190000}"/>
    <cellStyle name="40% - Accent4 7" xfId="1589" hidden="1" xr:uid="{00000000-0005-0000-0000-00003B190000}"/>
    <cellStyle name="40% - Accent4 7" xfId="1667" hidden="1" xr:uid="{00000000-0005-0000-0000-00003C190000}"/>
    <cellStyle name="40% - Accent4 7" xfId="811" hidden="1" xr:uid="{00000000-0005-0000-0000-00003D190000}"/>
    <cellStyle name="40% - Accent4 7" xfId="1762" hidden="1" xr:uid="{00000000-0005-0000-0000-00003E190000}"/>
    <cellStyle name="40% - Accent4 7" xfId="1347" hidden="1" xr:uid="{00000000-0005-0000-0000-00003F190000}"/>
    <cellStyle name="40% - Accent4 7" xfId="696" hidden="1" xr:uid="{00000000-0005-0000-0000-000040190000}"/>
    <cellStyle name="40% - Accent4 7" xfId="2121" hidden="1" xr:uid="{00000000-0005-0000-0000-000041190000}"/>
    <cellStyle name="40% - Accent4 7" xfId="2199" hidden="1" xr:uid="{00000000-0005-0000-0000-000042190000}"/>
    <cellStyle name="40% - Accent4 7" xfId="1750" hidden="1" xr:uid="{00000000-0005-0000-0000-000043190000}"/>
    <cellStyle name="40% - Accent4 7" xfId="2458" hidden="1" xr:uid="{00000000-0005-0000-0000-000044190000}"/>
    <cellStyle name="40% - Accent4 7" xfId="2536" hidden="1" xr:uid="{00000000-0005-0000-0000-000045190000}"/>
    <cellStyle name="40% - Accent4 7" xfId="1368" hidden="1" xr:uid="{00000000-0005-0000-0000-000046190000}"/>
    <cellStyle name="40% - Accent4 7" xfId="2795" hidden="1" xr:uid="{00000000-0005-0000-0000-000047190000}"/>
    <cellStyle name="40% - Accent4 7" xfId="2886" hidden="1" xr:uid="{00000000-0005-0000-0000-000048190000}"/>
    <cellStyle name="40% - Accent4 7" xfId="2977" hidden="1" xr:uid="{00000000-0005-0000-0000-000049190000}"/>
    <cellStyle name="40% - Accent4 7" xfId="3054" hidden="1" xr:uid="{00000000-0005-0000-0000-00004A190000}"/>
    <cellStyle name="40% - Accent4 7" xfId="3132" hidden="1" xr:uid="{00000000-0005-0000-0000-00004B190000}"/>
    <cellStyle name="40% - Accent4 7" xfId="3716" hidden="1" xr:uid="{00000000-0005-0000-0000-00004C190000}"/>
    <cellStyle name="40% - Accent4 7" xfId="3793" hidden="1" xr:uid="{00000000-0005-0000-0000-00004D190000}"/>
    <cellStyle name="40% - Accent4 7" xfId="3872" hidden="1" xr:uid="{00000000-0005-0000-0000-00004E190000}"/>
    <cellStyle name="40% - Accent4 7" xfId="3564" hidden="1" xr:uid="{00000000-0005-0000-0000-00004F190000}"/>
    <cellStyle name="40% - Accent4 7" xfId="3981" hidden="1" xr:uid="{00000000-0005-0000-0000-000050190000}"/>
    <cellStyle name="40% - Accent4 7" xfId="3574" hidden="1" xr:uid="{00000000-0005-0000-0000-000051190000}"/>
    <cellStyle name="40% - Accent4 7" xfId="3445" hidden="1" xr:uid="{00000000-0005-0000-0000-000052190000}"/>
    <cellStyle name="40% - Accent4 7" xfId="4388" hidden="1" xr:uid="{00000000-0005-0000-0000-000053190000}"/>
    <cellStyle name="40% - Accent4 7" xfId="4466" hidden="1" xr:uid="{00000000-0005-0000-0000-000054190000}"/>
    <cellStyle name="40% - Accent4 7" xfId="3610" hidden="1" xr:uid="{00000000-0005-0000-0000-000055190000}"/>
    <cellStyle name="40% - Accent4 7" xfId="4561" hidden="1" xr:uid="{00000000-0005-0000-0000-000056190000}"/>
    <cellStyle name="40% - Accent4 7" xfId="4146" hidden="1" xr:uid="{00000000-0005-0000-0000-000057190000}"/>
    <cellStyle name="40% - Accent4 7" xfId="3495" hidden="1" xr:uid="{00000000-0005-0000-0000-000058190000}"/>
    <cellStyle name="40% - Accent4 7" xfId="4920" hidden="1" xr:uid="{00000000-0005-0000-0000-000059190000}"/>
    <cellStyle name="40% - Accent4 7" xfId="4998" hidden="1" xr:uid="{00000000-0005-0000-0000-00005A190000}"/>
    <cellStyle name="40% - Accent4 7" xfId="4549" hidden="1" xr:uid="{00000000-0005-0000-0000-00005B190000}"/>
    <cellStyle name="40% - Accent4 7" xfId="5257" hidden="1" xr:uid="{00000000-0005-0000-0000-00005C190000}"/>
    <cellStyle name="40% - Accent4 7" xfId="5335" hidden="1" xr:uid="{00000000-0005-0000-0000-00005D190000}"/>
    <cellStyle name="40% - Accent4 7" xfId="4167" hidden="1" xr:uid="{00000000-0005-0000-0000-00005E190000}"/>
    <cellStyle name="40% - Accent4 7" xfId="5594" hidden="1" xr:uid="{00000000-0005-0000-0000-00005F190000}"/>
    <cellStyle name="40% - Accent4 7" xfId="5678" hidden="1" xr:uid="{00000000-0005-0000-0000-000060190000}"/>
    <cellStyle name="40% - Accent4 7" xfId="5769" hidden="1" xr:uid="{00000000-0005-0000-0000-000061190000}"/>
    <cellStyle name="40% - Accent4 7" xfId="5846" hidden="1" xr:uid="{00000000-0005-0000-0000-000062190000}"/>
    <cellStyle name="40% - Accent4 7" xfId="5924" hidden="1" xr:uid="{00000000-0005-0000-0000-000063190000}"/>
    <cellStyle name="40% - Accent4 7" xfId="6508" hidden="1" xr:uid="{00000000-0005-0000-0000-000064190000}"/>
    <cellStyle name="40% - Accent4 7" xfId="6585" hidden="1" xr:uid="{00000000-0005-0000-0000-000065190000}"/>
    <cellStyle name="40% - Accent4 7" xfId="6664" hidden="1" xr:uid="{00000000-0005-0000-0000-000066190000}"/>
    <cellStyle name="40% - Accent4 7" xfId="6356" hidden="1" xr:uid="{00000000-0005-0000-0000-000067190000}"/>
    <cellStyle name="40% - Accent4 7" xfId="6773" hidden="1" xr:uid="{00000000-0005-0000-0000-000068190000}"/>
    <cellStyle name="40% - Accent4 7" xfId="6366" hidden="1" xr:uid="{00000000-0005-0000-0000-000069190000}"/>
    <cellStyle name="40% - Accent4 7" xfId="6237" hidden="1" xr:uid="{00000000-0005-0000-0000-00006A190000}"/>
    <cellStyle name="40% - Accent4 7" xfId="7180" hidden="1" xr:uid="{00000000-0005-0000-0000-00006B190000}"/>
    <cellStyle name="40% - Accent4 7" xfId="7258" hidden="1" xr:uid="{00000000-0005-0000-0000-00006C190000}"/>
    <cellStyle name="40% - Accent4 7" xfId="6402" hidden="1" xr:uid="{00000000-0005-0000-0000-00006D190000}"/>
    <cellStyle name="40% - Accent4 7" xfId="7353" hidden="1" xr:uid="{00000000-0005-0000-0000-00006E190000}"/>
    <cellStyle name="40% - Accent4 7" xfId="6938" hidden="1" xr:uid="{00000000-0005-0000-0000-00006F190000}"/>
    <cellStyle name="40% - Accent4 7" xfId="6287" hidden="1" xr:uid="{00000000-0005-0000-0000-000070190000}"/>
    <cellStyle name="40% - Accent4 7" xfId="7712" hidden="1" xr:uid="{00000000-0005-0000-0000-000071190000}"/>
    <cellStyle name="40% - Accent4 7" xfId="7790" hidden="1" xr:uid="{00000000-0005-0000-0000-000072190000}"/>
    <cellStyle name="40% - Accent4 7" xfId="7341" hidden="1" xr:uid="{00000000-0005-0000-0000-000073190000}"/>
    <cellStyle name="40% - Accent4 7" xfId="8049" hidden="1" xr:uid="{00000000-0005-0000-0000-000074190000}"/>
    <cellStyle name="40% - Accent4 7" xfId="8127" hidden="1" xr:uid="{00000000-0005-0000-0000-000075190000}"/>
    <cellStyle name="40% - Accent4 7" xfId="6959" hidden="1" xr:uid="{00000000-0005-0000-0000-000076190000}"/>
    <cellStyle name="40% - Accent4 7" xfId="8386" hidden="1" xr:uid="{00000000-0005-0000-0000-000077190000}"/>
    <cellStyle name="40% - Accent4 8" xfId="103" hidden="1" xr:uid="{00000000-0005-0000-0000-000078190000}"/>
    <cellStyle name="40% - Accent4 8" xfId="169" hidden="1" xr:uid="{00000000-0005-0000-0000-000079190000}"/>
    <cellStyle name="40% - Accent4 8" xfId="247" hidden="1" xr:uid="{00000000-0005-0000-0000-00007A190000}"/>
    <cellStyle name="40% - Accent4 8" xfId="325" hidden="1" xr:uid="{00000000-0005-0000-0000-00007B190000}"/>
    <cellStyle name="40% - Accent4 8" xfId="907" hidden="1" xr:uid="{00000000-0005-0000-0000-00007C190000}"/>
    <cellStyle name="40% - Accent4 8" xfId="986" hidden="1" xr:uid="{00000000-0005-0000-0000-00007D190000}"/>
    <cellStyle name="40% - Accent4 8" xfId="1065" hidden="1" xr:uid="{00000000-0005-0000-0000-00007E190000}"/>
    <cellStyle name="40% - Accent4 8" xfId="639" hidden="1" xr:uid="{00000000-0005-0000-0000-00007F190000}"/>
    <cellStyle name="40% - Accent4 8" xfId="1141" hidden="1" xr:uid="{00000000-0005-0000-0000-000080190000}"/>
    <cellStyle name="40% - Accent4 8" xfId="847" hidden="1" xr:uid="{00000000-0005-0000-0000-000081190000}"/>
    <cellStyle name="40% - Accent4 8" xfId="737" hidden="1" xr:uid="{00000000-0005-0000-0000-000082190000}"/>
    <cellStyle name="40% - Accent4 8" xfId="1581" hidden="1" xr:uid="{00000000-0005-0000-0000-000083190000}"/>
    <cellStyle name="40% - Accent4 8" xfId="1659" hidden="1" xr:uid="{00000000-0005-0000-0000-000084190000}"/>
    <cellStyle name="40% - Accent4 8" xfId="702" hidden="1" xr:uid="{00000000-0005-0000-0000-000085190000}"/>
    <cellStyle name="40% - Accent4 8" xfId="1730" hidden="1" xr:uid="{00000000-0005-0000-0000-000086190000}"/>
    <cellStyle name="40% - Accent4 8" xfId="1508" hidden="1" xr:uid="{00000000-0005-0000-0000-000087190000}"/>
    <cellStyle name="40% - Accent4 8" xfId="1500" hidden="1" xr:uid="{00000000-0005-0000-0000-000088190000}"/>
    <cellStyle name="40% - Accent4 8" xfId="2113" hidden="1" xr:uid="{00000000-0005-0000-0000-000089190000}"/>
    <cellStyle name="40% - Accent4 8" xfId="2191" hidden="1" xr:uid="{00000000-0005-0000-0000-00008A190000}"/>
    <cellStyle name="40% - Accent4 8" xfId="2256" hidden="1" xr:uid="{00000000-0005-0000-0000-00008B190000}"/>
    <cellStyle name="40% - Accent4 8" xfId="2450" hidden="1" xr:uid="{00000000-0005-0000-0000-00008C190000}"/>
    <cellStyle name="40% - Accent4 8" xfId="2528" hidden="1" xr:uid="{00000000-0005-0000-0000-00008D190000}"/>
    <cellStyle name="40% - Accent4 8" xfId="2593" hidden="1" xr:uid="{00000000-0005-0000-0000-00008E190000}"/>
    <cellStyle name="40% - Accent4 8" xfId="2787" hidden="1" xr:uid="{00000000-0005-0000-0000-00008F190000}"/>
    <cellStyle name="40% - Accent4 8" xfId="2902" hidden="1" xr:uid="{00000000-0005-0000-0000-000090190000}"/>
    <cellStyle name="40% - Accent4 8" xfId="2968" hidden="1" xr:uid="{00000000-0005-0000-0000-000091190000}"/>
    <cellStyle name="40% - Accent4 8" xfId="3046" hidden="1" xr:uid="{00000000-0005-0000-0000-000092190000}"/>
    <cellStyle name="40% - Accent4 8" xfId="3124" hidden="1" xr:uid="{00000000-0005-0000-0000-000093190000}"/>
    <cellStyle name="40% - Accent4 8" xfId="3706" hidden="1" xr:uid="{00000000-0005-0000-0000-000094190000}"/>
    <cellStyle name="40% - Accent4 8" xfId="3785" hidden="1" xr:uid="{00000000-0005-0000-0000-000095190000}"/>
    <cellStyle name="40% - Accent4 8" xfId="3864" hidden="1" xr:uid="{00000000-0005-0000-0000-000096190000}"/>
    <cellStyle name="40% - Accent4 8" xfId="3438" hidden="1" xr:uid="{00000000-0005-0000-0000-000097190000}"/>
    <cellStyle name="40% - Accent4 8" xfId="3940" hidden="1" xr:uid="{00000000-0005-0000-0000-000098190000}"/>
    <cellStyle name="40% - Accent4 8" xfId="3646" hidden="1" xr:uid="{00000000-0005-0000-0000-000099190000}"/>
    <cellStyle name="40% - Accent4 8" xfId="3536" hidden="1" xr:uid="{00000000-0005-0000-0000-00009A190000}"/>
    <cellStyle name="40% - Accent4 8" xfId="4380" hidden="1" xr:uid="{00000000-0005-0000-0000-00009B190000}"/>
    <cellStyle name="40% - Accent4 8" xfId="4458" hidden="1" xr:uid="{00000000-0005-0000-0000-00009C190000}"/>
    <cellStyle name="40% - Accent4 8" xfId="3501" hidden="1" xr:uid="{00000000-0005-0000-0000-00009D190000}"/>
    <cellStyle name="40% - Accent4 8" xfId="4529" hidden="1" xr:uid="{00000000-0005-0000-0000-00009E190000}"/>
    <cellStyle name="40% - Accent4 8" xfId="4307" hidden="1" xr:uid="{00000000-0005-0000-0000-00009F190000}"/>
    <cellStyle name="40% - Accent4 8" xfId="4299" hidden="1" xr:uid="{00000000-0005-0000-0000-0000A0190000}"/>
    <cellStyle name="40% - Accent4 8" xfId="4912" hidden="1" xr:uid="{00000000-0005-0000-0000-0000A1190000}"/>
    <cellStyle name="40% - Accent4 8" xfId="4990" hidden="1" xr:uid="{00000000-0005-0000-0000-0000A2190000}"/>
    <cellStyle name="40% - Accent4 8" xfId="5055" hidden="1" xr:uid="{00000000-0005-0000-0000-0000A3190000}"/>
    <cellStyle name="40% - Accent4 8" xfId="5249" hidden="1" xr:uid="{00000000-0005-0000-0000-0000A4190000}"/>
    <cellStyle name="40% - Accent4 8" xfId="5327" hidden="1" xr:uid="{00000000-0005-0000-0000-0000A5190000}"/>
    <cellStyle name="40% - Accent4 8" xfId="5392" hidden="1" xr:uid="{00000000-0005-0000-0000-0000A6190000}"/>
    <cellStyle name="40% - Accent4 8" xfId="5586" hidden="1" xr:uid="{00000000-0005-0000-0000-0000A7190000}"/>
    <cellStyle name="40% - Accent4 8" xfId="5694" hidden="1" xr:uid="{00000000-0005-0000-0000-0000A8190000}"/>
    <cellStyle name="40% - Accent4 8" xfId="5760" hidden="1" xr:uid="{00000000-0005-0000-0000-0000A9190000}"/>
    <cellStyle name="40% - Accent4 8" xfId="5838" hidden="1" xr:uid="{00000000-0005-0000-0000-0000AA190000}"/>
    <cellStyle name="40% - Accent4 8" xfId="5916" hidden="1" xr:uid="{00000000-0005-0000-0000-0000AB190000}"/>
    <cellStyle name="40% - Accent4 8" xfId="6498" hidden="1" xr:uid="{00000000-0005-0000-0000-0000AC190000}"/>
    <cellStyle name="40% - Accent4 8" xfId="6577" hidden="1" xr:uid="{00000000-0005-0000-0000-0000AD190000}"/>
    <cellStyle name="40% - Accent4 8" xfId="6656" hidden="1" xr:uid="{00000000-0005-0000-0000-0000AE190000}"/>
    <cellStyle name="40% - Accent4 8" xfId="6230" hidden="1" xr:uid="{00000000-0005-0000-0000-0000AF190000}"/>
    <cellStyle name="40% - Accent4 8" xfId="6732" hidden="1" xr:uid="{00000000-0005-0000-0000-0000B0190000}"/>
    <cellStyle name="40% - Accent4 8" xfId="6438" hidden="1" xr:uid="{00000000-0005-0000-0000-0000B1190000}"/>
    <cellStyle name="40% - Accent4 8" xfId="6328" hidden="1" xr:uid="{00000000-0005-0000-0000-0000B2190000}"/>
    <cellStyle name="40% - Accent4 8" xfId="7172" hidden="1" xr:uid="{00000000-0005-0000-0000-0000B3190000}"/>
    <cellStyle name="40% - Accent4 8" xfId="7250" hidden="1" xr:uid="{00000000-0005-0000-0000-0000B4190000}"/>
    <cellStyle name="40% - Accent4 8" xfId="6293" hidden="1" xr:uid="{00000000-0005-0000-0000-0000B5190000}"/>
    <cellStyle name="40% - Accent4 8" xfId="7321" hidden="1" xr:uid="{00000000-0005-0000-0000-0000B6190000}"/>
    <cellStyle name="40% - Accent4 8" xfId="7099" hidden="1" xr:uid="{00000000-0005-0000-0000-0000B7190000}"/>
    <cellStyle name="40% - Accent4 8" xfId="7091" hidden="1" xr:uid="{00000000-0005-0000-0000-0000B8190000}"/>
    <cellStyle name="40% - Accent4 8" xfId="7704" hidden="1" xr:uid="{00000000-0005-0000-0000-0000B9190000}"/>
    <cellStyle name="40% - Accent4 8" xfId="7782" hidden="1" xr:uid="{00000000-0005-0000-0000-0000BA190000}"/>
    <cellStyle name="40% - Accent4 8" xfId="7847" hidden="1" xr:uid="{00000000-0005-0000-0000-0000BB190000}"/>
    <cellStyle name="40% - Accent4 8" xfId="8041" hidden="1" xr:uid="{00000000-0005-0000-0000-0000BC190000}"/>
    <cellStyle name="40% - Accent4 8" xfId="8119" hidden="1" xr:uid="{00000000-0005-0000-0000-0000BD190000}"/>
    <cellStyle name="40% - Accent4 8" xfId="8184" hidden="1" xr:uid="{00000000-0005-0000-0000-0000BE190000}"/>
    <cellStyle name="40% - Accent4 8" xfId="8378" hidden="1" xr:uid="{00000000-0005-0000-0000-0000BF190000}"/>
    <cellStyle name="40% - Accent4 9" xfId="116" hidden="1" xr:uid="{00000000-0005-0000-0000-0000C0190000}"/>
    <cellStyle name="40% - Accent4 9" xfId="190" hidden="1" xr:uid="{00000000-0005-0000-0000-0000C1190000}"/>
    <cellStyle name="40% - Accent4 9" xfId="266" hidden="1" xr:uid="{00000000-0005-0000-0000-0000C2190000}"/>
    <cellStyle name="40% - Accent4 9" xfId="344" hidden="1" xr:uid="{00000000-0005-0000-0000-0000C3190000}"/>
    <cellStyle name="40% - Accent4 9" xfId="929" hidden="1" xr:uid="{00000000-0005-0000-0000-0000C4190000}"/>
    <cellStyle name="40% - Accent4 9" xfId="1005" hidden="1" xr:uid="{00000000-0005-0000-0000-0000C5190000}"/>
    <cellStyle name="40% - Accent4 9" xfId="1084" hidden="1" xr:uid="{00000000-0005-0000-0000-0000C6190000}"/>
    <cellStyle name="40% - Accent4 9" xfId="1152" hidden="1" xr:uid="{00000000-0005-0000-0000-0000C7190000}"/>
    <cellStyle name="40% - Accent4 9" xfId="869" hidden="1" xr:uid="{00000000-0005-0000-0000-0000C8190000}"/>
    <cellStyle name="40% - Accent4 9" xfId="740" hidden="1" xr:uid="{00000000-0005-0000-0000-0000C9190000}"/>
    <cellStyle name="40% - Accent4 9" xfId="1524" hidden="1" xr:uid="{00000000-0005-0000-0000-0000CA190000}"/>
    <cellStyle name="40% - Accent4 9" xfId="1600" hidden="1" xr:uid="{00000000-0005-0000-0000-0000CB190000}"/>
    <cellStyle name="40% - Accent4 9" xfId="1678" hidden="1" xr:uid="{00000000-0005-0000-0000-0000CC190000}"/>
    <cellStyle name="40% - Accent4 9" xfId="1740" hidden="1" xr:uid="{00000000-0005-0000-0000-0000CD190000}"/>
    <cellStyle name="40% - Accent4 9" xfId="882" hidden="1" xr:uid="{00000000-0005-0000-0000-0000CE190000}"/>
    <cellStyle name="40% - Accent4 9" xfId="822" hidden="1" xr:uid="{00000000-0005-0000-0000-0000CF190000}"/>
    <cellStyle name="40% - Accent4 9" xfId="2056" hidden="1" xr:uid="{00000000-0005-0000-0000-0000D0190000}"/>
    <cellStyle name="40% - Accent4 9" xfId="2132" hidden="1" xr:uid="{00000000-0005-0000-0000-0000D1190000}"/>
    <cellStyle name="40% - Accent4 9" xfId="2210" hidden="1" xr:uid="{00000000-0005-0000-0000-0000D2190000}"/>
    <cellStyle name="40% - Accent4 9" xfId="2393" hidden="1" xr:uid="{00000000-0005-0000-0000-0000D3190000}"/>
    <cellStyle name="40% - Accent4 9" xfId="2469" hidden="1" xr:uid="{00000000-0005-0000-0000-0000D4190000}"/>
    <cellStyle name="40% - Accent4 9" xfId="2547" hidden="1" xr:uid="{00000000-0005-0000-0000-0000D5190000}"/>
    <cellStyle name="40% - Accent4 9" xfId="2730" hidden="1" xr:uid="{00000000-0005-0000-0000-0000D6190000}"/>
    <cellStyle name="40% - Accent4 9" xfId="2806" hidden="1" xr:uid="{00000000-0005-0000-0000-0000D7190000}"/>
    <cellStyle name="40% - Accent4 9" xfId="2915" hidden="1" xr:uid="{00000000-0005-0000-0000-0000D8190000}"/>
    <cellStyle name="40% - Accent4 9" xfId="2989" hidden="1" xr:uid="{00000000-0005-0000-0000-0000D9190000}"/>
    <cellStyle name="40% - Accent4 9" xfId="3065" hidden="1" xr:uid="{00000000-0005-0000-0000-0000DA190000}"/>
    <cellStyle name="40% - Accent4 9" xfId="3143" hidden="1" xr:uid="{00000000-0005-0000-0000-0000DB190000}"/>
    <cellStyle name="40% - Accent4 9" xfId="3728" hidden="1" xr:uid="{00000000-0005-0000-0000-0000DC190000}"/>
    <cellStyle name="40% - Accent4 9" xfId="3804" hidden="1" xr:uid="{00000000-0005-0000-0000-0000DD190000}"/>
    <cellStyle name="40% - Accent4 9" xfId="3883" hidden="1" xr:uid="{00000000-0005-0000-0000-0000DE190000}"/>
    <cellStyle name="40% - Accent4 9" xfId="3951" hidden="1" xr:uid="{00000000-0005-0000-0000-0000DF190000}"/>
    <cellStyle name="40% - Accent4 9" xfId="3668" hidden="1" xr:uid="{00000000-0005-0000-0000-0000E0190000}"/>
    <cellStyle name="40% - Accent4 9" xfId="3539" hidden="1" xr:uid="{00000000-0005-0000-0000-0000E1190000}"/>
    <cellStyle name="40% - Accent4 9" xfId="4323" hidden="1" xr:uid="{00000000-0005-0000-0000-0000E2190000}"/>
    <cellStyle name="40% - Accent4 9" xfId="4399" hidden="1" xr:uid="{00000000-0005-0000-0000-0000E3190000}"/>
    <cellStyle name="40% - Accent4 9" xfId="4477" hidden="1" xr:uid="{00000000-0005-0000-0000-0000E4190000}"/>
    <cellStyle name="40% - Accent4 9" xfId="4539" hidden="1" xr:uid="{00000000-0005-0000-0000-0000E5190000}"/>
    <cellStyle name="40% - Accent4 9" xfId="3681" hidden="1" xr:uid="{00000000-0005-0000-0000-0000E6190000}"/>
    <cellStyle name="40% - Accent4 9" xfId="3621" hidden="1" xr:uid="{00000000-0005-0000-0000-0000E7190000}"/>
    <cellStyle name="40% - Accent4 9" xfId="4855" hidden="1" xr:uid="{00000000-0005-0000-0000-0000E8190000}"/>
    <cellStyle name="40% - Accent4 9" xfId="4931" hidden="1" xr:uid="{00000000-0005-0000-0000-0000E9190000}"/>
    <cellStyle name="40% - Accent4 9" xfId="5009" hidden="1" xr:uid="{00000000-0005-0000-0000-0000EA190000}"/>
    <cellStyle name="40% - Accent4 9" xfId="5192" hidden="1" xr:uid="{00000000-0005-0000-0000-0000EB190000}"/>
    <cellStyle name="40% - Accent4 9" xfId="5268" hidden="1" xr:uid="{00000000-0005-0000-0000-0000EC190000}"/>
    <cellStyle name="40% - Accent4 9" xfId="5346" hidden="1" xr:uid="{00000000-0005-0000-0000-0000ED190000}"/>
    <cellStyle name="40% - Accent4 9" xfId="5529" hidden="1" xr:uid="{00000000-0005-0000-0000-0000EE190000}"/>
    <cellStyle name="40% - Accent4 9" xfId="5605" hidden="1" xr:uid="{00000000-0005-0000-0000-0000EF190000}"/>
    <cellStyle name="40% - Accent4 9" xfId="5707" hidden="1" xr:uid="{00000000-0005-0000-0000-0000F0190000}"/>
    <cellStyle name="40% - Accent4 9" xfId="5781" hidden="1" xr:uid="{00000000-0005-0000-0000-0000F1190000}"/>
    <cellStyle name="40% - Accent4 9" xfId="5857" hidden="1" xr:uid="{00000000-0005-0000-0000-0000F2190000}"/>
    <cellStyle name="40% - Accent4 9" xfId="5935" hidden="1" xr:uid="{00000000-0005-0000-0000-0000F3190000}"/>
    <cellStyle name="40% - Accent4 9" xfId="6520" hidden="1" xr:uid="{00000000-0005-0000-0000-0000F4190000}"/>
    <cellStyle name="40% - Accent4 9" xfId="6596" hidden="1" xr:uid="{00000000-0005-0000-0000-0000F5190000}"/>
    <cellStyle name="40% - Accent4 9" xfId="6675" hidden="1" xr:uid="{00000000-0005-0000-0000-0000F6190000}"/>
    <cellStyle name="40% - Accent4 9" xfId="6743" hidden="1" xr:uid="{00000000-0005-0000-0000-0000F7190000}"/>
    <cellStyle name="40% - Accent4 9" xfId="6460" hidden="1" xr:uid="{00000000-0005-0000-0000-0000F8190000}"/>
    <cellStyle name="40% - Accent4 9" xfId="6331" hidden="1" xr:uid="{00000000-0005-0000-0000-0000F9190000}"/>
    <cellStyle name="40% - Accent4 9" xfId="7115" hidden="1" xr:uid="{00000000-0005-0000-0000-0000FA190000}"/>
    <cellStyle name="40% - Accent4 9" xfId="7191" hidden="1" xr:uid="{00000000-0005-0000-0000-0000FB190000}"/>
    <cellStyle name="40% - Accent4 9" xfId="7269" hidden="1" xr:uid="{00000000-0005-0000-0000-0000FC190000}"/>
    <cellStyle name="40% - Accent4 9" xfId="7331" hidden="1" xr:uid="{00000000-0005-0000-0000-0000FD190000}"/>
    <cellStyle name="40% - Accent4 9" xfId="6473" hidden="1" xr:uid="{00000000-0005-0000-0000-0000FE190000}"/>
    <cellStyle name="40% - Accent4 9" xfId="6413" hidden="1" xr:uid="{00000000-0005-0000-0000-0000FF190000}"/>
    <cellStyle name="40% - Accent4 9" xfId="7647" hidden="1" xr:uid="{00000000-0005-0000-0000-0000001A0000}"/>
    <cellStyle name="40% - Accent4 9" xfId="7723" hidden="1" xr:uid="{00000000-0005-0000-0000-0000011A0000}"/>
    <cellStyle name="40% - Accent4 9" xfId="7801" hidden="1" xr:uid="{00000000-0005-0000-0000-0000021A0000}"/>
    <cellStyle name="40% - Accent4 9" xfId="7984" hidden="1" xr:uid="{00000000-0005-0000-0000-0000031A0000}"/>
    <cellStyle name="40% - Accent4 9" xfId="8060" hidden="1" xr:uid="{00000000-0005-0000-0000-0000041A0000}"/>
    <cellStyle name="40% - Accent4 9" xfId="8138" hidden="1" xr:uid="{00000000-0005-0000-0000-0000051A0000}"/>
    <cellStyle name="40% - Accent4 9" xfId="8321" hidden="1" xr:uid="{00000000-0005-0000-0000-0000061A0000}"/>
    <cellStyle name="40% - Accent4 9" xfId="8397" hidden="1" xr:uid="{00000000-0005-0000-0000-0000071A0000}"/>
    <cellStyle name="40% - Accent5" xfId="40" builtinId="47" hidden="1"/>
    <cellStyle name="40% - Accent5 10" xfId="131" hidden="1" xr:uid="{00000000-0005-0000-0000-00003C1A0000}"/>
    <cellStyle name="40% - Accent5 10" xfId="205" hidden="1" xr:uid="{00000000-0005-0000-0000-00003D1A0000}"/>
    <cellStyle name="40% - Accent5 10" xfId="281" hidden="1" xr:uid="{00000000-0005-0000-0000-00003E1A0000}"/>
    <cellStyle name="40% - Accent5 10" xfId="359" hidden="1" xr:uid="{00000000-0005-0000-0000-00003F1A0000}"/>
    <cellStyle name="40% - Accent5 10" xfId="944" hidden="1" xr:uid="{00000000-0005-0000-0000-0000401A0000}"/>
    <cellStyle name="40% - Accent5 10" xfId="1020" hidden="1" xr:uid="{00000000-0005-0000-0000-0000411A0000}"/>
    <cellStyle name="40% - Accent5 10" xfId="1099" hidden="1" xr:uid="{00000000-0005-0000-0000-0000421A0000}"/>
    <cellStyle name="40% - Accent5 10" xfId="1344" hidden="1" xr:uid="{00000000-0005-0000-0000-0000431A0000}"/>
    <cellStyle name="40% - Accent5 10" xfId="700" hidden="1" xr:uid="{00000000-0005-0000-0000-0000441A0000}"/>
    <cellStyle name="40% - Accent5 10" xfId="845" hidden="1" xr:uid="{00000000-0005-0000-0000-0000451A0000}"/>
    <cellStyle name="40% - Accent5 10" xfId="1539" hidden="1" xr:uid="{00000000-0005-0000-0000-0000461A0000}"/>
    <cellStyle name="40% - Accent5 10" xfId="1615" hidden="1" xr:uid="{00000000-0005-0000-0000-0000471A0000}"/>
    <cellStyle name="40% - Accent5 10" xfId="1693" hidden="1" xr:uid="{00000000-0005-0000-0000-0000481A0000}"/>
    <cellStyle name="40% - Accent5 10" xfId="1903" hidden="1" xr:uid="{00000000-0005-0000-0000-0000491A0000}"/>
    <cellStyle name="40% - Accent5 10" xfId="654" hidden="1" xr:uid="{00000000-0005-0000-0000-00004A1A0000}"/>
    <cellStyle name="40% - Accent5 10" xfId="1509" hidden="1" xr:uid="{00000000-0005-0000-0000-00004B1A0000}"/>
    <cellStyle name="40% - Accent5 10" xfId="2071" hidden="1" xr:uid="{00000000-0005-0000-0000-00004C1A0000}"/>
    <cellStyle name="40% - Accent5 10" xfId="2147" hidden="1" xr:uid="{00000000-0005-0000-0000-00004D1A0000}"/>
    <cellStyle name="40% - Accent5 10" xfId="2225" hidden="1" xr:uid="{00000000-0005-0000-0000-00004E1A0000}"/>
    <cellStyle name="40% - Accent5 10" xfId="2408" hidden="1" xr:uid="{00000000-0005-0000-0000-00004F1A0000}"/>
    <cellStyle name="40% - Accent5 10" xfId="2484" hidden="1" xr:uid="{00000000-0005-0000-0000-0000501A0000}"/>
    <cellStyle name="40% - Accent5 10" xfId="2562" hidden="1" xr:uid="{00000000-0005-0000-0000-0000511A0000}"/>
    <cellStyle name="40% - Accent5 10" xfId="2745" hidden="1" xr:uid="{00000000-0005-0000-0000-0000521A0000}"/>
    <cellStyle name="40% - Accent5 10" xfId="2821" hidden="1" xr:uid="{00000000-0005-0000-0000-0000531A0000}"/>
    <cellStyle name="40% - Accent5 10" xfId="2930" hidden="1" xr:uid="{00000000-0005-0000-0000-0000541A0000}"/>
    <cellStyle name="40% - Accent5 10" xfId="3004" hidden="1" xr:uid="{00000000-0005-0000-0000-0000551A0000}"/>
    <cellStyle name="40% - Accent5 10" xfId="3080" hidden="1" xr:uid="{00000000-0005-0000-0000-0000561A0000}"/>
    <cellStyle name="40% - Accent5 10" xfId="3158" hidden="1" xr:uid="{00000000-0005-0000-0000-0000571A0000}"/>
    <cellStyle name="40% - Accent5 10" xfId="3743" hidden="1" xr:uid="{00000000-0005-0000-0000-0000581A0000}"/>
    <cellStyle name="40% - Accent5 10" xfId="3819" hidden="1" xr:uid="{00000000-0005-0000-0000-0000591A0000}"/>
    <cellStyle name="40% - Accent5 10" xfId="3898" hidden="1" xr:uid="{00000000-0005-0000-0000-00005A1A0000}"/>
    <cellStyle name="40% - Accent5 10" xfId="4143" hidden="1" xr:uid="{00000000-0005-0000-0000-00005B1A0000}"/>
    <cellStyle name="40% - Accent5 10" xfId="3499" hidden="1" xr:uid="{00000000-0005-0000-0000-00005C1A0000}"/>
    <cellStyle name="40% - Accent5 10" xfId="3644" hidden="1" xr:uid="{00000000-0005-0000-0000-00005D1A0000}"/>
    <cellStyle name="40% - Accent5 10" xfId="4338" hidden="1" xr:uid="{00000000-0005-0000-0000-00005E1A0000}"/>
    <cellStyle name="40% - Accent5 10" xfId="4414" hidden="1" xr:uid="{00000000-0005-0000-0000-00005F1A0000}"/>
    <cellStyle name="40% - Accent5 10" xfId="4492" hidden="1" xr:uid="{00000000-0005-0000-0000-0000601A0000}"/>
    <cellStyle name="40% - Accent5 10" xfId="4702" hidden="1" xr:uid="{00000000-0005-0000-0000-0000611A0000}"/>
    <cellStyle name="40% - Accent5 10" xfId="3453" hidden="1" xr:uid="{00000000-0005-0000-0000-0000621A0000}"/>
    <cellStyle name="40% - Accent5 10" xfId="4308" hidden="1" xr:uid="{00000000-0005-0000-0000-0000631A0000}"/>
    <cellStyle name="40% - Accent5 10" xfId="4870" hidden="1" xr:uid="{00000000-0005-0000-0000-0000641A0000}"/>
    <cellStyle name="40% - Accent5 10" xfId="4946" hidden="1" xr:uid="{00000000-0005-0000-0000-0000651A0000}"/>
    <cellStyle name="40% - Accent5 10" xfId="5024" hidden="1" xr:uid="{00000000-0005-0000-0000-0000661A0000}"/>
    <cellStyle name="40% - Accent5 10" xfId="5207" hidden="1" xr:uid="{00000000-0005-0000-0000-0000671A0000}"/>
    <cellStyle name="40% - Accent5 10" xfId="5283" hidden="1" xr:uid="{00000000-0005-0000-0000-0000681A0000}"/>
    <cellStyle name="40% - Accent5 10" xfId="5361" hidden="1" xr:uid="{00000000-0005-0000-0000-0000691A0000}"/>
    <cellStyle name="40% - Accent5 10" xfId="5544" hidden="1" xr:uid="{00000000-0005-0000-0000-00006A1A0000}"/>
    <cellStyle name="40% - Accent5 10" xfId="5620" hidden="1" xr:uid="{00000000-0005-0000-0000-00006B1A0000}"/>
    <cellStyle name="40% - Accent5 10" xfId="5722" hidden="1" xr:uid="{00000000-0005-0000-0000-00006C1A0000}"/>
    <cellStyle name="40% - Accent5 10" xfId="5796" hidden="1" xr:uid="{00000000-0005-0000-0000-00006D1A0000}"/>
    <cellStyle name="40% - Accent5 10" xfId="5872" hidden="1" xr:uid="{00000000-0005-0000-0000-00006E1A0000}"/>
    <cellStyle name="40% - Accent5 10" xfId="5950" hidden="1" xr:uid="{00000000-0005-0000-0000-00006F1A0000}"/>
    <cellStyle name="40% - Accent5 10" xfId="6535" hidden="1" xr:uid="{00000000-0005-0000-0000-0000701A0000}"/>
    <cellStyle name="40% - Accent5 10" xfId="6611" hidden="1" xr:uid="{00000000-0005-0000-0000-0000711A0000}"/>
    <cellStyle name="40% - Accent5 10" xfId="6690" hidden="1" xr:uid="{00000000-0005-0000-0000-0000721A0000}"/>
    <cellStyle name="40% - Accent5 10" xfId="6935" hidden="1" xr:uid="{00000000-0005-0000-0000-0000731A0000}"/>
    <cellStyle name="40% - Accent5 10" xfId="6291" hidden="1" xr:uid="{00000000-0005-0000-0000-0000741A0000}"/>
    <cellStyle name="40% - Accent5 10" xfId="6436" hidden="1" xr:uid="{00000000-0005-0000-0000-0000751A0000}"/>
    <cellStyle name="40% - Accent5 10" xfId="7130" hidden="1" xr:uid="{00000000-0005-0000-0000-0000761A0000}"/>
    <cellStyle name="40% - Accent5 10" xfId="7206" hidden="1" xr:uid="{00000000-0005-0000-0000-0000771A0000}"/>
    <cellStyle name="40% - Accent5 10" xfId="7284" hidden="1" xr:uid="{00000000-0005-0000-0000-0000781A0000}"/>
    <cellStyle name="40% - Accent5 10" xfId="7494" hidden="1" xr:uid="{00000000-0005-0000-0000-0000791A0000}"/>
    <cellStyle name="40% - Accent5 10" xfId="6245" hidden="1" xr:uid="{00000000-0005-0000-0000-00007A1A0000}"/>
    <cellStyle name="40% - Accent5 10" xfId="7100" hidden="1" xr:uid="{00000000-0005-0000-0000-00007B1A0000}"/>
    <cellStyle name="40% - Accent5 10" xfId="7662" hidden="1" xr:uid="{00000000-0005-0000-0000-00007C1A0000}"/>
    <cellStyle name="40% - Accent5 10" xfId="7738" hidden="1" xr:uid="{00000000-0005-0000-0000-00007D1A0000}"/>
    <cellStyle name="40% - Accent5 10" xfId="7816" hidden="1" xr:uid="{00000000-0005-0000-0000-00007E1A0000}"/>
    <cellStyle name="40% - Accent5 10" xfId="7999" hidden="1" xr:uid="{00000000-0005-0000-0000-00007F1A0000}"/>
    <cellStyle name="40% - Accent5 10" xfId="8075" hidden="1" xr:uid="{00000000-0005-0000-0000-0000801A0000}"/>
    <cellStyle name="40% - Accent5 10" xfId="8153" hidden="1" xr:uid="{00000000-0005-0000-0000-0000811A0000}"/>
    <cellStyle name="40% - Accent5 10" xfId="8336" hidden="1" xr:uid="{00000000-0005-0000-0000-0000821A0000}"/>
    <cellStyle name="40% - Accent5 10" xfId="8412" hidden="1" xr:uid="{00000000-0005-0000-0000-0000831A0000}"/>
    <cellStyle name="40% - Accent5 11" xfId="144" hidden="1" xr:uid="{00000000-0005-0000-0000-0000841A0000}"/>
    <cellStyle name="40% - Accent5 11" xfId="218" hidden="1" xr:uid="{00000000-0005-0000-0000-0000851A0000}"/>
    <cellStyle name="40% - Accent5 11" xfId="294" hidden="1" xr:uid="{00000000-0005-0000-0000-0000861A0000}"/>
    <cellStyle name="40% - Accent5 11" xfId="372" hidden="1" xr:uid="{00000000-0005-0000-0000-0000871A0000}"/>
    <cellStyle name="40% - Accent5 11" xfId="957" hidden="1" xr:uid="{00000000-0005-0000-0000-0000881A0000}"/>
    <cellStyle name="40% - Accent5 11" xfId="1033" hidden="1" xr:uid="{00000000-0005-0000-0000-0000891A0000}"/>
    <cellStyle name="40% - Accent5 11" xfId="1112" hidden="1" xr:uid="{00000000-0005-0000-0000-00008A1A0000}"/>
    <cellStyle name="40% - Accent5 11" xfId="736" hidden="1" xr:uid="{00000000-0005-0000-0000-00008B1A0000}"/>
    <cellStyle name="40% - Accent5 11" xfId="645" hidden="1" xr:uid="{00000000-0005-0000-0000-00008C1A0000}"/>
    <cellStyle name="40% - Accent5 11" xfId="612" hidden="1" xr:uid="{00000000-0005-0000-0000-00008D1A0000}"/>
    <cellStyle name="40% - Accent5 11" xfId="1552" hidden="1" xr:uid="{00000000-0005-0000-0000-00008E1A0000}"/>
    <cellStyle name="40% - Accent5 11" xfId="1628" hidden="1" xr:uid="{00000000-0005-0000-0000-00008F1A0000}"/>
    <cellStyle name="40% - Accent5 11" xfId="1706" hidden="1" xr:uid="{00000000-0005-0000-0000-0000901A0000}"/>
    <cellStyle name="40% - Accent5 11" xfId="874" hidden="1" xr:uid="{00000000-0005-0000-0000-0000911A0000}"/>
    <cellStyle name="40% - Accent5 11" xfId="647" hidden="1" xr:uid="{00000000-0005-0000-0000-0000921A0000}"/>
    <cellStyle name="40% - Accent5 11" xfId="872" hidden="1" xr:uid="{00000000-0005-0000-0000-0000931A0000}"/>
    <cellStyle name="40% - Accent5 11" xfId="2084" hidden="1" xr:uid="{00000000-0005-0000-0000-0000941A0000}"/>
    <cellStyle name="40% - Accent5 11" xfId="2160" hidden="1" xr:uid="{00000000-0005-0000-0000-0000951A0000}"/>
    <cellStyle name="40% - Accent5 11" xfId="2238" hidden="1" xr:uid="{00000000-0005-0000-0000-0000961A0000}"/>
    <cellStyle name="40% - Accent5 11" xfId="2421" hidden="1" xr:uid="{00000000-0005-0000-0000-0000971A0000}"/>
    <cellStyle name="40% - Accent5 11" xfId="2497" hidden="1" xr:uid="{00000000-0005-0000-0000-0000981A0000}"/>
    <cellStyle name="40% - Accent5 11" xfId="2575" hidden="1" xr:uid="{00000000-0005-0000-0000-0000991A0000}"/>
    <cellStyle name="40% - Accent5 11" xfId="2758" hidden="1" xr:uid="{00000000-0005-0000-0000-00009A1A0000}"/>
    <cellStyle name="40% - Accent5 11" xfId="2834" hidden="1" xr:uid="{00000000-0005-0000-0000-00009B1A0000}"/>
    <cellStyle name="40% - Accent5 11" xfId="2943" hidden="1" xr:uid="{00000000-0005-0000-0000-00009C1A0000}"/>
    <cellStyle name="40% - Accent5 11" xfId="3017" hidden="1" xr:uid="{00000000-0005-0000-0000-00009D1A0000}"/>
    <cellStyle name="40% - Accent5 11" xfId="3093" hidden="1" xr:uid="{00000000-0005-0000-0000-00009E1A0000}"/>
    <cellStyle name="40% - Accent5 11" xfId="3171" hidden="1" xr:uid="{00000000-0005-0000-0000-00009F1A0000}"/>
    <cellStyle name="40% - Accent5 11" xfId="3756" hidden="1" xr:uid="{00000000-0005-0000-0000-0000A01A0000}"/>
    <cellStyle name="40% - Accent5 11" xfId="3832" hidden="1" xr:uid="{00000000-0005-0000-0000-0000A11A0000}"/>
    <cellStyle name="40% - Accent5 11" xfId="3911" hidden="1" xr:uid="{00000000-0005-0000-0000-0000A21A0000}"/>
    <cellStyle name="40% - Accent5 11" xfId="3535" hidden="1" xr:uid="{00000000-0005-0000-0000-0000A31A0000}"/>
    <cellStyle name="40% - Accent5 11" xfId="3444" hidden="1" xr:uid="{00000000-0005-0000-0000-0000A41A0000}"/>
    <cellStyle name="40% - Accent5 11" xfId="3411" hidden="1" xr:uid="{00000000-0005-0000-0000-0000A51A0000}"/>
    <cellStyle name="40% - Accent5 11" xfId="4351" hidden="1" xr:uid="{00000000-0005-0000-0000-0000A61A0000}"/>
    <cellStyle name="40% - Accent5 11" xfId="4427" hidden="1" xr:uid="{00000000-0005-0000-0000-0000A71A0000}"/>
    <cellStyle name="40% - Accent5 11" xfId="4505" hidden="1" xr:uid="{00000000-0005-0000-0000-0000A81A0000}"/>
    <cellStyle name="40% - Accent5 11" xfId="3673" hidden="1" xr:uid="{00000000-0005-0000-0000-0000A91A0000}"/>
    <cellStyle name="40% - Accent5 11" xfId="3446" hidden="1" xr:uid="{00000000-0005-0000-0000-0000AA1A0000}"/>
    <cellStyle name="40% - Accent5 11" xfId="3671" hidden="1" xr:uid="{00000000-0005-0000-0000-0000AB1A0000}"/>
    <cellStyle name="40% - Accent5 11" xfId="4883" hidden="1" xr:uid="{00000000-0005-0000-0000-0000AC1A0000}"/>
    <cellStyle name="40% - Accent5 11" xfId="4959" hidden="1" xr:uid="{00000000-0005-0000-0000-0000AD1A0000}"/>
    <cellStyle name="40% - Accent5 11" xfId="5037" hidden="1" xr:uid="{00000000-0005-0000-0000-0000AE1A0000}"/>
    <cellStyle name="40% - Accent5 11" xfId="5220" hidden="1" xr:uid="{00000000-0005-0000-0000-0000AF1A0000}"/>
    <cellStyle name="40% - Accent5 11" xfId="5296" hidden="1" xr:uid="{00000000-0005-0000-0000-0000B01A0000}"/>
    <cellStyle name="40% - Accent5 11" xfId="5374" hidden="1" xr:uid="{00000000-0005-0000-0000-0000B11A0000}"/>
    <cellStyle name="40% - Accent5 11" xfId="5557" hidden="1" xr:uid="{00000000-0005-0000-0000-0000B21A0000}"/>
    <cellStyle name="40% - Accent5 11" xfId="5633" hidden="1" xr:uid="{00000000-0005-0000-0000-0000B31A0000}"/>
    <cellStyle name="40% - Accent5 11" xfId="5735" hidden="1" xr:uid="{00000000-0005-0000-0000-0000B41A0000}"/>
    <cellStyle name="40% - Accent5 11" xfId="5809" hidden="1" xr:uid="{00000000-0005-0000-0000-0000B51A0000}"/>
    <cellStyle name="40% - Accent5 11" xfId="5885" hidden="1" xr:uid="{00000000-0005-0000-0000-0000B61A0000}"/>
    <cellStyle name="40% - Accent5 11" xfId="5963" hidden="1" xr:uid="{00000000-0005-0000-0000-0000B71A0000}"/>
    <cellStyle name="40% - Accent5 11" xfId="6548" hidden="1" xr:uid="{00000000-0005-0000-0000-0000B81A0000}"/>
    <cellStyle name="40% - Accent5 11" xfId="6624" hidden="1" xr:uid="{00000000-0005-0000-0000-0000B91A0000}"/>
    <cellStyle name="40% - Accent5 11" xfId="6703" hidden="1" xr:uid="{00000000-0005-0000-0000-0000BA1A0000}"/>
    <cellStyle name="40% - Accent5 11" xfId="6327" hidden="1" xr:uid="{00000000-0005-0000-0000-0000BB1A0000}"/>
    <cellStyle name="40% - Accent5 11" xfId="6236" hidden="1" xr:uid="{00000000-0005-0000-0000-0000BC1A0000}"/>
    <cellStyle name="40% - Accent5 11" xfId="6203" hidden="1" xr:uid="{00000000-0005-0000-0000-0000BD1A0000}"/>
    <cellStyle name="40% - Accent5 11" xfId="7143" hidden="1" xr:uid="{00000000-0005-0000-0000-0000BE1A0000}"/>
    <cellStyle name="40% - Accent5 11" xfId="7219" hidden="1" xr:uid="{00000000-0005-0000-0000-0000BF1A0000}"/>
    <cellStyle name="40% - Accent5 11" xfId="7297" hidden="1" xr:uid="{00000000-0005-0000-0000-0000C01A0000}"/>
    <cellStyle name="40% - Accent5 11" xfId="6465" hidden="1" xr:uid="{00000000-0005-0000-0000-0000C11A0000}"/>
    <cellStyle name="40% - Accent5 11" xfId="6238" hidden="1" xr:uid="{00000000-0005-0000-0000-0000C21A0000}"/>
    <cellStyle name="40% - Accent5 11" xfId="6463" hidden="1" xr:uid="{00000000-0005-0000-0000-0000C31A0000}"/>
    <cellStyle name="40% - Accent5 11" xfId="7675" hidden="1" xr:uid="{00000000-0005-0000-0000-0000C41A0000}"/>
    <cellStyle name="40% - Accent5 11" xfId="7751" hidden="1" xr:uid="{00000000-0005-0000-0000-0000C51A0000}"/>
    <cellStyle name="40% - Accent5 11" xfId="7829" hidden="1" xr:uid="{00000000-0005-0000-0000-0000C61A0000}"/>
    <cellStyle name="40% - Accent5 11" xfId="8012" hidden="1" xr:uid="{00000000-0005-0000-0000-0000C71A0000}"/>
    <cellStyle name="40% - Accent5 11" xfId="8088" hidden="1" xr:uid="{00000000-0005-0000-0000-0000C81A0000}"/>
    <cellStyle name="40% - Accent5 11" xfId="8166" hidden="1" xr:uid="{00000000-0005-0000-0000-0000C91A0000}"/>
    <cellStyle name="40% - Accent5 11" xfId="8349" hidden="1" xr:uid="{00000000-0005-0000-0000-0000CA1A0000}"/>
    <cellStyle name="40% - Accent5 11" xfId="8425" hidden="1" xr:uid="{00000000-0005-0000-0000-0000CB1A0000}"/>
    <cellStyle name="40% - Accent5 12" xfId="157" hidden="1" xr:uid="{00000000-0005-0000-0000-0000CC1A0000}"/>
    <cellStyle name="40% - Accent5 12" xfId="232" hidden="1" xr:uid="{00000000-0005-0000-0000-0000CD1A0000}"/>
    <cellStyle name="40% - Accent5 12" xfId="307" hidden="1" xr:uid="{00000000-0005-0000-0000-0000CE1A0000}"/>
    <cellStyle name="40% - Accent5 12" xfId="385" hidden="1" xr:uid="{00000000-0005-0000-0000-0000CF1A0000}"/>
    <cellStyle name="40% - Accent5 12" xfId="971" hidden="1" xr:uid="{00000000-0005-0000-0000-0000D01A0000}"/>
    <cellStyle name="40% - Accent5 12" xfId="1046" hidden="1" xr:uid="{00000000-0005-0000-0000-0000D11A0000}"/>
    <cellStyle name="40% - Accent5 12" xfId="1125" hidden="1" xr:uid="{00000000-0005-0000-0000-0000D21A0000}"/>
    <cellStyle name="40% - Accent5 12" xfId="1343" hidden="1" xr:uid="{00000000-0005-0000-0000-0000D31A0000}"/>
    <cellStyle name="40% - Accent5 12" xfId="768" hidden="1" xr:uid="{00000000-0005-0000-0000-0000D41A0000}"/>
    <cellStyle name="40% - Accent5 12" xfId="757" hidden="1" xr:uid="{00000000-0005-0000-0000-0000D51A0000}"/>
    <cellStyle name="40% - Accent5 12" xfId="1566" hidden="1" xr:uid="{00000000-0005-0000-0000-0000D61A0000}"/>
    <cellStyle name="40% - Accent5 12" xfId="1641" hidden="1" xr:uid="{00000000-0005-0000-0000-0000D71A0000}"/>
    <cellStyle name="40% - Accent5 12" xfId="1719" hidden="1" xr:uid="{00000000-0005-0000-0000-0000D81A0000}"/>
    <cellStyle name="40% - Accent5 12" xfId="1902" hidden="1" xr:uid="{00000000-0005-0000-0000-0000D91A0000}"/>
    <cellStyle name="40% - Accent5 12" xfId="804" hidden="1" xr:uid="{00000000-0005-0000-0000-0000DA1A0000}"/>
    <cellStyle name="40% - Accent5 12" xfId="1165" hidden="1" xr:uid="{00000000-0005-0000-0000-0000DB1A0000}"/>
    <cellStyle name="40% - Accent5 12" xfId="2098" hidden="1" xr:uid="{00000000-0005-0000-0000-0000DC1A0000}"/>
    <cellStyle name="40% - Accent5 12" xfId="2173" hidden="1" xr:uid="{00000000-0005-0000-0000-0000DD1A0000}"/>
    <cellStyle name="40% - Accent5 12" xfId="2251" hidden="1" xr:uid="{00000000-0005-0000-0000-0000DE1A0000}"/>
    <cellStyle name="40% - Accent5 12" xfId="2435" hidden="1" xr:uid="{00000000-0005-0000-0000-0000DF1A0000}"/>
    <cellStyle name="40% - Accent5 12" xfId="2510" hidden="1" xr:uid="{00000000-0005-0000-0000-0000E01A0000}"/>
    <cellStyle name="40% - Accent5 12" xfId="2588" hidden="1" xr:uid="{00000000-0005-0000-0000-0000E11A0000}"/>
    <cellStyle name="40% - Accent5 12" xfId="2772" hidden="1" xr:uid="{00000000-0005-0000-0000-0000E21A0000}"/>
    <cellStyle name="40% - Accent5 12" xfId="2847" hidden="1" xr:uid="{00000000-0005-0000-0000-0000E31A0000}"/>
    <cellStyle name="40% - Accent5 12" xfId="2956" hidden="1" xr:uid="{00000000-0005-0000-0000-0000E41A0000}"/>
    <cellStyle name="40% - Accent5 12" xfId="3031" hidden="1" xr:uid="{00000000-0005-0000-0000-0000E51A0000}"/>
    <cellStyle name="40% - Accent5 12" xfId="3106" hidden="1" xr:uid="{00000000-0005-0000-0000-0000E61A0000}"/>
    <cellStyle name="40% - Accent5 12" xfId="3184" hidden="1" xr:uid="{00000000-0005-0000-0000-0000E71A0000}"/>
    <cellStyle name="40% - Accent5 12" xfId="3770" hidden="1" xr:uid="{00000000-0005-0000-0000-0000E81A0000}"/>
    <cellStyle name="40% - Accent5 12" xfId="3845" hidden="1" xr:uid="{00000000-0005-0000-0000-0000E91A0000}"/>
    <cellStyle name="40% - Accent5 12" xfId="3924" hidden="1" xr:uid="{00000000-0005-0000-0000-0000EA1A0000}"/>
    <cellStyle name="40% - Accent5 12" xfId="4142" hidden="1" xr:uid="{00000000-0005-0000-0000-0000EB1A0000}"/>
    <cellStyle name="40% - Accent5 12" xfId="3567" hidden="1" xr:uid="{00000000-0005-0000-0000-0000EC1A0000}"/>
    <cellStyle name="40% - Accent5 12" xfId="3556" hidden="1" xr:uid="{00000000-0005-0000-0000-0000ED1A0000}"/>
    <cellStyle name="40% - Accent5 12" xfId="4365" hidden="1" xr:uid="{00000000-0005-0000-0000-0000EE1A0000}"/>
    <cellStyle name="40% - Accent5 12" xfId="4440" hidden="1" xr:uid="{00000000-0005-0000-0000-0000EF1A0000}"/>
    <cellStyle name="40% - Accent5 12" xfId="4518" hidden="1" xr:uid="{00000000-0005-0000-0000-0000F01A0000}"/>
    <cellStyle name="40% - Accent5 12" xfId="4701" hidden="1" xr:uid="{00000000-0005-0000-0000-0000F11A0000}"/>
    <cellStyle name="40% - Accent5 12" xfId="3603" hidden="1" xr:uid="{00000000-0005-0000-0000-0000F21A0000}"/>
    <cellStyle name="40% - Accent5 12" xfId="3964" hidden="1" xr:uid="{00000000-0005-0000-0000-0000F31A0000}"/>
    <cellStyle name="40% - Accent5 12" xfId="4897" hidden="1" xr:uid="{00000000-0005-0000-0000-0000F41A0000}"/>
    <cellStyle name="40% - Accent5 12" xfId="4972" hidden="1" xr:uid="{00000000-0005-0000-0000-0000F51A0000}"/>
    <cellStyle name="40% - Accent5 12" xfId="5050" hidden="1" xr:uid="{00000000-0005-0000-0000-0000F61A0000}"/>
    <cellStyle name="40% - Accent5 12" xfId="5234" hidden="1" xr:uid="{00000000-0005-0000-0000-0000F71A0000}"/>
    <cellStyle name="40% - Accent5 12" xfId="5309" hidden="1" xr:uid="{00000000-0005-0000-0000-0000F81A0000}"/>
    <cellStyle name="40% - Accent5 12" xfId="5387" hidden="1" xr:uid="{00000000-0005-0000-0000-0000F91A0000}"/>
    <cellStyle name="40% - Accent5 12" xfId="5571" hidden="1" xr:uid="{00000000-0005-0000-0000-0000FA1A0000}"/>
    <cellStyle name="40% - Accent5 12" xfId="5646" hidden="1" xr:uid="{00000000-0005-0000-0000-0000FB1A0000}"/>
    <cellStyle name="40% - Accent5 12" xfId="5748" hidden="1" xr:uid="{00000000-0005-0000-0000-0000FC1A0000}"/>
    <cellStyle name="40% - Accent5 12" xfId="5823" hidden="1" xr:uid="{00000000-0005-0000-0000-0000FD1A0000}"/>
    <cellStyle name="40% - Accent5 12" xfId="5898" hidden="1" xr:uid="{00000000-0005-0000-0000-0000FE1A0000}"/>
    <cellStyle name="40% - Accent5 12" xfId="5976" hidden="1" xr:uid="{00000000-0005-0000-0000-0000FF1A0000}"/>
    <cellStyle name="40% - Accent5 12" xfId="6562" hidden="1" xr:uid="{00000000-0005-0000-0000-0000001B0000}"/>
    <cellStyle name="40% - Accent5 12" xfId="6637" hidden="1" xr:uid="{00000000-0005-0000-0000-0000011B0000}"/>
    <cellStyle name="40% - Accent5 12" xfId="6716" hidden="1" xr:uid="{00000000-0005-0000-0000-0000021B0000}"/>
    <cellStyle name="40% - Accent5 12" xfId="6934" hidden="1" xr:uid="{00000000-0005-0000-0000-0000031B0000}"/>
    <cellStyle name="40% - Accent5 12" xfId="6359" hidden="1" xr:uid="{00000000-0005-0000-0000-0000041B0000}"/>
    <cellStyle name="40% - Accent5 12" xfId="6348" hidden="1" xr:uid="{00000000-0005-0000-0000-0000051B0000}"/>
    <cellStyle name="40% - Accent5 12" xfId="7157" hidden="1" xr:uid="{00000000-0005-0000-0000-0000061B0000}"/>
    <cellStyle name="40% - Accent5 12" xfId="7232" hidden="1" xr:uid="{00000000-0005-0000-0000-0000071B0000}"/>
    <cellStyle name="40% - Accent5 12" xfId="7310" hidden="1" xr:uid="{00000000-0005-0000-0000-0000081B0000}"/>
    <cellStyle name="40% - Accent5 12" xfId="7493" hidden="1" xr:uid="{00000000-0005-0000-0000-0000091B0000}"/>
    <cellStyle name="40% - Accent5 12" xfId="6395" hidden="1" xr:uid="{00000000-0005-0000-0000-00000A1B0000}"/>
    <cellStyle name="40% - Accent5 12" xfId="6756" hidden="1" xr:uid="{00000000-0005-0000-0000-00000B1B0000}"/>
    <cellStyle name="40% - Accent5 12" xfId="7689" hidden="1" xr:uid="{00000000-0005-0000-0000-00000C1B0000}"/>
    <cellStyle name="40% - Accent5 12" xfId="7764" hidden="1" xr:uid="{00000000-0005-0000-0000-00000D1B0000}"/>
    <cellStyle name="40% - Accent5 12" xfId="7842" hidden="1" xr:uid="{00000000-0005-0000-0000-00000E1B0000}"/>
    <cellStyle name="40% - Accent5 12" xfId="8026" hidden="1" xr:uid="{00000000-0005-0000-0000-00000F1B0000}"/>
    <cellStyle name="40% - Accent5 12" xfId="8101" hidden="1" xr:uid="{00000000-0005-0000-0000-0000101B0000}"/>
    <cellStyle name="40% - Accent5 12" xfId="8179" hidden="1" xr:uid="{00000000-0005-0000-0000-0000111B0000}"/>
    <cellStyle name="40% - Accent5 12" xfId="8363" hidden="1" xr:uid="{00000000-0005-0000-0000-0000121B0000}"/>
    <cellStyle name="40% - Accent5 12" xfId="8438" hidden="1" xr:uid="{00000000-0005-0000-0000-0000131B0000}"/>
    <cellStyle name="40% - Accent5 13" xfId="398" hidden="1" xr:uid="{00000000-0005-0000-0000-0000141B0000}"/>
    <cellStyle name="40% - Accent5 13" xfId="513" hidden="1" xr:uid="{00000000-0005-0000-0000-0000151B0000}"/>
    <cellStyle name="40% - Accent5 13" xfId="1236" hidden="1" xr:uid="{00000000-0005-0000-0000-0000161B0000}"/>
    <cellStyle name="40% - Accent5 13" xfId="1409" hidden="1" xr:uid="{00000000-0005-0000-0000-0000171B0000}"/>
    <cellStyle name="40% - Accent5 13" xfId="1802" hidden="1" xr:uid="{00000000-0005-0000-0000-0000181B0000}"/>
    <cellStyle name="40% - Accent5 13" xfId="1950" hidden="1" xr:uid="{00000000-0005-0000-0000-0000191B0000}"/>
    <cellStyle name="40% - Accent5 13" xfId="2288" hidden="1" xr:uid="{00000000-0005-0000-0000-00001A1B0000}"/>
    <cellStyle name="40% - Accent5 13" xfId="2625" hidden="1" xr:uid="{00000000-0005-0000-0000-00001B1B0000}"/>
    <cellStyle name="40% - Accent5 13" xfId="3197" hidden="1" xr:uid="{00000000-0005-0000-0000-00001C1B0000}"/>
    <cellStyle name="40% - Accent5 13" xfId="3312" hidden="1" xr:uid="{00000000-0005-0000-0000-00001D1B0000}"/>
    <cellStyle name="40% - Accent5 13" xfId="4035" hidden="1" xr:uid="{00000000-0005-0000-0000-00001E1B0000}"/>
    <cellStyle name="40% - Accent5 13" xfId="4208" hidden="1" xr:uid="{00000000-0005-0000-0000-00001F1B0000}"/>
    <cellStyle name="40% - Accent5 13" xfId="4601" hidden="1" xr:uid="{00000000-0005-0000-0000-0000201B0000}"/>
    <cellStyle name="40% - Accent5 13" xfId="4749" hidden="1" xr:uid="{00000000-0005-0000-0000-0000211B0000}"/>
    <cellStyle name="40% - Accent5 13" xfId="5087" hidden="1" xr:uid="{00000000-0005-0000-0000-0000221B0000}"/>
    <cellStyle name="40% - Accent5 13" xfId="5424" hidden="1" xr:uid="{00000000-0005-0000-0000-0000231B0000}"/>
    <cellStyle name="40% - Accent5 13" xfId="5989" hidden="1" xr:uid="{00000000-0005-0000-0000-0000241B0000}"/>
    <cellStyle name="40% - Accent5 13" xfId="6104" hidden="1" xr:uid="{00000000-0005-0000-0000-0000251B0000}"/>
    <cellStyle name="40% - Accent5 13" xfId="6827" hidden="1" xr:uid="{00000000-0005-0000-0000-0000261B0000}"/>
    <cellStyle name="40% - Accent5 13" xfId="7000" hidden="1" xr:uid="{00000000-0005-0000-0000-0000271B0000}"/>
    <cellStyle name="40% - Accent5 13" xfId="7393" hidden="1" xr:uid="{00000000-0005-0000-0000-0000281B0000}"/>
    <cellStyle name="40% - Accent5 13" xfId="7541" hidden="1" xr:uid="{00000000-0005-0000-0000-0000291B0000}"/>
    <cellStyle name="40% - Accent5 13" xfId="7879" hidden="1" xr:uid="{00000000-0005-0000-0000-00002A1B0000}"/>
    <cellStyle name="40% - Accent5 13" xfId="8216" hidden="1" xr:uid="{00000000-0005-0000-0000-00002B1B0000}"/>
    <cellStyle name="40% - Accent5 3 2 3 2" xfId="483" hidden="1" xr:uid="{00000000-0005-0000-0000-00002C1B0000}"/>
    <cellStyle name="40% - Accent5 3 2 3 2" xfId="598" hidden="1" xr:uid="{00000000-0005-0000-0000-00002D1B0000}"/>
    <cellStyle name="40% - Accent5 3 2 3 2" xfId="1321" hidden="1" xr:uid="{00000000-0005-0000-0000-00002E1B0000}"/>
    <cellStyle name="40% - Accent5 3 2 3 2" xfId="1494" hidden="1" xr:uid="{00000000-0005-0000-0000-00002F1B0000}"/>
    <cellStyle name="40% - Accent5 3 2 3 2" xfId="1887" hidden="1" xr:uid="{00000000-0005-0000-0000-0000301B0000}"/>
    <cellStyle name="40% - Accent5 3 2 3 2" xfId="2035" hidden="1" xr:uid="{00000000-0005-0000-0000-0000311B0000}"/>
    <cellStyle name="40% - Accent5 3 2 3 2" xfId="2373" hidden="1" xr:uid="{00000000-0005-0000-0000-0000321B0000}"/>
    <cellStyle name="40% - Accent5 3 2 3 2" xfId="2710" hidden="1" xr:uid="{00000000-0005-0000-0000-0000331B0000}"/>
    <cellStyle name="40% - Accent5 3 2 3 2" xfId="3282" hidden="1" xr:uid="{00000000-0005-0000-0000-0000341B0000}"/>
    <cellStyle name="40% - Accent5 3 2 3 2" xfId="3397" hidden="1" xr:uid="{00000000-0005-0000-0000-0000351B0000}"/>
    <cellStyle name="40% - Accent5 3 2 3 2" xfId="4120" hidden="1" xr:uid="{00000000-0005-0000-0000-0000361B0000}"/>
    <cellStyle name="40% - Accent5 3 2 3 2" xfId="4293" hidden="1" xr:uid="{00000000-0005-0000-0000-0000371B0000}"/>
    <cellStyle name="40% - Accent5 3 2 3 2" xfId="4686" hidden="1" xr:uid="{00000000-0005-0000-0000-0000381B0000}"/>
    <cellStyle name="40% - Accent5 3 2 3 2" xfId="4834" hidden="1" xr:uid="{00000000-0005-0000-0000-0000391B0000}"/>
    <cellStyle name="40% - Accent5 3 2 3 2" xfId="5172" hidden="1" xr:uid="{00000000-0005-0000-0000-00003A1B0000}"/>
    <cellStyle name="40% - Accent5 3 2 3 2" xfId="5509" hidden="1" xr:uid="{00000000-0005-0000-0000-00003B1B0000}"/>
    <cellStyle name="40% - Accent5 3 2 3 2" xfId="6074" hidden="1" xr:uid="{00000000-0005-0000-0000-00003C1B0000}"/>
    <cellStyle name="40% - Accent5 3 2 3 2" xfId="6189" hidden="1" xr:uid="{00000000-0005-0000-0000-00003D1B0000}"/>
    <cellStyle name="40% - Accent5 3 2 3 2" xfId="6912" hidden="1" xr:uid="{00000000-0005-0000-0000-00003E1B0000}"/>
    <cellStyle name="40% - Accent5 3 2 3 2" xfId="7085" hidden="1" xr:uid="{00000000-0005-0000-0000-00003F1B0000}"/>
    <cellStyle name="40% - Accent5 3 2 3 2" xfId="7478" hidden="1" xr:uid="{00000000-0005-0000-0000-0000401B0000}"/>
    <cellStyle name="40% - Accent5 3 2 3 2" xfId="7626" hidden="1" xr:uid="{00000000-0005-0000-0000-0000411B0000}"/>
    <cellStyle name="40% - Accent5 3 2 3 2" xfId="7964" hidden="1" xr:uid="{00000000-0005-0000-0000-0000421B0000}"/>
    <cellStyle name="40% - Accent5 3 2 3 2" xfId="8301" hidden="1" xr:uid="{00000000-0005-0000-0000-0000431B0000}"/>
    <cellStyle name="40% - Accent5 3 2 4 2" xfId="454" hidden="1" xr:uid="{00000000-0005-0000-0000-0000441B0000}"/>
    <cellStyle name="40% - Accent5 3 2 4 2" xfId="569" hidden="1" xr:uid="{00000000-0005-0000-0000-0000451B0000}"/>
    <cellStyle name="40% - Accent5 3 2 4 2" xfId="1292" hidden="1" xr:uid="{00000000-0005-0000-0000-0000461B0000}"/>
    <cellStyle name="40% - Accent5 3 2 4 2" xfId="1465" hidden="1" xr:uid="{00000000-0005-0000-0000-0000471B0000}"/>
    <cellStyle name="40% - Accent5 3 2 4 2" xfId="1858" hidden="1" xr:uid="{00000000-0005-0000-0000-0000481B0000}"/>
    <cellStyle name="40% - Accent5 3 2 4 2" xfId="2006" hidden="1" xr:uid="{00000000-0005-0000-0000-0000491B0000}"/>
    <cellStyle name="40% - Accent5 3 2 4 2" xfId="2344" hidden="1" xr:uid="{00000000-0005-0000-0000-00004A1B0000}"/>
    <cellStyle name="40% - Accent5 3 2 4 2" xfId="2681" hidden="1" xr:uid="{00000000-0005-0000-0000-00004B1B0000}"/>
    <cellStyle name="40% - Accent5 3 2 4 2" xfId="3253" hidden="1" xr:uid="{00000000-0005-0000-0000-00004C1B0000}"/>
    <cellStyle name="40% - Accent5 3 2 4 2" xfId="3368" hidden="1" xr:uid="{00000000-0005-0000-0000-00004D1B0000}"/>
    <cellStyle name="40% - Accent5 3 2 4 2" xfId="4091" hidden="1" xr:uid="{00000000-0005-0000-0000-00004E1B0000}"/>
    <cellStyle name="40% - Accent5 3 2 4 2" xfId="4264" hidden="1" xr:uid="{00000000-0005-0000-0000-00004F1B0000}"/>
    <cellStyle name="40% - Accent5 3 2 4 2" xfId="4657" hidden="1" xr:uid="{00000000-0005-0000-0000-0000501B0000}"/>
    <cellStyle name="40% - Accent5 3 2 4 2" xfId="4805" hidden="1" xr:uid="{00000000-0005-0000-0000-0000511B0000}"/>
    <cellStyle name="40% - Accent5 3 2 4 2" xfId="5143" hidden="1" xr:uid="{00000000-0005-0000-0000-0000521B0000}"/>
    <cellStyle name="40% - Accent5 3 2 4 2" xfId="5480" hidden="1" xr:uid="{00000000-0005-0000-0000-0000531B0000}"/>
    <cellStyle name="40% - Accent5 3 2 4 2" xfId="6045" hidden="1" xr:uid="{00000000-0005-0000-0000-0000541B0000}"/>
    <cellStyle name="40% - Accent5 3 2 4 2" xfId="6160" hidden="1" xr:uid="{00000000-0005-0000-0000-0000551B0000}"/>
    <cellStyle name="40% - Accent5 3 2 4 2" xfId="6883" hidden="1" xr:uid="{00000000-0005-0000-0000-0000561B0000}"/>
    <cellStyle name="40% - Accent5 3 2 4 2" xfId="7056" hidden="1" xr:uid="{00000000-0005-0000-0000-0000571B0000}"/>
    <cellStyle name="40% - Accent5 3 2 4 2" xfId="7449" hidden="1" xr:uid="{00000000-0005-0000-0000-0000581B0000}"/>
    <cellStyle name="40% - Accent5 3 2 4 2" xfId="7597" hidden="1" xr:uid="{00000000-0005-0000-0000-0000591B0000}"/>
    <cellStyle name="40% - Accent5 3 2 4 2" xfId="7935" hidden="1" xr:uid="{00000000-0005-0000-0000-00005A1B0000}"/>
    <cellStyle name="40% - Accent5 3 2 4 2" xfId="8272" hidden="1" xr:uid="{00000000-0005-0000-0000-00005B1B0000}"/>
    <cellStyle name="40% - Accent5 3 3 3 2" xfId="453" hidden="1" xr:uid="{00000000-0005-0000-0000-00005C1B0000}"/>
    <cellStyle name="40% - Accent5 3 3 3 2" xfId="568" hidden="1" xr:uid="{00000000-0005-0000-0000-00005D1B0000}"/>
    <cellStyle name="40% - Accent5 3 3 3 2" xfId="1291" hidden="1" xr:uid="{00000000-0005-0000-0000-00005E1B0000}"/>
    <cellStyle name="40% - Accent5 3 3 3 2" xfId="1464" hidden="1" xr:uid="{00000000-0005-0000-0000-00005F1B0000}"/>
    <cellStyle name="40% - Accent5 3 3 3 2" xfId="1857" hidden="1" xr:uid="{00000000-0005-0000-0000-0000601B0000}"/>
    <cellStyle name="40% - Accent5 3 3 3 2" xfId="2005" hidden="1" xr:uid="{00000000-0005-0000-0000-0000611B0000}"/>
    <cellStyle name="40% - Accent5 3 3 3 2" xfId="2343" hidden="1" xr:uid="{00000000-0005-0000-0000-0000621B0000}"/>
    <cellStyle name="40% - Accent5 3 3 3 2" xfId="2680" hidden="1" xr:uid="{00000000-0005-0000-0000-0000631B0000}"/>
    <cellStyle name="40% - Accent5 3 3 3 2" xfId="3252" hidden="1" xr:uid="{00000000-0005-0000-0000-0000641B0000}"/>
    <cellStyle name="40% - Accent5 3 3 3 2" xfId="3367" hidden="1" xr:uid="{00000000-0005-0000-0000-0000651B0000}"/>
    <cellStyle name="40% - Accent5 3 3 3 2" xfId="4090" hidden="1" xr:uid="{00000000-0005-0000-0000-0000661B0000}"/>
    <cellStyle name="40% - Accent5 3 3 3 2" xfId="4263" hidden="1" xr:uid="{00000000-0005-0000-0000-0000671B0000}"/>
    <cellStyle name="40% - Accent5 3 3 3 2" xfId="4656" hidden="1" xr:uid="{00000000-0005-0000-0000-0000681B0000}"/>
    <cellStyle name="40% - Accent5 3 3 3 2" xfId="4804" hidden="1" xr:uid="{00000000-0005-0000-0000-0000691B0000}"/>
    <cellStyle name="40% - Accent5 3 3 3 2" xfId="5142" hidden="1" xr:uid="{00000000-0005-0000-0000-00006A1B0000}"/>
    <cellStyle name="40% - Accent5 3 3 3 2" xfId="5479" hidden="1" xr:uid="{00000000-0005-0000-0000-00006B1B0000}"/>
    <cellStyle name="40% - Accent5 3 3 3 2" xfId="6044" hidden="1" xr:uid="{00000000-0005-0000-0000-00006C1B0000}"/>
    <cellStyle name="40% - Accent5 3 3 3 2" xfId="6159" hidden="1" xr:uid="{00000000-0005-0000-0000-00006D1B0000}"/>
    <cellStyle name="40% - Accent5 3 3 3 2" xfId="6882" hidden="1" xr:uid="{00000000-0005-0000-0000-00006E1B0000}"/>
    <cellStyle name="40% - Accent5 3 3 3 2" xfId="7055" hidden="1" xr:uid="{00000000-0005-0000-0000-00006F1B0000}"/>
    <cellStyle name="40% - Accent5 3 3 3 2" xfId="7448" hidden="1" xr:uid="{00000000-0005-0000-0000-0000701B0000}"/>
    <cellStyle name="40% - Accent5 3 3 3 2" xfId="7596" hidden="1" xr:uid="{00000000-0005-0000-0000-0000711B0000}"/>
    <cellStyle name="40% - Accent5 3 3 3 2" xfId="7934" hidden="1" xr:uid="{00000000-0005-0000-0000-0000721B0000}"/>
    <cellStyle name="40% - Accent5 3 3 3 2" xfId="8271" hidden="1" xr:uid="{00000000-0005-0000-0000-0000731B0000}"/>
    <cellStyle name="40% - Accent5 4 2 3 2" xfId="484" hidden="1" xr:uid="{00000000-0005-0000-0000-0000741B0000}"/>
    <cellStyle name="40% - Accent5 4 2 3 2" xfId="599" hidden="1" xr:uid="{00000000-0005-0000-0000-0000751B0000}"/>
    <cellStyle name="40% - Accent5 4 2 3 2" xfId="1322" hidden="1" xr:uid="{00000000-0005-0000-0000-0000761B0000}"/>
    <cellStyle name="40% - Accent5 4 2 3 2" xfId="1495" hidden="1" xr:uid="{00000000-0005-0000-0000-0000771B0000}"/>
    <cellStyle name="40% - Accent5 4 2 3 2" xfId="1888" hidden="1" xr:uid="{00000000-0005-0000-0000-0000781B0000}"/>
    <cellStyle name="40% - Accent5 4 2 3 2" xfId="2036" hidden="1" xr:uid="{00000000-0005-0000-0000-0000791B0000}"/>
    <cellStyle name="40% - Accent5 4 2 3 2" xfId="2374" hidden="1" xr:uid="{00000000-0005-0000-0000-00007A1B0000}"/>
    <cellStyle name="40% - Accent5 4 2 3 2" xfId="2711" hidden="1" xr:uid="{00000000-0005-0000-0000-00007B1B0000}"/>
    <cellStyle name="40% - Accent5 4 2 3 2" xfId="3283" hidden="1" xr:uid="{00000000-0005-0000-0000-00007C1B0000}"/>
    <cellStyle name="40% - Accent5 4 2 3 2" xfId="3398" hidden="1" xr:uid="{00000000-0005-0000-0000-00007D1B0000}"/>
    <cellStyle name="40% - Accent5 4 2 3 2" xfId="4121" hidden="1" xr:uid="{00000000-0005-0000-0000-00007E1B0000}"/>
    <cellStyle name="40% - Accent5 4 2 3 2" xfId="4294" hidden="1" xr:uid="{00000000-0005-0000-0000-00007F1B0000}"/>
    <cellStyle name="40% - Accent5 4 2 3 2" xfId="4687" hidden="1" xr:uid="{00000000-0005-0000-0000-0000801B0000}"/>
    <cellStyle name="40% - Accent5 4 2 3 2" xfId="4835" hidden="1" xr:uid="{00000000-0005-0000-0000-0000811B0000}"/>
    <cellStyle name="40% - Accent5 4 2 3 2" xfId="5173" hidden="1" xr:uid="{00000000-0005-0000-0000-0000821B0000}"/>
    <cellStyle name="40% - Accent5 4 2 3 2" xfId="5510" hidden="1" xr:uid="{00000000-0005-0000-0000-0000831B0000}"/>
    <cellStyle name="40% - Accent5 4 2 3 2" xfId="6075" hidden="1" xr:uid="{00000000-0005-0000-0000-0000841B0000}"/>
    <cellStyle name="40% - Accent5 4 2 3 2" xfId="6190" hidden="1" xr:uid="{00000000-0005-0000-0000-0000851B0000}"/>
    <cellStyle name="40% - Accent5 4 2 3 2" xfId="6913" hidden="1" xr:uid="{00000000-0005-0000-0000-0000861B0000}"/>
    <cellStyle name="40% - Accent5 4 2 3 2" xfId="7086" hidden="1" xr:uid="{00000000-0005-0000-0000-0000871B0000}"/>
    <cellStyle name="40% - Accent5 4 2 3 2" xfId="7479" hidden="1" xr:uid="{00000000-0005-0000-0000-0000881B0000}"/>
    <cellStyle name="40% - Accent5 4 2 3 2" xfId="7627" hidden="1" xr:uid="{00000000-0005-0000-0000-0000891B0000}"/>
    <cellStyle name="40% - Accent5 4 2 3 2" xfId="7965" hidden="1" xr:uid="{00000000-0005-0000-0000-00008A1B0000}"/>
    <cellStyle name="40% - Accent5 4 2 3 2" xfId="8302" hidden="1" xr:uid="{00000000-0005-0000-0000-00008B1B0000}"/>
    <cellStyle name="40% - Accent5 4 2 4 2" xfId="456" hidden="1" xr:uid="{00000000-0005-0000-0000-00008C1B0000}"/>
    <cellStyle name="40% - Accent5 4 2 4 2" xfId="571" hidden="1" xr:uid="{00000000-0005-0000-0000-00008D1B0000}"/>
    <cellStyle name="40% - Accent5 4 2 4 2" xfId="1294" hidden="1" xr:uid="{00000000-0005-0000-0000-00008E1B0000}"/>
    <cellStyle name="40% - Accent5 4 2 4 2" xfId="1467" hidden="1" xr:uid="{00000000-0005-0000-0000-00008F1B0000}"/>
    <cellStyle name="40% - Accent5 4 2 4 2" xfId="1860" hidden="1" xr:uid="{00000000-0005-0000-0000-0000901B0000}"/>
    <cellStyle name="40% - Accent5 4 2 4 2" xfId="2008" hidden="1" xr:uid="{00000000-0005-0000-0000-0000911B0000}"/>
    <cellStyle name="40% - Accent5 4 2 4 2" xfId="2346" hidden="1" xr:uid="{00000000-0005-0000-0000-0000921B0000}"/>
    <cellStyle name="40% - Accent5 4 2 4 2" xfId="2683" hidden="1" xr:uid="{00000000-0005-0000-0000-0000931B0000}"/>
    <cellStyle name="40% - Accent5 4 2 4 2" xfId="3255" hidden="1" xr:uid="{00000000-0005-0000-0000-0000941B0000}"/>
    <cellStyle name="40% - Accent5 4 2 4 2" xfId="3370" hidden="1" xr:uid="{00000000-0005-0000-0000-0000951B0000}"/>
    <cellStyle name="40% - Accent5 4 2 4 2" xfId="4093" hidden="1" xr:uid="{00000000-0005-0000-0000-0000961B0000}"/>
    <cellStyle name="40% - Accent5 4 2 4 2" xfId="4266" hidden="1" xr:uid="{00000000-0005-0000-0000-0000971B0000}"/>
    <cellStyle name="40% - Accent5 4 2 4 2" xfId="4659" hidden="1" xr:uid="{00000000-0005-0000-0000-0000981B0000}"/>
    <cellStyle name="40% - Accent5 4 2 4 2" xfId="4807" hidden="1" xr:uid="{00000000-0005-0000-0000-0000991B0000}"/>
    <cellStyle name="40% - Accent5 4 2 4 2" xfId="5145" hidden="1" xr:uid="{00000000-0005-0000-0000-00009A1B0000}"/>
    <cellStyle name="40% - Accent5 4 2 4 2" xfId="5482" hidden="1" xr:uid="{00000000-0005-0000-0000-00009B1B0000}"/>
    <cellStyle name="40% - Accent5 4 2 4 2" xfId="6047" hidden="1" xr:uid="{00000000-0005-0000-0000-00009C1B0000}"/>
    <cellStyle name="40% - Accent5 4 2 4 2" xfId="6162" hidden="1" xr:uid="{00000000-0005-0000-0000-00009D1B0000}"/>
    <cellStyle name="40% - Accent5 4 2 4 2" xfId="6885" hidden="1" xr:uid="{00000000-0005-0000-0000-00009E1B0000}"/>
    <cellStyle name="40% - Accent5 4 2 4 2" xfId="7058" hidden="1" xr:uid="{00000000-0005-0000-0000-00009F1B0000}"/>
    <cellStyle name="40% - Accent5 4 2 4 2" xfId="7451" hidden="1" xr:uid="{00000000-0005-0000-0000-0000A01B0000}"/>
    <cellStyle name="40% - Accent5 4 2 4 2" xfId="7599" hidden="1" xr:uid="{00000000-0005-0000-0000-0000A11B0000}"/>
    <cellStyle name="40% - Accent5 4 2 4 2" xfId="7937" hidden="1" xr:uid="{00000000-0005-0000-0000-0000A21B0000}"/>
    <cellStyle name="40% - Accent5 4 2 4 2" xfId="8274" hidden="1" xr:uid="{00000000-0005-0000-0000-0000A31B0000}"/>
    <cellStyle name="40% - Accent5 4 3 3 2" xfId="455" hidden="1" xr:uid="{00000000-0005-0000-0000-0000A41B0000}"/>
    <cellStyle name="40% - Accent5 4 3 3 2" xfId="570" hidden="1" xr:uid="{00000000-0005-0000-0000-0000A51B0000}"/>
    <cellStyle name="40% - Accent5 4 3 3 2" xfId="1293" hidden="1" xr:uid="{00000000-0005-0000-0000-0000A61B0000}"/>
    <cellStyle name="40% - Accent5 4 3 3 2" xfId="1466" hidden="1" xr:uid="{00000000-0005-0000-0000-0000A71B0000}"/>
    <cellStyle name="40% - Accent5 4 3 3 2" xfId="1859" hidden="1" xr:uid="{00000000-0005-0000-0000-0000A81B0000}"/>
    <cellStyle name="40% - Accent5 4 3 3 2" xfId="2007" hidden="1" xr:uid="{00000000-0005-0000-0000-0000A91B0000}"/>
    <cellStyle name="40% - Accent5 4 3 3 2" xfId="2345" hidden="1" xr:uid="{00000000-0005-0000-0000-0000AA1B0000}"/>
    <cellStyle name="40% - Accent5 4 3 3 2" xfId="2682" hidden="1" xr:uid="{00000000-0005-0000-0000-0000AB1B0000}"/>
    <cellStyle name="40% - Accent5 4 3 3 2" xfId="3254" hidden="1" xr:uid="{00000000-0005-0000-0000-0000AC1B0000}"/>
    <cellStyle name="40% - Accent5 4 3 3 2" xfId="3369" hidden="1" xr:uid="{00000000-0005-0000-0000-0000AD1B0000}"/>
    <cellStyle name="40% - Accent5 4 3 3 2" xfId="4092" hidden="1" xr:uid="{00000000-0005-0000-0000-0000AE1B0000}"/>
    <cellStyle name="40% - Accent5 4 3 3 2" xfId="4265" hidden="1" xr:uid="{00000000-0005-0000-0000-0000AF1B0000}"/>
    <cellStyle name="40% - Accent5 4 3 3 2" xfId="4658" hidden="1" xr:uid="{00000000-0005-0000-0000-0000B01B0000}"/>
    <cellStyle name="40% - Accent5 4 3 3 2" xfId="4806" hidden="1" xr:uid="{00000000-0005-0000-0000-0000B11B0000}"/>
    <cellStyle name="40% - Accent5 4 3 3 2" xfId="5144" hidden="1" xr:uid="{00000000-0005-0000-0000-0000B21B0000}"/>
    <cellStyle name="40% - Accent5 4 3 3 2" xfId="5481" hidden="1" xr:uid="{00000000-0005-0000-0000-0000B31B0000}"/>
    <cellStyle name="40% - Accent5 4 3 3 2" xfId="6046" hidden="1" xr:uid="{00000000-0005-0000-0000-0000B41B0000}"/>
    <cellStyle name="40% - Accent5 4 3 3 2" xfId="6161" hidden="1" xr:uid="{00000000-0005-0000-0000-0000B51B0000}"/>
    <cellStyle name="40% - Accent5 4 3 3 2" xfId="6884" hidden="1" xr:uid="{00000000-0005-0000-0000-0000B61B0000}"/>
    <cellStyle name="40% - Accent5 4 3 3 2" xfId="7057" hidden="1" xr:uid="{00000000-0005-0000-0000-0000B71B0000}"/>
    <cellStyle name="40% - Accent5 4 3 3 2" xfId="7450" hidden="1" xr:uid="{00000000-0005-0000-0000-0000B81B0000}"/>
    <cellStyle name="40% - Accent5 4 3 3 2" xfId="7598" hidden="1" xr:uid="{00000000-0005-0000-0000-0000B91B0000}"/>
    <cellStyle name="40% - Accent5 4 3 3 2" xfId="7936" hidden="1" xr:uid="{00000000-0005-0000-0000-0000BA1B0000}"/>
    <cellStyle name="40% - Accent5 4 3 3 2" xfId="8273" hidden="1" xr:uid="{00000000-0005-0000-0000-0000BB1B0000}"/>
    <cellStyle name="40% - Accent5 5 2" xfId="412" hidden="1" xr:uid="{00000000-0005-0000-0000-0000BC1B0000}"/>
    <cellStyle name="40% - Accent5 5 2" xfId="527" hidden="1" xr:uid="{00000000-0005-0000-0000-0000BD1B0000}"/>
    <cellStyle name="40% - Accent5 5 2" xfId="1250" hidden="1" xr:uid="{00000000-0005-0000-0000-0000BE1B0000}"/>
    <cellStyle name="40% - Accent5 5 2" xfId="1423" hidden="1" xr:uid="{00000000-0005-0000-0000-0000BF1B0000}"/>
    <cellStyle name="40% - Accent5 5 2" xfId="1816" hidden="1" xr:uid="{00000000-0005-0000-0000-0000C01B0000}"/>
    <cellStyle name="40% - Accent5 5 2" xfId="1964" hidden="1" xr:uid="{00000000-0005-0000-0000-0000C11B0000}"/>
    <cellStyle name="40% - Accent5 5 2" xfId="2302" hidden="1" xr:uid="{00000000-0005-0000-0000-0000C21B0000}"/>
    <cellStyle name="40% - Accent5 5 2" xfId="2639" hidden="1" xr:uid="{00000000-0005-0000-0000-0000C31B0000}"/>
    <cellStyle name="40% - Accent5 5 2" xfId="3211" hidden="1" xr:uid="{00000000-0005-0000-0000-0000C41B0000}"/>
    <cellStyle name="40% - Accent5 5 2" xfId="3326" hidden="1" xr:uid="{00000000-0005-0000-0000-0000C51B0000}"/>
    <cellStyle name="40% - Accent5 5 2" xfId="4049" hidden="1" xr:uid="{00000000-0005-0000-0000-0000C61B0000}"/>
    <cellStyle name="40% - Accent5 5 2" xfId="4222" hidden="1" xr:uid="{00000000-0005-0000-0000-0000C71B0000}"/>
    <cellStyle name="40% - Accent5 5 2" xfId="4615" hidden="1" xr:uid="{00000000-0005-0000-0000-0000C81B0000}"/>
    <cellStyle name="40% - Accent5 5 2" xfId="4763" hidden="1" xr:uid="{00000000-0005-0000-0000-0000C91B0000}"/>
    <cellStyle name="40% - Accent5 5 2" xfId="5101" hidden="1" xr:uid="{00000000-0005-0000-0000-0000CA1B0000}"/>
    <cellStyle name="40% - Accent5 5 2" xfId="5438" hidden="1" xr:uid="{00000000-0005-0000-0000-0000CB1B0000}"/>
    <cellStyle name="40% - Accent5 5 2" xfId="6003" hidden="1" xr:uid="{00000000-0005-0000-0000-0000CC1B0000}"/>
    <cellStyle name="40% - Accent5 5 2" xfId="6118" hidden="1" xr:uid="{00000000-0005-0000-0000-0000CD1B0000}"/>
    <cellStyle name="40% - Accent5 5 2" xfId="6841" hidden="1" xr:uid="{00000000-0005-0000-0000-0000CE1B0000}"/>
    <cellStyle name="40% - Accent5 5 2" xfId="7014" hidden="1" xr:uid="{00000000-0005-0000-0000-0000CF1B0000}"/>
    <cellStyle name="40% - Accent5 5 2" xfId="7407" hidden="1" xr:uid="{00000000-0005-0000-0000-0000D01B0000}"/>
    <cellStyle name="40% - Accent5 5 2" xfId="7555" hidden="1" xr:uid="{00000000-0005-0000-0000-0000D11B0000}"/>
    <cellStyle name="40% - Accent5 5 2" xfId="7893" hidden="1" xr:uid="{00000000-0005-0000-0000-0000D21B0000}"/>
    <cellStyle name="40% - Accent5 5 2" xfId="8230" hidden="1" xr:uid="{00000000-0005-0000-0000-0000D31B0000}"/>
    <cellStyle name="40% - Accent5 7" xfId="89" hidden="1" xr:uid="{00000000-0005-0000-0000-0000D41B0000}"/>
    <cellStyle name="40% - Accent5 7" xfId="160" hidden="1" xr:uid="{00000000-0005-0000-0000-0000D51B0000}"/>
    <cellStyle name="40% - Accent5 7" xfId="238" hidden="1" xr:uid="{00000000-0005-0000-0000-0000D61B0000}"/>
    <cellStyle name="40% - Accent5 7" xfId="316" hidden="1" xr:uid="{00000000-0005-0000-0000-0000D71B0000}"/>
    <cellStyle name="40% - Accent5 7" xfId="898" hidden="1" xr:uid="{00000000-0005-0000-0000-0000D81B0000}"/>
    <cellStyle name="40% - Accent5 7" xfId="977" hidden="1" xr:uid="{00000000-0005-0000-0000-0000D91B0000}"/>
    <cellStyle name="40% - Accent5 7" xfId="1055" hidden="1" xr:uid="{00000000-0005-0000-0000-0000DA1B0000}"/>
    <cellStyle name="40% - Accent5 7" xfId="651" hidden="1" xr:uid="{00000000-0005-0000-0000-0000DB1B0000}"/>
    <cellStyle name="40% - Accent5 7" xfId="1332" hidden="1" xr:uid="{00000000-0005-0000-0000-0000DC1B0000}"/>
    <cellStyle name="40% - Accent5 7" xfId="617" hidden="1" xr:uid="{00000000-0005-0000-0000-0000DD1B0000}"/>
    <cellStyle name="40% - Accent5 7" xfId="666" hidden="1" xr:uid="{00000000-0005-0000-0000-0000DE1B0000}"/>
    <cellStyle name="40% - Accent5 7" xfId="1572" hidden="1" xr:uid="{00000000-0005-0000-0000-0000DF1B0000}"/>
    <cellStyle name="40% - Accent5 7" xfId="1650" hidden="1" xr:uid="{00000000-0005-0000-0000-0000E01B0000}"/>
    <cellStyle name="40% - Accent5 7" xfId="641" hidden="1" xr:uid="{00000000-0005-0000-0000-0000E11B0000}"/>
    <cellStyle name="40% - Accent5 7" xfId="1896" hidden="1" xr:uid="{00000000-0005-0000-0000-0000E21B0000}"/>
    <cellStyle name="40% - Accent5 7" xfId="832" hidden="1" xr:uid="{00000000-0005-0000-0000-0000E31B0000}"/>
    <cellStyle name="40% - Accent5 7" xfId="1334" hidden="1" xr:uid="{00000000-0005-0000-0000-0000E41B0000}"/>
    <cellStyle name="40% - Accent5 7" xfId="2104" hidden="1" xr:uid="{00000000-0005-0000-0000-0000E51B0000}"/>
    <cellStyle name="40% - Accent5 7" xfId="2182" hidden="1" xr:uid="{00000000-0005-0000-0000-0000E61B0000}"/>
    <cellStyle name="40% - Accent5 7" xfId="1502" hidden="1" xr:uid="{00000000-0005-0000-0000-0000E71B0000}"/>
    <cellStyle name="40% - Accent5 7" xfId="2441" hidden="1" xr:uid="{00000000-0005-0000-0000-0000E81B0000}"/>
    <cellStyle name="40% - Accent5 7" xfId="2519" hidden="1" xr:uid="{00000000-0005-0000-0000-0000E91B0000}"/>
    <cellStyle name="40% - Accent5 7" xfId="1925" hidden="1" xr:uid="{00000000-0005-0000-0000-0000EA1B0000}"/>
    <cellStyle name="40% - Accent5 7" xfId="2778" hidden="1" xr:uid="{00000000-0005-0000-0000-0000EB1B0000}"/>
    <cellStyle name="40% - Accent5 7" xfId="2888" hidden="1" xr:uid="{00000000-0005-0000-0000-0000EC1B0000}"/>
    <cellStyle name="40% - Accent5 7" xfId="2959" hidden="1" xr:uid="{00000000-0005-0000-0000-0000ED1B0000}"/>
    <cellStyle name="40% - Accent5 7" xfId="3037" hidden="1" xr:uid="{00000000-0005-0000-0000-0000EE1B0000}"/>
    <cellStyle name="40% - Accent5 7" xfId="3115" hidden="1" xr:uid="{00000000-0005-0000-0000-0000EF1B0000}"/>
    <cellStyle name="40% - Accent5 7" xfId="3697" hidden="1" xr:uid="{00000000-0005-0000-0000-0000F01B0000}"/>
    <cellStyle name="40% - Accent5 7" xfId="3776" hidden="1" xr:uid="{00000000-0005-0000-0000-0000F11B0000}"/>
    <cellStyle name="40% - Accent5 7" xfId="3854" hidden="1" xr:uid="{00000000-0005-0000-0000-0000F21B0000}"/>
    <cellStyle name="40% - Accent5 7" xfId="3450" hidden="1" xr:uid="{00000000-0005-0000-0000-0000F31B0000}"/>
    <cellStyle name="40% - Accent5 7" xfId="4131" hidden="1" xr:uid="{00000000-0005-0000-0000-0000F41B0000}"/>
    <cellStyle name="40% - Accent5 7" xfId="3416" hidden="1" xr:uid="{00000000-0005-0000-0000-0000F51B0000}"/>
    <cellStyle name="40% - Accent5 7" xfId="3465" hidden="1" xr:uid="{00000000-0005-0000-0000-0000F61B0000}"/>
    <cellStyle name="40% - Accent5 7" xfId="4371" hidden="1" xr:uid="{00000000-0005-0000-0000-0000F71B0000}"/>
    <cellStyle name="40% - Accent5 7" xfId="4449" hidden="1" xr:uid="{00000000-0005-0000-0000-0000F81B0000}"/>
    <cellStyle name="40% - Accent5 7" xfId="3440" hidden="1" xr:uid="{00000000-0005-0000-0000-0000F91B0000}"/>
    <cellStyle name="40% - Accent5 7" xfId="4695" hidden="1" xr:uid="{00000000-0005-0000-0000-0000FA1B0000}"/>
    <cellStyle name="40% - Accent5 7" xfId="3631" hidden="1" xr:uid="{00000000-0005-0000-0000-0000FB1B0000}"/>
    <cellStyle name="40% - Accent5 7" xfId="4133" hidden="1" xr:uid="{00000000-0005-0000-0000-0000FC1B0000}"/>
    <cellStyle name="40% - Accent5 7" xfId="4903" hidden="1" xr:uid="{00000000-0005-0000-0000-0000FD1B0000}"/>
    <cellStyle name="40% - Accent5 7" xfId="4981" hidden="1" xr:uid="{00000000-0005-0000-0000-0000FE1B0000}"/>
    <cellStyle name="40% - Accent5 7" xfId="4301" hidden="1" xr:uid="{00000000-0005-0000-0000-0000FF1B0000}"/>
    <cellStyle name="40% - Accent5 7" xfId="5240" hidden="1" xr:uid="{00000000-0005-0000-0000-0000001C0000}"/>
    <cellStyle name="40% - Accent5 7" xfId="5318" hidden="1" xr:uid="{00000000-0005-0000-0000-0000011C0000}"/>
    <cellStyle name="40% - Accent5 7" xfId="4724" hidden="1" xr:uid="{00000000-0005-0000-0000-0000021C0000}"/>
    <cellStyle name="40% - Accent5 7" xfId="5577" hidden="1" xr:uid="{00000000-0005-0000-0000-0000031C0000}"/>
    <cellStyle name="40% - Accent5 7" xfId="5680" hidden="1" xr:uid="{00000000-0005-0000-0000-0000041C0000}"/>
    <cellStyle name="40% - Accent5 7" xfId="5751" hidden="1" xr:uid="{00000000-0005-0000-0000-0000051C0000}"/>
    <cellStyle name="40% - Accent5 7" xfId="5829" hidden="1" xr:uid="{00000000-0005-0000-0000-0000061C0000}"/>
    <cellStyle name="40% - Accent5 7" xfId="5907" hidden="1" xr:uid="{00000000-0005-0000-0000-0000071C0000}"/>
    <cellStyle name="40% - Accent5 7" xfId="6489" hidden="1" xr:uid="{00000000-0005-0000-0000-0000081C0000}"/>
    <cellStyle name="40% - Accent5 7" xfId="6568" hidden="1" xr:uid="{00000000-0005-0000-0000-0000091C0000}"/>
    <cellStyle name="40% - Accent5 7" xfId="6646" hidden="1" xr:uid="{00000000-0005-0000-0000-00000A1C0000}"/>
    <cellStyle name="40% - Accent5 7" xfId="6242" hidden="1" xr:uid="{00000000-0005-0000-0000-00000B1C0000}"/>
    <cellStyle name="40% - Accent5 7" xfId="6923" hidden="1" xr:uid="{00000000-0005-0000-0000-00000C1C0000}"/>
    <cellStyle name="40% - Accent5 7" xfId="6208" hidden="1" xr:uid="{00000000-0005-0000-0000-00000D1C0000}"/>
    <cellStyle name="40% - Accent5 7" xfId="6257" hidden="1" xr:uid="{00000000-0005-0000-0000-00000E1C0000}"/>
    <cellStyle name="40% - Accent5 7" xfId="7163" hidden="1" xr:uid="{00000000-0005-0000-0000-00000F1C0000}"/>
    <cellStyle name="40% - Accent5 7" xfId="7241" hidden="1" xr:uid="{00000000-0005-0000-0000-0000101C0000}"/>
    <cellStyle name="40% - Accent5 7" xfId="6232" hidden="1" xr:uid="{00000000-0005-0000-0000-0000111C0000}"/>
    <cellStyle name="40% - Accent5 7" xfId="7487" hidden="1" xr:uid="{00000000-0005-0000-0000-0000121C0000}"/>
    <cellStyle name="40% - Accent5 7" xfId="6423" hidden="1" xr:uid="{00000000-0005-0000-0000-0000131C0000}"/>
    <cellStyle name="40% - Accent5 7" xfId="6925" hidden="1" xr:uid="{00000000-0005-0000-0000-0000141C0000}"/>
    <cellStyle name="40% - Accent5 7" xfId="7695" hidden="1" xr:uid="{00000000-0005-0000-0000-0000151C0000}"/>
    <cellStyle name="40% - Accent5 7" xfId="7773" hidden="1" xr:uid="{00000000-0005-0000-0000-0000161C0000}"/>
    <cellStyle name="40% - Accent5 7" xfId="7093" hidden="1" xr:uid="{00000000-0005-0000-0000-0000171C0000}"/>
    <cellStyle name="40% - Accent5 7" xfId="8032" hidden="1" xr:uid="{00000000-0005-0000-0000-0000181C0000}"/>
    <cellStyle name="40% - Accent5 7" xfId="8110" hidden="1" xr:uid="{00000000-0005-0000-0000-0000191C0000}"/>
    <cellStyle name="40% - Accent5 7" xfId="7516" hidden="1" xr:uid="{00000000-0005-0000-0000-00001A1C0000}"/>
    <cellStyle name="40% - Accent5 7" xfId="8369" hidden="1" xr:uid="{00000000-0005-0000-0000-00001B1C0000}"/>
    <cellStyle name="40% - Accent5 8" xfId="105" hidden="1" xr:uid="{00000000-0005-0000-0000-00001C1C0000}"/>
    <cellStyle name="40% - Accent5 8" xfId="176" hidden="1" xr:uid="{00000000-0005-0000-0000-00001D1C0000}"/>
    <cellStyle name="40% - Accent5 8" xfId="253" hidden="1" xr:uid="{00000000-0005-0000-0000-00001E1C0000}"/>
    <cellStyle name="40% - Accent5 8" xfId="331" hidden="1" xr:uid="{00000000-0005-0000-0000-00001F1C0000}"/>
    <cellStyle name="40% - Accent5 8" xfId="915" hidden="1" xr:uid="{00000000-0005-0000-0000-0000201C0000}"/>
    <cellStyle name="40% - Accent5 8" xfId="992" hidden="1" xr:uid="{00000000-0005-0000-0000-0000211C0000}"/>
    <cellStyle name="40% - Accent5 8" xfId="1071" hidden="1" xr:uid="{00000000-0005-0000-0000-0000221C0000}"/>
    <cellStyle name="40% - Accent5 8" xfId="1142" hidden="1" xr:uid="{00000000-0005-0000-0000-0000231C0000}"/>
    <cellStyle name="40% - Accent5 8" xfId="1354" hidden="1" xr:uid="{00000000-0005-0000-0000-0000241C0000}"/>
    <cellStyle name="40% - Accent5 8" xfId="817" hidden="1" xr:uid="{00000000-0005-0000-0000-0000251C0000}"/>
    <cellStyle name="40% - Accent5 8" xfId="1326" hidden="1" xr:uid="{00000000-0005-0000-0000-0000261C0000}"/>
    <cellStyle name="40% - Accent5 8" xfId="1587" hidden="1" xr:uid="{00000000-0005-0000-0000-0000271C0000}"/>
    <cellStyle name="40% - Accent5 8" xfId="1665" hidden="1" xr:uid="{00000000-0005-0000-0000-0000281C0000}"/>
    <cellStyle name="40% - Accent5 8" xfId="1731" hidden="1" xr:uid="{00000000-0005-0000-0000-0000291C0000}"/>
    <cellStyle name="40% - Accent5 8" xfId="1912" hidden="1" xr:uid="{00000000-0005-0000-0000-00002A1C0000}"/>
    <cellStyle name="40% - Accent5 8" xfId="624" hidden="1" xr:uid="{00000000-0005-0000-0000-00002B1C0000}"/>
    <cellStyle name="40% - Accent5 8" xfId="1891" hidden="1" xr:uid="{00000000-0005-0000-0000-00002C1C0000}"/>
    <cellStyle name="40% - Accent5 8" xfId="2119" hidden="1" xr:uid="{00000000-0005-0000-0000-00002D1C0000}"/>
    <cellStyle name="40% - Accent5 8" xfId="2197" hidden="1" xr:uid="{00000000-0005-0000-0000-00002E1C0000}"/>
    <cellStyle name="40% - Accent5 8" xfId="2259" hidden="1" xr:uid="{00000000-0005-0000-0000-00002F1C0000}"/>
    <cellStyle name="40% - Accent5 8" xfId="2456" hidden="1" xr:uid="{00000000-0005-0000-0000-0000301C0000}"/>
    <cellStyle name="40% - Accent5 8" xfId="2534" hidden="1" xr:uid="{00000000-0005-0000-0000-0000311C0000}"/>
    <cellStyle name="40% - Accent5 8" xfId="2596" hidden="1" xr:uid="{00000000-0005-0000-0000-0000321C0000}"/>
    <cellStyle name="40% - Accent5 8" xfId="2793" hidden="1" xr:uid="{00000000-0005-0000-0000-0000331C0000}"/>
    <cellStyle name="40% - Accent5 8" xfId="2904" hidden="1" xr:uid="{00000000-0005-0000-0000-0000341C0000}"/>
    <cellStyle name="40% - Accent5 8" xfId="2975" hidden="1" xr:uid="{00000000-0005-0000-0000-0000351C0000}"/>
    <cellStyle name="40% - Accent5 8" xfId="3052" hidden="1" xr:uid="{00000000-0005-0000-0000-0000361C0000}"/>
    <cellStyle name="40% - Accent5 8" xfId="3130" hidden="1" xr:uid="{00000000-0005-0000-0000-0000371C0000}"/>
    <cellStyle name="40% - Accent5 8" xfId="3714" hidden="1" xr:uid="{00000000-0005-0000-0000-0000381C0000}"/>
    <cellStyle name="40% - Accent5 8" xfId="3791" hidden="1" xr:uid="{00000000-0005-0000-0000-0000391C0000}"/>
    <cellStyle name="40% - Accent5 8" xfId="3870" hidden="1" xr:uid="{00000000-0005-0000-0000-00003A1C0000}"/>
    <cellStyle name="40% - Accent5 8" xfId="3941" hidden="1" xr:uid="{00000000-0005-0000-0000-00003B1C0000}"/>
    <cellStyle name="40% - Accent5 8" xfId="4153" hidden="1" xr:uid="{00000000-0005-0000-0000-00003C1C0000}"/>
    <cellStyle name="40% - Accent5 8" xfId="3616" hidden="1" xr:uid="{00000000-0005-0000-0000-00003D1C0000}"/>
    <cellStyle name="40% - Accent5 8" xfId="4125" hidden="1" xr:uid="{00000000-0005-0000-0000-00003E1C0000}"/>
    <cellStyle name="40% - Accent5 8" xfId="4386" hidden="1" xr:uid="{00000000-0005-0000-0000-00003F1C0000}"/>
    <cellStyle name="40% - Accent5 8" xfId="4464" hidden="1" xr:uid="{00000000-0005-0000-0000-0000401C0000}"/>
    <cellStyle name="40% - Accent5 8" xfId="4530" hidden="1" xr:uid="{00000000-0005-0000-0000-0000411C0000}"/>
    <cellStyle name="40% - Accent5 8" xfId="4711" hidden="1" xr:uid="{00000000-0005-0000-0000-0000421C0000}"/>
    <cellStyle name="40% - Accent5 8" xfId="3423" hidden="1" xr:uid="{00000000-0005-0000-0000-0000431C0000}"/>
    <cellStyle name="40% - Accent5 8" xfId="4690" hidden="1" xr:uid="{00000000-0005-0000-0000-0000441C0000}"/>
    <cellStyle name="40% - Accent5 8" xfId="4918" hidden="1" xr:uid="{00000000-0005-0000-0000-0000451C0000}"/>
    <cellStyle name="40% - Accent5 8" xfId="4996" hidden="1" xr:uid="{00000000-0005-0000-0000-0000461C0000}"/>
    <cellStyle name="40% - Accent5 8" xfId="5058" hidden="1" xr:uid="{00000000-0005-0000-0000-0000471C0000}"/>
    <cellStyle name="40% - Accent5 8" xfId="5255" hidden="1" xr:uid="{00000000-0005-0000-0000-0000481C0000}"/>
    <cellStyle name="40% - Accent5 8" xfId="5333" hidden="1" xr:uid="{00000000-0005-0000-0000-0000491C0000}"/>
    <cellStyle name="40% - Accent5 8" xfId="5395" hidden="1" xr:uid="{00000000-0005-0000-0000-00004A1C0000}"/>
    <cellStyle name="40% - Accent5 8" xfId="5592" hidden="1" xr:uid="{00000000-0005-0000-0000-00004B1C0000}"/>
    <cellStyle name="40% - Accent5 8" xfId="5696" hidden="1" xr:uid="{00000000-0005-0000-0000-00004C1C0000}"/>
    <cellStyle name="40% - Accent5 8" xfId="5767" hidden="1" xr:uid="{00000000-0005-0000-0000-00004D1C0000}"/>
    <cellStyle name="40% - Accent5 8" xfId="5844" hidden="1" xr:uid="{00000000-0005-0000-0000-00004E1C0000}"/>
    <cellStyle name="40% - Accent5 8" xfId="5922" hidden="1" xr:uid="{00000000-0005-0000-0000-00004F1C0000}"/>
    <cellStyle name="40% - Accent5 8" xfId="6506" hidden="1" xr:uid="{00000000-0005-0000-0000-0000501C0000}"/>
    <cellStyle name="40% - Accent5 8" xfId="6583" hidden="1" xr:uid="{00000000-0005-0000-0000-0000511C0000}"/>
    <cellStyle name="40% - Accent5 8" xfId="6662" hidden="1" xr:uid="{00000000-0005-0000-0000-0000521C0000}"/>
    <cellStyle name="40% - Accent5 8" xfId="6733" hidden="1" xr:uid="{00000000-0005-0000-0000-0000531C0000}"/>
    <cellStyle name="40% - Accent5 8" xfId="6945" hidden="1" xr:uid="{00000000-0005-0000-0000-0000541C0000}"/>
    <cellStyle name="40% - Accent5 8" xfId="6408" hidden="1" xr:uid="{00000000-0005-0000-0000-0000551C0000}"/>
    <cellStyle name="40% - Accent5 8" xfId="6917" hidden="1" xr:uid="{00000000-0005-0000-0000-0000561C0000}"/>
    <cellStyle name="40% - Accent5 8" xfId="7178" hidden="1" xr:uid="{00000000-0005-0000-0000-0000571C0000}"/>
    <cellStyle name="40% - Accent5 8" xfId="7256" hidden="1" xr:uid="{00000000-0005-0000-0000-0000581C0000}"/>
    <cellStyle name="40% - Accent5 8" xfId="7322" hidden="1" xr:uid="{00000000-0005-0000-0000-0000591C0000}"/>
    <cellStyle name="40% - Accent5 8" xfId="7503" hidden="1" xr:uid="{00000000-0005-0000-0000-00005A1C0000}"/>
    <cellStyle name="40% - Accent5 8" xfId="6215" hidden="1" xr:uid="{00000000-0005-0000-0000-00005B1C0000}"/>
    <cellStyle name="40% - Accent5 8" xfId="7482" hidden="1" xr:uid="{00000000-0005-0000-0000-00005C1C0000}"/>
    <cellStyle name="40% - Accent5 8" xfId="7710" hidden="1" xr:uid="{00000000-0005-0000-0000-00005D1C0000}"/>
    <cellStyle name="40% - Accent5 8" xfId="7788" hidden="1" xr:uid="{00000000-0005-0000-0000-00005E1C0000}"/>
    <cellStyle name="40% - Accent5 8" xfId="7850" hidden="1" xr:uid="{00000000-0005-0000-0000-00005F1C0000}"/>
    <cellStyle name="40% - Accent5 8" xfId="8047" hidden="1" xr:uid="{00000000-0005-0000-0000-0000601C0000}"/>
    <cellStyle name="40% - Accent5 8" xfId="8125" hidden="1" xr:uid="{00000000-0005-0000-0000-0000611C0000}"/>
    <cellStyle name="40% - Accent5 8" xfId="8187" hidden="1" xr:uid="{00000000-0005-0000-0000-0000621C0000}"/>
    <cellStyle name="40% - Accent5 8" xfId="8384" hidden="1" xr:uid="{00000000-0005-0000-0000-0000631C0000}"/>
    <cellStyle name="40% - Accent5 9" xfId="118" hidden="1" xr:uid="{00000000-0005-0000-0000-0000641C0000}"/>
    <cellStyle name="40% - Accent5 9" xfId="192" hidden="1" xr:uid="{00000000-0005-0000-0000-0000651C0000}"/>
    <cellStyle name="40% - Accent5 9" xfId="268" hidden="1" xr:uid="{00000000-0005-0000-0000-0000661C0000}"/>
    <cellStyle name="40% - Accent5 9" xfId="346" hidden="1" xr:uid="{00000000-0005-0000-0000-0000671C0000}"/>
    <cellStyle name="40% - Accent5 9" xfId="931" hidden="1" xr:uid="{00000000-0005-0000-0000-0000681C0000}"/>
    <cellStyle name="40% - Accent5 9" xfId="1007" hidden="1" xr:uid="{00000000-0005-0000-0000-0000691C0000}"/>
    <cellStyle name="40% - Accent5 9" xfId="1086" hidden="1" xr:uid="{00000000-0005-0000-0000-00006A1C0000}"/>
    <cellStyle name="40% - Accent5 9" xfId="1333" hidden="1" xr:uid="{00000000-0005-0000-0000-00006B1C0000}"/>
    <cellStyle name="40% - Accent5 9" xfId="859" hidden="1" xr:uid="{00000000-0005-0000-0000-00006C1C0000}"/>
    <cellStyle name="40% - Accent5 9" xfId="824" hidden="1" xr:uid="{00000000-0005-0000-0000-00006D1C0000}"/>
    <cellStyle name="40% - Accent5 9" xfId="1526" hidden="1" xr:uid="{00000000-0005-0000-0000-00006E1C0000}"/>
    <cellStyle name="40% - Accent5 9" xfId="1602" hidden="1" xr:uid="{00000000-0005-0000-0000-00006F1C0000}"/>
    <cellStyle name="40% - Accent5 9" xfId="1680" hidden="1" xr:uid="{00000000-0005-0000-0000-0000701C0000}"/>
    <cellStyle name="40% - Accent5 9" xfId="1897" hidden="1" xr:uid="{00000000-0005-0000-0000-0000711C0000}"/>
    <cellStyle name="40% - Accent5 9" xfId="628" hidden="1" xr:uid="{00000000-0005-0000-0000-0000721C0000}"/>
    <cellStyle name="40% - Accent5 9" xfId="653" hidden="1" xr:uid="{00000000-0005-0000-0000-0000731C0000}"/>
    <cellStyle name="40% - Accent5 9" xfId="2058" hidden="1" xr:uid="{00000000-0005-0000-0000-0000741C0000}"/>
    <cellStyle name="40% - Accent5 9" xfId="2134" hidden="1" xr:uid="{00000000-0005-0000-0000-0000751C0000}"/>
    <cellStyle name="40% - Accent5 9" xfId="2212" hidden="1" xr:uid="{00000000-0005-0000-0000-0000761C0000}"/>
    <cellStyle name="40% - Accent5 9" xfId="2395" hidden="1" xr:uid="{00000000-0005-0000-0000-0000771C0000}"/>
    <cellStyle name="40% - Accent5 9" xfId="2471" hidden="1" xr:uid="{00000000-0005-0000-0000-0000781C0000}"/>
    <cellStyle name="40% - Accent5 9" xfId="2549" hidden="1" xr:uid="{00000000-0005-0000-0000-0000791C0000}"/>
    <cellStyle name="40% - Accent5 9" xfId="2732" hidden="1" xr:uid="{00000000-0005-0000-0000-00007A1C0000}"/>
    <cellStyle name="40% - Accent5 9" xfId="2808" hidden="1" xr:uid="{00000000-0005-0000-0000-00007B1C0000}"/>
    <cellStyle name="40% - Accent5 9" xfId="2917" hidden="1" xr:uid="{00000000-0005-0000-0000-00007C1C0000}"/>
    <cellStyle name="40% - Accent5 9" xfId="2991" hidden="1" xr:uid="{00000000-0005-0000-0000-00007D1C0000}"/>
    <cellStyle name="40% - Accent5 9" xfId="3067" hidden="1" xr:uid="{00000000-0005-0000-0000-00007E1C0000}"/>
    <cellStyle name="40% - Accent5 9" xfId="3145" hidden="1" xr:uid="{00000000-0005-0000-0000-00007F1C0000}"/>
    <cellStyle name="40% - Accent5 9" xfId="3730" hidden="1" xr:uid="{00000000-0005-0000-0000-0000801C0000}"/>
    <cellStyle name="40% - Accent5 9" xfId="3806" hidden="1" xr:uid="{00000000-0005-0000-0000-0000811C0000}"/>
    <cellStyle name="40% - Accent5 9" xfId="3885" hidden="1" xr:uid="{00000000-0005-0000-0000-0000821C0000}"/>
    <cellStyle name="40% - Accent5 9" xfId="4132" hidden="1" xr:uid="{00000000-0005-0000-0000-0000831C0000}"/>
    <cellStyle name="40% - Accent5 9" xfId="3658" hidden="1" xr:uid="{00000000-0005-0000-0000-0000841C0000}"/>
    <cellStyle name="40% - Accent5 9" xfId="3623" hidden="1" xr:uid="{00000000-0005-0000-0000-0000851C0000}"/>
    <cellStyle name="40% - Accent5 9" xfId="4325" hidden="1" xr:uid="{00000000-0005-0000-0000-0000861C0000}"/>
    <cellStyle name="40% - Accent5 9" xfId="4401" hidden="1" xr:uid="{00000000-0005-0000-0000-0000871C0000}"/>
    <cellStyle name="40% - Accent5 9" xfId="4479" hidden="1" xr:uid="{00000000-0005-0000-0000-0000881C0000}"/>
    <cellStyle name="40% - Accent5 9" xfId="4696" hidden="1" xr:uid="{00000000-0005-0000-0000-0000891C0000}"/>
    <cellStyle name="40% - Accent5 9" xfId="3427" hidden="1" xr:uid="{00000000-0005-0000-0000-00008A1C0000}"/>
    <cellStyle name="40% - Accent5 9" xfId="3452" hidden="1" xr:uid="{00000000-0005-0000-0000-00008B1C0000}"/>
    <cellStyle name="40% - Accent5 9" xfId="4857" hidden="1" xr:uid="{00000000-0005-0000-0000-00008C1C0000}"/>
    <cellStyle name="40% - Accent5 9" xfId="4933" hidden="1" xr:uid="{00000000-0005-0000-0000-00008D1C0000}"/>
    <cellStyle name="40% - Accent5 9" xfId="5011" hidden="1" xr:uid="{00000000-0005-0000-0000-00008E1C0000}"/>
    <cellStyle name="40% - Accent5 9" xfId="5194" hidden="1" xr:uid="{00000000-0005-0000-0000-00008F1C0000}"/>
    <cellStyle name="40% - Accent5 9" xfId="5270" hidden="1" xr:uid="{00000000-0005-0000-0000-0000901C0000}"/>
    <cellStyle name="40% - Accent5 9" xfId="5348" hidden="1" xr:uid="{00000000-0005-0000-0000-0000911C0000}"/>
    <cellStyle name="40% - Accent5 9" xfId="5531" hidden="1" xr:uid="{00000000-0005-0000-0000-0000921C0000}"/>
    <cellStyle name="40% - Accent5 9" xfId="5607" hidden="1" xr:uid="{00000000-0005-0000-0000-0000931C0000}"/>
    <cellStyle name="40% - Accent5 9" xfId="5709" hidden="1" xr:uid="{00000000-0005-0000-0000-0000941C0000}"/>
    <cellStyle name="40% - Accent5 9" xfId="5783" hidden="1" xr:uid="{00000000-0005-0000-0000-0000951C0000}"/>
    <cellStyle name="40% - Accent5 9" xfId="5859" hidden="1" xr:uid="{00000000-0005-0000-0000-0000961C0000}"/>
    <cellStyle name="40% - Accent5 9" xfId="5937" hidden="1" xr:uid="{00000000-0005-0000-0000-0000971C0000}"/>
    <cellStyle name="40% - Accent5 9" xfId="6522" hidden="1" xr:uid="{00000000-0005-0000-0000-0000981C0000}"/>
    <cellStyle name="40% - Accent5 9" xfId="6598" hidden="1" xr:uid="{00000000-0005-0000-0000-0000991C0000}"/>
    <cellStyle name="40% - Accent5 9" xfId="6677" hidden="1" xr:uid="{00000000-0005-0000-0000-00009A1C0000}"/>
    <cellStyle name="40% - Accent5 9" xfId="6924" hidden="1" xr:uid="{00000000-0005-0000-0000-00009B1C0000}"/>
    <cellStyle name="40% - Accent5 9" xfId="6450" hidden="1" xr:uid="{00000000-0005-0000-0000-00009C1C0000}"/>
    <cellStyle name="40% - Accent5 9" xfId="6415" hidden="1" xr:uid="{00000000-0005-0000-0000-00009D1C0000}"/>
    <cellStyle name="40% - Accent5 9" xfId="7117" hidden="1" xr:uid="{00000000-0005-0000-0000-00009E1C0000}"/>
    <cellStyle name="40% - Accent5 9" xfId="7193" hidden="1" xr:uid="{00000000-0005-0000-0000-00009F1C0000}"/>
    <cellStyle name="40% - Accent5 9" xfId="7271" hidden="1" xr:uid="{00000000-0005-0000-0000-0000A01C0000}"/>
    <cellStyle name="40% - Accent5 9" xfId="7488" hidden="1" xr:uid="{00000000-0005-0000-0000-0000A11C0000}"/>
    <cellStyle name="40% - Accent5 9" xfId="6219" hidden="1" xr:uid="{00000000-0005-0000-0000-0000A21C0000}"/>
    <cellStyle name="40% - Accent5 9" xfId="6244" hidden="1" xr:uid="{00000000-0005-0000-0000-0000A31C0000}"/>
    <cellStyle name="40% - Accent5 9" xfId="7649" hidden="1" xr:uid="{00000000-0005-0000-0000-0000A41C0000}"/>
    <cellStyle name="40% - Accent5 9" xfId="7725" hidden="1" xr:uid="{00000000-0005-0000-0000-0000A51C0000}"/>
    <cellStyle name="40% - Accent5 9" xfId="7803" hidden="1" xr:uid="{00000000-0005-0000-0000-0000A61C0000}"/>
    <cellStyle name="40% - Accent5 9" xfId="7986" hidden="1" xr:uid="{00000000-0005-0000-0000-0000A71C0000}"/>
    <cellStyle name="40% - Accent5 9" xfId="8062" hidden="1" xr:uid="{00000000-0005-0000-0000-0000A81C0000}"/>
    <cellStyle name="40% - Accent5 9" xfId="8140" hidden="1" xr:uid="{00000000-0005-0000-0000-0000A91C0000}"/>
    <cellStyle name="40% - Accent5 9" xfId="8323" hidden="1" xr:uid="{00000000-0005-0000-0000-0000AA1C0000}"/>
    <cellStyle name="40% - Accent5 9" xfId="8399" hidden="1" xr:uid="{00000000-0005-0000-0000-0000AB1C0000}"/>
    <cellStyle name="40% - Accent6" xfId="44" builtinId="51" hidden="1"/>
    <cellStyle name="40% - Accent6 10" xfId="133" hidden="1" xr:uid="{00000000-0005-0000-0000-0000E01C0000}"/>
    <cellStyle name="40% - Accent6 10" xfId="207" hidden="1" xr:uid="{00000000-0005-0000-0000-0000E11C0000}"/>
    <cellStyle name="40% - Accent6 10" xfId="283" hidden="1" xr:uid="{00000000-0005-0000-0000-0000E21C0000}"/>
    <cellStyle name="40% - Accent6 10" xfId="361" hidden="1" xr:uid="{00000000-0005-0000-0000-0000E31C0000}"/>
    <cellStyle name="40% - Accent6 10" xfId="946" hidden="1" xr:uid="{00000000-0005-0000-0000-0000E41C0000}"/>
    <cellStyle name="40% - Accent6 10" xfId="1022" hidden="1" xr:uid="{00000000-0005-0000-0000-0000E51C0000}"/>
    <cellStyle name="40% - Accent6 10" xfId="1101" hidden="1" xr:uid="{00000000-0005-0000-0000-0000E61C0000}"/>
    <cellStyle name="40% - Accent6 10" xfId="1356" hidden="1" xr:uid="{00000000-0005-0000-0000-0000E71C0000}"/>
    <cellStyle name="40% - Accent6 10" xfId="635" hidden="1" xr:uid="{00000000-0005-0000-0000-0000E81C0000}"/>
    <cellStyle name="40% - Accent6 10" xfId="834" hidden="1" xr:uid="{00000000-0005-0000-0000-0000E91C0000}"/>
    <cellStyle name="40% - Accent6 10" xfId="1541" hidden="1" xr:uid="{00000000-0005-0000-0000-0000EA1C0000}"/>
    <cellStyle name="40% - Accent6 10" xfId="1617" hidden="1" xr:uid="{00000000-0005-0000-0000-0000EB1C0000}"/>
    <cellStyle name="40% - Accent6 10" xfId="1695" hidden="1" xr:uid="{00000000-0005-0000-0000-0000EC1C0000}"/>
    <cellStyle name="40% - Accent6 10" xfId="1914" hidden="1" xr:uid="{00000000-0005-0000-0000-0000ED1C0000}"/>
    <cellStyle name="40% - Accent6 10" xfId="1193" hidden="1" xr:uid="{00000000-0005-0000-0000-0000EE1C0000}"/>
    <cellStyle name="40% - Accent6 10" xfId="1393" hidden="1" xr:uid="{00000000-0005-0000-0000-0000EF1C0000}"/>
    <cellStyle name="40% - Accent6 10" xfId="2073" hidden="1" xr:uid="{00000000-0005-0000-0000-0000F01C0000}"/>
    <cellStyle name="40% - Accent6 10" xfId="2149" hidden="1" xr:uid="{00000000-0005-0000-0000-0000F11C0000}"/>
    <cellStyle name="40% - Accent6 10" xfId="2227" hidden="1" xr:uid="{00000000-0005-0000-0000-0000F21C0000}"/>
    <cellStyle name="40% - Accent6 10" xfId="2410" hidden="1" xr:uid="{00000000-0005-0000-0000-0000F31C0000}"/>
    <cellStyle name="40% - Accent6 10" xfId="2486" hidden="1" xr:uid="{00000000-0005-0000-0000-0000F41C0000}"/>
    <cellStyle name="40% - Accent6 10" xfId="2564" hidden="1" xr:uid="{00000000-0005-0000-0000-0000F51C0000}"/>
    <cellStyle name="40% - Accent6 10" xfId="2747" hidden="1" xr:uid="{00000000-0005-0000-0000-0000F61C0000}"/>
    <cellStyle name="40% - Accent6 10" xfId="2823" hidden="1" xr:uid="{00000000-0005-0000-0000-0000F71C0000}"/>
    <cellStyle name="40% - Accent6 10" xfId="2932" hidden="1" xr:uid="{00000000-0005-0000-0000-0000F81C0000}"/>
    <cellStyle name="40% - Accent6 10" xfId="3006" hidden="1" xr:uid="{00000000-0005-0000-0000-0000F91C0000}"/>
    <cellStyle name="40% - Accent6 10" xfId="3082" hidden="1" xr:uid="{00000000-0005-0000-0000-0000FA1C0000}"/>
    <cellStyle name="40% - Accent6 10" xfId="3160" hidden="1" xr:uid="{00000000-0005-0000-0000-0000FB1C0000}"/>
    <cellStyle name="40% - Accent6 10" xfId="3745" hidden="1" xr:uid="{00000000-0005-0000-0000-0000FC1C0000}"/>
    <cellStyle name="40% - Accent6 10" xfId="3821" hidden="1" xr:uid="{00000000-0005-0000-0000-0000FD1C0000}"/>
    <cellStyle name="40% - Accent6 10" xfId="3900" hidden="1" xr:uid="{00000000-0005-0000-0000-0000FE1C0000}"/>
    <cellStyle name="40% - Accent6 10" xfId="4155" hidden="1" xr:uid="{00000000-0005-0000-0000-0000FF1C0000}"/>
    <cellStyle name="40% - Accent6 10" xfId="3434" hidden="1" xr:uid="{00000000-0005-0000-0000-0000001D0000}"/>
    <cellStyle name="40% - Accent6 10" xfId="3633" hidden="1" xr:uid="{00000000-0005-0000-0000-0000011D0000}"/>
    <cellStyle name="40% - Accent6 10" xfId="4340" hidden="1" xr:uid="{00000000-0005-0000-0000-0000021D0000}"/>
    <cellStyle name="40% - Accent6 10" xfId="4416" hidden="1" xr:uid="{00000000-0005-0000-0000-0000031D0000}"/>
    <cellStyle name="40% - Accent6 10" xfId="4494" hidden="1" xr:uid="{00000000-0005-0000-0000-0000041D0000}"/>
    <cellStyle name="40% - Accent6 10" xfId="4713" hidden="1" xr:uid="{00000000-0005-0000-0000-0000051D0000}"/>
    <cellStyle name="40% - Accent6 10" xfId="3992" hidden="1" xr:uid="{00000000-0005-0000-0000-0000061D0000}"/>
    <cellStyle name="40% - Accent6 10" xfId="4192" hidden="1" xr:uid="{00000000-0005-0000-0000-0000071D0000}"/>
    <cellStyle name="40% - Accent6 10" xfId="4872" hidden="1" xr:uid="{00000000-0005-0000-0000-0000081D0000}"/>
    <cellStyle name="40% - Accent6 10" xfId="4948" hidden="1" xr:uid="{00000000-0005-0000-0000-0000091D0000}"/>
    <cellStyle name="40% - Accent6 10" xfId="5026" hidden="1" xr:uid="{00000000-0005-0000-0000-00000A1D0000}"/>
    <cellStyle name="40% - Accent6 10" xfId="5209" hidden="1" xr:uid="{00000000-0005-0000-0000-00000B1D0000}"/>
    <cellStyle name="40% - Accent6 10" xfId="5285" hidden="1" xr:uid="{00000000-0005-0000-0000-00000C1D0000}"/>
    <cellStyle name="40% - Accent6 10" xfId="5363" hidden="1" xr:uid="{00000000-0005-0000-0000-00000D1D0000}"/>
    <cellStyle name="40% - Accent6 10" xfId="5546" hidden="1" xr:uid="{00000000-0005-0000-0000-00000E1D0000}"/>
    <cellStyle name="40% - Accent6 10" xfId="5622" hidden="1" xr:uid="{00000000-0005-0000-0000-00000F1D0000}"/>
    <cellStyle name="40% - Accent6 10" xfId="5724" hidden="1" xr:uid="{00000000-0005-0000-0000-0000101D0000}"/>
    <cellStyle name="40% - Accent6 10" xfId="5798" hidden="1" xr:uid="{00000000-0005-0000-0000-0000111D0000}"/>
    <cellStyle name="40% - Accent6 10" xfId="5874" hidden="1" xr:uid="{00000000-0005-0000-0000-0000121D0000}"/>
    <cellStyle name="40% - Accent6 10" xfId="5952" hidden="1" xr:uid="{00000000-0005-0000-0000-0000131D0000}"/>
    <cellStyle name="40% - Accent6 10" xfId="6537" hidden="1" xr:uid="{00000000-0005-0000-0000-0000141D0000}"/>
    <cellStyle name="40% - Accent6 10" xfId="6613" hidden="1" xr:uid="{00000000-0005-0000-0000-0000151D0000}"/>
    <cellStyle name="40% - Accent6 10" xfId="6692" hidden="1" xr:uid="{00000000-0005-0000-0000-0000161D0000}"/>
    <cellStyle name="40% - Accent6 10" xfId="6947" hidden="1" xr:uid="{00000000-0005-0000-0000-0000171D0000}"/>
    <cellStyle name="40% - Accent6 10" xfId="6226" hidden="1" xr:uid="{00000000-0005-0000-0000-0000181D0000}"/>
    <cellStyle name="40% - Accent6 10" xfId="6425" hidden="1" xr:uid="{00000000-0005-0000-0000-0000191D0000}"/>
    <cellStyle name="40% - Accent6 10" xfId="7132" hidden="1" xr:uid="{00000000-0005-0000-0000-00001A1D0000}"/>
    <cellStyle name="40% - Accent6 10" xfId="7208" hidden="1" xr:uid="{00000000-0005-0000-0000-00001B1D0000}"/>
    <cellStyle name="40% - Accent6 10" xfId="7286" hidden="1" xr:uid="{00000000-0005-0000-0000-00001C1D0000}"/>
    <cellStyle name="40% - Accent6 10" xfId="7505" hidden="1" xr:uid="{00000000-0005-0000-0000-00001D1D0000}"/>
    <cellStyle name="40% - Accent6 10" xfId="6784" hidden="1" xr:uid="{00000000-0005-0000-0000-00001E1D0000}"/>
    <cellStyle name="40% - Accent6 10" xfId="6984" hidden="1" xr:uid="{00000000-0005-0000-0000-00001F1D0000}"/>
    <cellStyle name="40% - Accent6 10" xfId="7664" hidden="1" xr:uid="{00000000-0005-0000-0000-0000201D0000}"/>
    <cellStyle name="40% - Accent6 10" xfId="7740" hidden="1" xr:uid="{00000000-0005-0000-0000-0000211D0000}"/>
    <cellStyle name="40% - Accent6 10" xfId="7818" hidden="1" xr:uid="{00000000-0005-0000-0000-0000221D0000}"/>
    <cellStyle name="40% - Accent6 10" xfId="8001" hidden="1" xr:uid="{00000000-0005-0000-0000-0000231D0000}"/>
    <cellStyle name="40% - Accent6 10" xfId="8077" hidden="1" xr:uid="{00000000-0005-0000-0000-0000241D0000}"/>
    <cellStyle name="40% - Accent6 10" xfId="8155" hidden="1" xr:uid="{00000000-0005-0000-0000-0000251D0000}"/>
    <cellStyle name="40% - Accent6 10" xfId="8338" hidden="1" xr:uid="{00000000-0005-0000-0000-0000261D0000}"/>
    <cellStyle name="40% - Accent6 10" xfId="8414" hidden="1" xr:uid="{00000000-0005-0000-0000-0000271D0000}"/>
    <cellStyle name="40% - Accent6 11" xfId="146" hidden="1" xr:uid="{00000000-0005-0000-0000-0000281D0000}"/>
    <cellStyle name="40% - Accent6 11" xfId="220" hidden="1" xr:uid="{00000000-0005-0000-0000-0000291D0000}"/>
    <cellStyle name="40% - Accent6 11" xfId="296" hidden="1" xr:uid="{00000000-0005-0000-0000-00002A1D0000}"/>
    <cellStyle name="40% - Accent6 11" xfId="374" hidden="1" xr:uid="{00000000-0005-0000-0000-00002B1D0000}"/>
    <cellStyle name="40% - Accent6 11" xfId="959" hidden="1" xr:uid="{00000000-0005-0000-0000-00002C1D0000}"/>
    <cellStyle name="40% - Accent6 11" xfId="1035" hidden="1" xr:uid="{00000000-0005-0000-0000-00002D1D0000}"/>
    <cellStyle name="40% - Accent6 11" xfId="1114" hidden="1" xr:uid="{00000000-0005-0000-0000-00002E1D0000}"/>
    <cellStyle name="40% - Accent6 11" xfId="797" hidden="1" xr:uid="{00000000-0005-0000-0000-00002F1D0000}"/>
    <cellStyle name="40% - Accent6 11" xfId="699" hidden="1" xr:uid="{00000000-0005-0000-0000-0000301D0000}"/>
    <cellStyle name="40% - Accent6 11" xfId="844" hidden="1" xr:uid="{00000000-0005-0000-0000-0000311D0000}"/>
    <cellStyle name="40% - Accent6 11" xfId="1554" hidden="1" xr:uid="{00000000-0005-0000-0000-0000321D0000}"/>
    <cellStyle name="40% - Accent6 11" xfId="1630" hidden="1" xr:uid="{00000000-0005-0000-0000-0000331D0000}"/>
    <cellStyle name="40% - Accent6 11" xfId="1708" hidden="1" xr:uid="{00000000-0005-0000-0000-0000341D0000}"/>
    <cellStyle name="40% - Accent6 11" xfId="724" hidden="1" xr:uid="{00000000-0005-0000-0000-0000351D0000}"/>
    <cellStyle name="40% - Accent6 11" xfId="670" hidden="1" xr:uid="{00000000-0005-0000-0000-0000361D0000}"/>
    <cellStyle name="40% - Accent6 11" xfId="1328" hidden="1" xr:uid="{00000000-0005-0000-0000-0000371D0000}"/>
    <cellStyle name="40% - Accent6 11" xfId="2086" hidden="1" xr:uid="{00000000-0005-0000-0000-0000381D0000}"/>
    <cellStyle name="40% - Accent6 11" xfId="2162" hidden="1" xr:uid="{00000000-0005-0000-0000-0000391D0000}"/>
    <cellStyle name="40% - Accent6 11" xfId="2240" hidden="1" xr:uid="{00000000-0005-0000-0000-00003A1D0000}"/>
    <cellStyle name="40% - Accent6 11" xfId="2423" hidden="1" xr:uid="{00000000-0005-0000-0000-00003B1D0000}"/>
    <cellStyle name="40% - Accent6 11" xfId="2499" hidden="1" xr:uid="{00000000-0005-0000-0000-00003C1D0000}"/>
    <cellStyle name="40% - Accent6 11" xfId="2577" hidden="1" xr:uid="{00000000-0005-0000-0000-00003D1D0000}"/>
    <cellStyle name="40% - Accent6 11" xfId="2760" hidden="1" xr:uid="{00000000-0005-0000-0000-00003E1D0000}"/>
    <cellStyle name="40% - Accent6 11" xfId="2836" hidden="1" xr:uid="{00000000-0005-0000-0000-00003F1D0000}"/>
    <cellStyle name="40% - Accent6 11" xfId="2945" hidden="1" xr:uid="{00000000-0005-0000-0000-0000401D0000}"/>
    <cellStyle name="40% - Accent6 11" xfId="3019" hidden="1" xr:uid="{00000000-0005-0000-0000-0000411D0000}"/>
    <cellStyle name="40% - Accent6 11" xfId="3095" hidden="1" xr:uid="{00000000-0005-0000-0000-0000421D0000}"/>
    <cellStyle name="40% - Accent6 11" xfId="3173" hidden="1" xr:uid="{00000000-0005-0000-0000-0000431D0000}"/>
    <cellStyle name="40% - Accent6 11" xfId="3758" hidden="1" xr:uid="{00000000-0005-0000-0000-0000441D0000}"/>
    <cellStyle name="40% - Accent6 11" xfId="3834" hidden="1" xr:uid="{00000000-0005-0000-0000-0000451D0000}"/>
    <cellStyle name="40% - Accent6 11" xfId="3913" hidden="1" xr:uid="{00000000-0005-0000-0000-0000461D0000}"/>
    <cellStyle name="40% - Accent6 11" xfId="3596" hidden="1" xr:uid="{00000000-0005-0000-0000-0000471D0000}"/>
    <cellStyle name="40% - Accent6 11" xfId="3498" hidden="1" xr:uid="{00000000-0005-0000-0000-0000481D0000}"/>
    <cellStyle name="40% - Accent6 11" xfId="3643" hidden="1" xr:uid="{00000000-0005-0000-0000-0000491D0000}"/>
    <cellStyle name="40% - Accent6 11" xfId="4353" hidden="1" xr:uid="{00000000-0005-0000-0000-00004A1D0000}"/>
    <cellStyle name="40% - Accent6 11" xfId="4429" hidden="1" xr:uid="{00000000-0005-0000-0000-00004B1D0000}"/>
    <cellStyle name="40% - Accent6 11" xfId="4507" hidden="1" xr:uid="{00000000-0005-0000-0000-00004C1D0000}"/>
    <cellStyle name="40% - Accent6 11" xfId="3523" hidden="1" xr:uid="{00000000-0005-0000-0000-00004D1D0000}"/>
    <cellStyle name="40% - Accent6 11" xfId="3469" hidden="1" xr:uid="{00000000-0005-0000-0000-00004E1D0000}"/>
    <cellStyle name="40% - Accent6 11" xfId="4127" hidden="1" xr:uid="{00000000-0005-0000-0000-00004F1D0000}"/>
    <cellStyle name="40% - Accent6 11" xfId="4885" hidden="1" xr:uid="{00000000-0005-0000-0000-0000501D0000}"/>
    <cellStyle name="40% - Accent6 11" xfId="4961" hidden="1" xr:uid="{00000000-0005-0000-0000-0000511D0000}"/>
    <cellStyle name="40% - Accent6 11" xfId="5039" hidden="1" xr:uid="{00000000-0005-0000-0000-0000521D0000}"/>
    <cellStyle name="40% - Accent6 11" xfId="5222" hidden="1" xr:uid="{00000000-0005-0000-0000-0000531D0000}"/>
    <cellStyle name="40% - Accent6 11" xfId="5298" hidden="1" xr:uid="{00000000-0005-0000-0000-0000541D0000}"/>
    <cellStyle name="40% - Accent6 11" xfId="5376" hidden="1" xr:uid="{00000000-0005-0000-0000-0000551D0000}"/>
    <cellStyle name="40% - Accent6 11" xfId="5559" hidden="1" xr:uid="{00000000-0005-0000-0000-0000561D0000}"/>
    <cellStyle name="40% - Accent6 11" xfId="5635" hidden="1" xr:uid="{00000000-0005-0000-0000-0000571D0000}"/>
    <cellStyle name="40% - Accent6 11" xfId="5737" hidden="1" xr:uid="{00000000-0005-0000-0000-0000581D0000}"/>
    <cellStyle name="40% - Accent6 11" xfId="5811" hidden="1" xr:uid="{00000000-0005-0000-0000-0000591D0000}"/>
    <cellStyle name="40% - Accent6 11" xfId="5887" hidden="1" xr:uid="{00000000-0005-0000-0000-00005A1D0000}"/>
    <cellStyle name="40% - Accent6 11" xfId="5965" hidden="1" xr:uid="{00000000-0005-0000-0000-00005B1D0000}"/>
    <cellStyle name="40% - Accent6 11" xfId="6550" hidden="1" xr:uid="{00000000-0005-0000-0000-00005C1D0000}"/>
    <cellStyle name="40% - Accent6 11" xfId="6626" hidden="1" xr:uid="{00000000-0005-0000-0000-00005D1D0000}"/>
    <cellStyle name="40% - Accent6 11" xfId="6705" hidden="1" xr:uid="{00000000-0005-0000-0000-00005E1D0000}"/>
    <cellStyle name="40% - Accent6 11" xfId="6388" hidden="1" xr:uid="{00000000-0005-0000-0000-00005F1D0000}"/>
    <cellStyle name="40% - Accent6 11" xfId="6290" hidden="1" xr:uid="{00000000-0005-0000-0000-0000601D0000}"/>
    <cellStyle name="40% - Accent6 11" xfId="6435" hidden="1" xr:uid="{00000000-0005-0000-0000-0000611D0000}"/>
    <cellStyle name="40% - Accent6 11" xfId="7145" hidden="1" xr:uid="{00000000-0005-0000-0000-0000621D0000}"/>
    <cellStyle name="40% - Accent6 11" xfId="7221" hidden="1" xr:uid="{00000000-0005-0000-0000-0000631D0000}"/>
    <cellStyle name="40% - Accent6 11" xfId="7299" hidden="1" xr:uid="{00000000-0005-0000-0000-0000641D0000}"/>
    <cellStyle name="40% - Accent6 11" xfId="6315" hidden="1" xr:uid="{00000000-0005-0000-0000-0000651D0000}"/>
    <cellStyle name="40% - Accent6 11" xfId="6261" hidden="1" xr:uid="{00000000-0005-0000-0000-0000661D0000}"/>
    <cellStyle name="40% - Accent6 11" xfId="6919" hidden="1" xr:uid="{00000000-0005-0000-0000-0000671D0000}"/>
    <cellStyle name="40% - Accent6 11" xfId="7677" hidden="1" xr:uid="{00000000-0005-0000-0000-0000681D0000}"/>
    <cellStyle name="40% - Accent6 11" xfId="7753" hidden="1" xr:uid="{00000000-0005-0000-0000-0000691D0000}"/>
    <cellStyle name="40% - Accent6 11" xfId="7831" hidden="1" xr:uid="{00000000-0005-0000-0000-00006A1D0000}"/>
    <cellStyle name="40% - Accent6 11" xfId="8014" hidden="1" xr:uid="{00000000-0005-0000-0000-00006B1D0000}"/>
    <cellStyle name="40% - Accent6 11" xfId="8090" hidden="1" xr:uid="{00000000-0005-0000-0000-00006C1D0000}"/>
    <cellStyle name="40% - Accent6 11" xfId="8168" hidden="1" xr:uid="{00000000-0005-0000-0000-00006D1D0000}"/>
    <cellStyle name="40% - Accent6 11" xfId="8351" hidden="1" xr:uid="{00000000-0005-0000-0000-00006E1D0000}"/>
    <cellStyle name="40% - Accent6 11" xfId="8427" hidden="1" xr:uid="{00000000-0005-0000-0000-00006F1D0000}"/>
    <cellStyle name="40% - Accent6 12" xfId="159" hidden="1" xr:uid="{00000000-0005-0000-0000-0000701D0000}"/>
    <cellStyle name="40% - Accent6 12" xfId="234" hidden="1" xr:uid="{00000000-0005-0000-0000-0000711D0000}"/>
    <cellStyle name="40% - Accent6 12" xfId="309" hidden="1" xr:uid="{00000000-0005-0000-0000-0000721D0000}"/>
    <cellStyle name="40% - Accent6 12" xfId="387" hidden="1" xr:uid="{00000000-0005-0000-0000-0000731D0000}"/>
    <cellStyle name="40% - Accent6 12" xfId="973" hidden="1" xr:uid="{00000000-0005-0000-0000-0000741D0000}"/>
    <cellStyle name="40% - Accent6 12" xfId="1048" hidden="1" xr:uid="{00000000-0005-0000-0000-0000751D0000}"/>
    <cellStyle name="40% - Accent6 12" xfId="1127" hidden="1" xr:uid="{00000000-0005-0000-0000-0000761D0000}"/>
    <cellStyle name="40% - Accent6 12" xfId="1355" hidden="1" xr:uid="{00000000-0005-0000-0000-0000771D0000}"/>
    <cellStyle name="40% - Accent6 12" xfId="602" hidden="1" xr:uid="{00000000-0005-0000-0000-0000781D0000}"/>
    <cellStyle name="40% - Accent6 12" xfId="672" hidden="1" xr:uid="{00000000-0005-0000-0000-0000791D0000}"/>
    <cellStyle name="40% - Accent6 12" xfId="1568" hidden="1" xr:uid="{00000000-0005-0000-0000-00007A1D0000}"/>
    <cellStyle name="40% - Accent6 12" xfId="1643" hidden="1" xr:uid="{00000000-0005-0000-0000-00007B1D0000}"/>
    <cellStyle name="40% - Accent6 12" xfId="1721" hidden="1" xr:uid="{00000000-0005-0000-0000-00007C1D0000}"/>
    <cellStyle name="40% - Accent6 12" xfId="1913" hidden="1" xr:uid="{00000000-0005-0000-0000-00007D1D0000}"/>
    <cellStyle name="40% - Accent6 12" xfId="1362" hidden="1" xr:uid="{00000000-0005-0000-0000-00007E1D0000}"/>
    <cellStyle name="40% - Accent6 12" xfId="74" hidden="1" xr:uid="{00000000-0005-0000-0000-00007F1D0000}"/>
    <cellStyle name="40% - Accent6 12" xfId="2100" hidden="1" xr:uid="{00000000-0005-0000-0000-0000801D0000}"/>
    <cellStyle name="40% - Accent6 12" xfId="2175" hidden="1" xr:uid="{00000000-0005-0000-0000-0000811D0000}"/>
    <cellStyle name="40% - Accent6 12" xfId="2253" hidden="1" xr:uid="{00000000-0005-0000-0000-0000821D0000}"/>
    <cellStyle name="40% - Accent6 12" xfId="2437" hidden="1" xr:uid="{00000000-0005-0000-0000-0000831D0000}"/>
    <cellStyle name="40% - Accent6 12" xfId="2512" hidden="1" xr:uid="{00000000-0005-0000-0000-0000841D0000}"/>
    <cellStyle name="40% - Accent6 12" xfId="2590" hidden="1" xr:uid="{00000000-0005-0000-0000-0000851D0000}"/>
    <cellStyle name="40% - Accent6 12" xfId="2774" hidden="1" xr:uid="{00000000-0005-0000-0000-0000861D0000}"/>
    <cellStyle name="40% - Accent6 12" xfId="2849" hidden="1" xr:uid="{00000000-0005-0000-0000-0000871D0000}"/>
    <cellStyle name="40% - Accent6 12" xfId="2958" hidden="1" xr:uid="{00000000-0005-0000-0000-0000881D0000}"/>
    <cellStyle name="40% - Accent6 12" xfId="3033" hidden="1" xr:uid="{00000000-0005-0000-0000-0000891D0000}"/>
    <cellStyle name="40% - Accent6 12" xfId="3108" hidden="1" xr:uid="{00000000-0005-0000-0000-00008A1D0000}"/>
    <cellStyle name="40% - Accent6 12" xfId="3186" hidden="1" xr:uid="{00000000-0005-0000-0000-00008B1D0000}"/>
    <cellStyle name="40% - Accent6 12" xfId="3772" hidden="1" xr:uid="{00000000-0005-0000-0000-00008C1D0000}"/>
    <cellStyle name="40% - Accent6 12" xfId="3847" hidden="1" xr:uid="{00000000-0005-0000-0000-00008D1D0000}"/>
    <cellStyle name="40% - Accent6 12" xfId="3926" hidden="1" xr:uid="{00000000-0005-0000-0000-00008E1D0000}"/>
    <cellStyle name="40% - Accent6 12" xfId="4154" hidden="1" xr:uid="{00000000-0005-0000-0000-00008F1D0000}"/>
    <cellStyle name="40% - Accent6 12" xfId="3401" hidden="1" xr:uid="{00000000-0005-0000-0000-0000901D0000}"/>
    <cellStyle name="40% - Accent6 12" xfId="3471" hidden="1" xr:uid="{00000000-0005-0000-0000-0000911D0000}"/>
    <cellStyle name="40% - Accent6 12" xfId="4367" hidden="1" xr:uid="{00000000-0005-0000-0000-0000921D0000}"/>
    <cellStyle name="40% - Accent6 12" xfId="4442" hidden="1" xr:uid="{00000000-0005-0000-0000-0000931D0000}"/>
    <cellStyle name="40% - Accent6 12" xfId="4520" hidden="1" xr:uid="{00000000-0005-0000-0000-0000941D0000}"/>
    <cellStyle name="40% - Accent6 12" xfId="4712" hidden="1" xr:uid="{00000000-0005-0000-0000-0000951D0000}"/>
    <cellStyle name="40% - Accent6 12" xfId="4161" hidden="1" xr:uid="{00000000-0005-0000-0000-0000961D0000}"/>
    <cellStyle name="40% - Accent6 12" xfId="2873" hidden="1" xr:uid="{00000000-0005-0000-0000-0000971D0000}"/>
    <cellStyle name="40% - Accent6 12" xfId="4899" hidden="1" xr:uid="{00000000-0005-0000-0000-0000981D0000}"/>
    <cellStyle name="40% - Accent6 12" xfId="4974" hidden="1" xr:uid="{00000000-0005-0000-0000-0000991D0000}"/>
    <cellStyle name="40% - Accent6 12" xfId="5052" hidden="1" xr:uid="{00000000-0005-0000-0000-00009A1D0000}"/>
    <cellStyle name="40% - Accent6 12" xfId="5236" hidden="1" xr:uid="{00000000-0005-0000-0000-00009B1D0000}"/>
    <cellStyle name="40% - Accent6 12" xfId="5311" hidden="1" xr:uid="{00000000-0005-0000-0000-00009C1D0000}"/>
    <cellStyle name="40% - Accent6 12" xfId="5389" hidden="1" xr:uid="{00000000-0005-0000-0000-00009D1D0000}"/>
    <cellStyle name="40% - Accent6 12" xfId="5573" hidden="1" xr:uid="{00000000-0005-0000-0000-00009E1D0000}"/>
    <cellStyle name="40% - Accent6 12" xfId="5648" hidden="1" xr:uid="{00000000-0005-0000-0000-00009F1D0000}"/>
    <cellStyle name="40% - Accent6 12" xfId="5750" hidden="1" xr:uid="{00000000-0005-0000-0000-0000A01D0000}"/>
    <cellStyle name="40% - Accent6 12" xfId="5825" hidden="1" xr:uid="{00000000-0005-0000-0000-0000A11D0000}"/>
    <cellStyle name="40% - Accent6 12" xfId="5900" hidden="1" xr:uid="{00000000-0005-0000-0000-0000A21D0000}"/>
    <cellStyle name="40% - Accent6 12" xfId="5978" hidden="1" xr:uid="{00000000-0005-0000-0000-0000A31D0000}"/>
    <cellStyle name="40% - Accent6 12" xfId="6564" hidden="1" xr:uid="{00000000-0005-0000-0000-0000A41D0000}"/>
    <cellStyle name="40% - Accent6 12" xfId="6639" hidden="1" xr:uid="{00000000-0005-0000-0000-0000A51D0000}"/>
    <cellStyle name="40% - Accent6 12" xfId="6718" hidden="1" xr:uid="{00000000-0005-0000-0000-0000A61D0000}"/>
    <cellStyle name="40% - Accent6 12" xfId="6946" hidden="1" xr:uid="{00000000-0005-0000-0000-0000A71D0000}"/>
    <cellStyle name="40% - Accent6 12" xfId="6193" hidden="1" xr:uid="{00000000-0005-0000-0000-0000A81D0000}"/>
    <cellStyle name="40% - Accent6 12" xfId="6263" hidden="1" xr:uid="{00000000-0005-0000-0000-0000A91D0000}"/>
    <cellStyle name="40% - Accent6 12" xfId="7159" hidden="1" xr:uid="{00000000-0005-0000-0000-0000AA1D0000}"/>
    <cellStyle name="40% - Accent6 12" xfId="7234" hidden="1" xr:uid="{00000000-0005-0000-0000-0000AB1D0000}"/>
    <cellStyle name="40% - Accent6 12" xfId="7312" hidden="1" xr:uid="{00000000-0005-0000-0000-0000AC1D0000}"/>
    <cellStyle name="40% - Accent6 12" xfId="7504" hidden="1" xr:uid="{00000000-0005-0000-0000-0000AD1D0000}"/>
    <cellStyle name="40% - Accent6 12" xfId="6953" hidden="1" xr:uid="{00000000-0005-0000-0000-0000AE1D0000}"/>
    <cellStyle name="40% - Accent6 12" xfId="5665" hidden="1" xr:uid="{00000000-0005-0000-0000-0000AF1D0000}"/>
    <cellStyle name="40% - Accent6 12" xfId="7691" hidden="1" xr:uid="{00000000-0005-0000-0000-0000B01D0000}"/>
    <cellStyle name="40% - Accent6 12" xfId="7766" hidden="1" xr:uid="{00000000-0005-0000-0000-0000B11D0000}"/>
    <cellStyle name="40% - Accent6 12" xfId="7844" hidden="1" xr:uid="{00000000-0005-0000-0000-0000B21D0000}"/>
    <cellStyle name="40% - Accent6 12" xfId="8028" hidden="1" xr:uid="{00000000-0005-0000-0000-0000B31D0000}"/>
    <cellStyle name="40% - Accent6 12" xfId="8103" hidden="1" xr:uid="{00000000-0005-0000-0000-0000B41D0000}"/>
    <cellStyle name="40% - Accent6 12" xfId="8181" hidden="1" xr:uid="{00000000-0005-0000-0000-0000B51D0000}"/>
    <cellStyle name="40% - Accent6 12" xfId="8365" hidden="1" xr:uid="{00000000-0005-0000-0000-0000B61D0000}"/>
    <cellStyle name="40% - Accent6 12" xfId="8440" hidden="1" xr:uid="{00000000-0005-0000-0000-0000B71D0000}"/>
    <cellStyle name="40% - Accent6 13" xfId="400" hidden="1" xr:uid="{00000000-0005-0000-0000-0000B81D0000}"/>
    <cellStyle name="40% - Accent6 13" xfId="515" hidden="1" xr:uid="{00000000-0005-0000-0000-0000B91D0000}"/>
    <cellStyle name="40% - Accent6 13" xfId="1238" hidden="1" xr:uid="{00000000-0005-0000-0000-0000BA1D0000}"/>
    <cellStyle name="40% - Accent6 13" xfId="1411" hidden="1" xr:uid="{00000000-0005-0000-0000-0000BB1D0000}"/>
    <cellStyle name="40% - Accent6 13" xfId="1804" hidden="1" xr:uid="{00000000-0005-0000-0000-0000BC1D0000}"/>
    <cellStyle name="40% - Accent6 13" xfId="1952" hidden="1" xr:uid="{00000000-0005-0000-0000-0000BD1D0000}"/>
    <cellStyle name="40% - Accent6 13" xfId="2290" hidden="1" xr:uid="{00000000-0005-0000-0000-0000BE1D0000}"/>
    <cellStyle name="40% - Accent6 13" xfId="2627" hidden="1" xr:uid="{00000000-0005-0000-0000-0000BF1D0000}"/>
    <cellStyle name="40% - Accent6 13" xfId="3199" hidden="1" xr:uid="{00000000-0005-0000-0000-0000C01D0000}"/>
    <cellStyle name="40% - Accent6 13" xfId="3314" hidden="1" xr:uid="{00000000-0005-0000-0000-0000C11D0000}"/>
    <cellStyle name="40% - Accent6 13" xfId="4037" hidden="1" xr:uid="{00000000-0005-0000-0000-0000C21D0000}"/>
    <cellStyle name="40% - Accent6 13" xfId="4210" hidden="1" xr:uid="{00000000-0005-0000-0000-0000C31D0000}"/>
    <cellStyle name="40% - Accent6 13" xfId="4603" hidden="1" xr:uid="{00000000-0005-0000-0000-0000C41D0000}"/>
    <cellStyle name="40% - Accent6 13" xfId="4751" hidden="1" xr:uid="{00000000-0005-0000-0000-0000C51D0000}"/>
    <cellStyle name="40% - Accent6 13" xfId="5089" hidden="1" xr:uid="{00000000-0005-0000-0000-0000C61D0000}"/>
    <cellStyle name="40% - Accent6 13" xfId="5426" hidden="1" xr:uid="{00000000-0005-0000-0000-0000C71D0000}"/>
    <cellStyle name="40% - Accent6 13" xfId="5991" hidden="1" xr:uid="{00000000-0005-0000-0000-0000C81D0000}"/>
    <cellStyle name="40% - Accent6 13" xfId="6106" hidden="1" xr:uid="{00000000-0005-0000-0000-0000C91D0000}"/>
    <cellStyle name="40% - Accent6 13" xfId="6829" hidden="1" xr:uid="{00000000-0005-0000-0000-0000CA1D0000}"/>
    <cellStyle name="40% - Accent6 13" xfId="7002" hidden="1" xr:uid="{00000000-0005-0000-0000-0000CB1D0000}"/>
    <cellStyle name="40% - Accent6 13" xfId="7395" hidden="1" xr:uid="{00000000-0005-0000-0000-0000CC1D0000}"/>
    <cellStyle name="40% - Accent6 13" xfId="7543" hidden="1" xr:uid="{00000000-0005-0000-0000-0000CD1D0000}"/>
    <cellStyle name="40% - Accent6 13" xfId="7881" hidden="1" xr:uid="{00000000-0005-0000-0000-0000CE1D0000}"/>
    <cellStyle name="40% - Accent6 13" xfId="8218" hidden="1" xr:uid="{00000000-0005-0000-0000-0000CF1D0000}"/>
    <cellStyle name="40% - Accent6 3 2 3 2" xfId="485" hidden="1" xr:uid="{00000000-0005-0000-0000-0000D01D0000}"/>
    <cellStyle name="40% - Accent6 3 2 3 2" xfId="600" hidden="1" xr:uid="{00000000-0005-0000-0000-0000D11D0000}"/>
    <cellStyle name="40% - Accent6 3 2 3 2" xfId="1323" hidden="1" xr:uid="{00000000-0005-0000-0000-0000D21D0000}"/>
    <cellStyle name="40% - Accent6 3 2 3 2" xfId="1496" hidden="1" xr:uid="{00000000-0005-0000-0000-0000D31D0000}"/>
    <cellStyle name="40% - Accent6 3 2 3 2" xfId="1889" hidden="1" xr:uid="{00000000-0005-0000-0000-0000D41D0000}"/>
    <cellStyle name="40% - Accent6 3 2 3 2" xfId="2037" hidden="1" xr:uid="{00000000-0005-0000-0000-0000D51D0000}"/>
    <cellStyle name="40% - Accent6 3 2 3 2" xfId="2375" hidden="1" xr:uid="{00000000-0005-0000-0000-0000D61D0000}"/>
    <cellStyle name="40% - Accent6 3 2 3 2" xfId="2712" hidden="1" xr:uid="{00000000-0005-0000-0000-0000D71D0000}"/>
    <cellStyle name="40% - Accent6 3 2 3 2" xfId="3284" hidden="1" xr:uid="{00000000-0005-0000-0000-0000D81D0000}"/>
    <cellStyle name="40% - Accent6 3 2 3 2" xfId="3399" hidden="1" xr:uid="{00000000-0005-0000-0000-0000D91D0000}"/>
    <cellStyle name="40% - Accent6 3 2 3 2" xfId="4122" hidden="1" xr:uid="{00000000-0005-0000-0000-0000DA1D0000}"/>
    <cellStyle name="40% - Accent6 3 2 3 2" xfId="4295" hidden="1" xr:uid="{00000000-0005-0000-0000-0000DB1D0000}"/>
    <cellStyle name="40% - Accent6 3 2 3 2" xfId="4688" hidden="1" xr:uid="{00000000-0005-0000-0000-0000DC1D0000}"/>
    <cellStyle name="40% - Accent6 3 2 3 2" xfId="4836" hidden="1" xr:uid="{00000000-0005-0000-0000-0000DD1D0000}"/>
    <cellStyle name="40% - Accent6 3 2 3 2" xfId="5174" hidden="1" xr:uid="{00000000-0005-0000-0000-0000DE1D0000}"/>
    <cellStyle name="40% - Accent6 3 2 3 2" xfId="5511" hidden="1" xr:uid="{00000000-0005-0000-0000-0000DF1D0000}"/>
    <cellStyle name="40% - Accent6 3 2 3 2" xfId="6076" hidden="1" xr:uid="{00000000-0005-0000-0000-0000E01D0000}"/>
    <cellStyle name="40% - Accent6 3 2 3 2" xfId="6191" hidden="1" xr:uid="{00000000-0005-0000-0000-0000E11D0000}"/>
    <cellStyle name="40% - Accent6 3 2 3 2" xfId="6914" hidden="1" xr:uid="{00000000-0005-0000-0000-0000E21D0000}"/>
    <cellStyle name="40% - Accent6 3 2 3 2" xfId="7087" hidden="1" xr:uid="{00000000-0005-0000-0000-0000E31D0000}"/>
    <cellStyle name="40% - Accent6 3 2 3 2" xfId="7480" hidden="1" xr:uid="{00000000-0005-0000-0000-0000E41D0000}"/>
    <cellStyle name="40% - Accent6 3 2 3 2" xfId="7628" hidden="1" xr:uid="{00000000-0005-0000-0000-0000E51D0000}"/>
    <cellStyle name="40% - Accent6 3 2 3 2" xfId="7966" hidden="1" xr:uid="{00000000-0005-0000-0000-0000E61D0000}"/>
    <cellStyle name="40% - Accent6 3 2 3 2" xfId="8303" hidden="1" xr:uid="{00000000-0005-0000-0000-0000E71D0000}"/>
    <cellStyle name="40% - Accent6 3 2 4 2" xfId="458" hidden="1" xr:uid="{00000000-0005-0000-0000-0000E81D0000}"/>
    <cellStyle name="40% - Accent6 3 2 4 2" xfId="573" hidden="1" xr:uid="{00000000-0005-0000-0000-0000E91D0000}"/>
    <cellStyle name="40% - Accent6 3 2 4 2" xfId="1296" hidden="1" xr:uid="{00000000-0005-0000-0000-0000EA1D0000}"/>
    <cellStyle name="40% - Accent6 3 2 4 2" xfId="1469" hidden="1" xr:uid="{00000000-0005-0000-0000-0000EB1D0000}"/>
    <cellStyle name="40% - Accent6 3 2 4 2" xfId="1862" hidden="1" xr:uid="{00000000-0005-0000-0000-0000EC1D0000}"/>
    <cellStyle name="40% - Accent6 3 2 4 2" xfId="2010" hidden="1" xr:uid="{00000000-0005-0000-0000-0000ED1D0000}"/>
    <cellStyle name="40% - Accent6 3 2 4 2" xfId="2348" hidden="1" xr:uid="{00000000-0005-0000-0000-0000EE1D0000}"/>
    <cellStyle name="40% - Accent6 3 2 4 2" xfId="2685" hidden="1" xr:uid="{00000000-0005-0000-0000-0000EF1D0000}"/>
    <cellStyle name="40% - Accent6 3 2 4 2" xfId="3257" hidden="1" xr:uid="{00000000-0005-0000-0000-0000F01D0000}"/>
    <cellStyle name="40% - Accent6 3 2 4 2" xfId="3372" hidden="1" xr:uid="{00000000-0005-0000-0000-0000F11D0000}"/>
    <cellStyle name="40% - Accent6 3 2 4 2" xfId="4095" hidden="1" xr:uid="{00000000-0005-0000-0000-0000F21D0000}"/>
    <cellStyle name="40% - Accent6 3 2 4 2" xfId="4268" hidden="1" xr:uid="{00000000-0005-0000-0000-0000F31D0000}"/>
    <cellStyle name="40% - Accent6 3 2 4 2" xfId="4661" hidden="1" xr:uid="{00000000-0005-0000-0000-0000F41D0000}"/>
    <cellStyle name="40% - Accent6 3 2 4 2" xfId="4809" hidden="1" xr:uid="{00000000-0005-0000-0000-0000F51D0000}"/>
    <cellStyle name="40% - Accent6 3 2 4 2" xfId="5147" hidden="1" xr:uid="{00000000-0005-0000-0000-0000F61D0000}"/>
    <cellStyle name="40% - Accent6 3 2 4 2" xfId="5484" hidden="1" xr:uid="{00000000-0005-0000-0000-0000F71D0000}"/>
    <cellStyle name="40% - Accent6 3 2 4 2" xfId="6049" hidden="1" xr:uid="{00000000-0005-0000-0000-0000F81D0000}"/>
    <cellStyle name="40% - Accent6 3 2 4 2" xfId="6164" hidden="1" xr:uid="{00000000-0005-0000-0000-0000F91D0000}"/>
    <cellStyle name="40% - Accent6 3 2 4 2" xfId="6887" hidden="1" xr:uid="{00000000-0005-0000-0000-0000FA1D0000}"/>
    <cellStyle name="40% - Accent6 3 2 4 2" xfId="7060" hidden="1" xr:uid="{00000000-0005-0000-0000-0000FB1D0000}"/>
    <cellStyle name="40% - Accent6 3 2 4 2" xfId="7453" hidden="1" xr:uid="{00000000-0005-0000-0000-0000FC1D0000}"/>
    <cellStyle name="40% - Accent6 3 2 4 2" xfId="7601" hidden="1" xr:uid="{00000000-0005-0000-0000-0000FD1D0000}"/>
    <cellStyle name="40% - Accent6 3 2 4 2" xfId="7939" hidden="1" xr:uid="{00000000-0005-0000-0000-0000FE1D0000}"/>
    <cellStyle name="40% - Accent6 3 2 4 2" xfId="8276" hidden="1" xr:uid="{00000000-0005-0000-0000-0000FF1D0000}"/>
    <cellStyle name="40% - Accent6 3 3 3 2" xfId="457" hidden="1" xr:uid="{00000000-0005-0000-0000-0000001E0000}"/>
    <cellStyle name="40% - Accent6 3 3 3 2" xfId="572" hidden="1" xr:uid="{00000000-0005-0000-0000-0000011E0000}"/>
    <cellStyle name="40% - Accent6 3 3 3 2" xfId="1295" hidden="1" xr:uid="{00000000-0005-0000-0000-0000021E0000}"/>
    <cellStyle name="40% - Accent6 3 3 3 2" xfId="1468" hidden="1" xr:uid="{00000000-0005-0000-0000-0000031E0000}"/>
    <cellStyle name="40% - Accent6 3 3 3 2" xfId="1861" hidden="1" xr:uid="{00000000-0005-0000-0000-0000041E0000}"/>
    <cellStyle name="40% - Accent6 3 3 3 2" xfId="2009" hidden="1" xr:uid="{00000000-0005-0000-0000-0000051E0000}"/>
    <cellStyle name="40% - Accent6 3 3 3 2" xfId="2347" hidden="1" xr:uid="{00000000-0005-0000-0000-0000061E0000}"/>
    <cellStyle name="40% - Accent6 3 3 3 2" xfId="2684" hidden="1" xr:uid="{00000000-0005-0000-0000-0000071E0000}"/>
    <cellStyle name="40% - Accent6 3 3 3 2" xfId="3256" hidden="1" xr:uid="{00000000-0005-0000-0000-0000081E0000}"/>
    <cellStyle name="40% - Accent6 3 3 3 2" xfId="3371" hidden="1" xr:uid="{00000000-0005-0000-0000-0000091E0000}"/>
    <cellStyle name="40% - Accent6 3 3 3 2" xfId="4094" hidden="1" xr:uid="{00000000-0005-0000-0000-00000A1E0000}"/>
    <cellStyle name="40% - Accent6 3 3 3 2" xfId="4267" hidden="1" xr:uid="{00000000-0005-0000-0000-00000B1E0000}"/>
    <cellStyle name="40% - Accent6 3 3 3 2" xfId="4660" hidden="1" xr:uid="{00000000-0005-0000-0000-00000C1E0000}"/>
    <cellStyle name="40% - Accent6 3 3 3 2" xfId="4808" hidden="1" xr:uid="{00000000-0005-0000-0000-00000D1E0000}"/>
    <cellStyle name="40% - Accent6 3 3 3 2" xfId="5146" hidden="1" xr:uid="{00000000-0005-0000-0000-00000E1E0000}"/>
    <cellStyle name="40% - Accent6 3 3 3 2" xfId="5483" hidden="1" xr:uid="{00000000-0005-0000-0000-00000F1E0000}"/>
    <cellStyle name="40% - Accent6 3 3 3 2" xfId="6048" hidden="1" xr:uid="{00000000-0005-0000-0000-0000101E0000}"/>
    <cellStyle name="40% - Accent6 3 3 3 2" xfId="6163" hidden="1" xr:uid="{00000000-0005-0000-0000-0000111E0000}"/>
    <cellStyle name="40% - Accent6 3 3 3 2" xfId="6886" hidden="1" xr:uid="{00000000-0005-0000-0000-0000121E0000}"/>
    <cellStyle name="40% - Accent6 3 3 3 2" xfId="7059" hidden="1" xr:uid="{00000000-0005-0000-0000-0000131E0000}"/>
    <cellStyle name="40% - Accent6 3 3 3 2" xfId="7452" hidden="1" xr:uid="{00000000-0005-0000-0000-0000141E0000}"/>
    <cellStyle name="40% - Accent6 3 3 3 2" xfId="7600" hidden="1" xr:uid="{00000000-0005-0000-0000-0000151E0000}"/>
    <cellStyle name="40% - Accent6 3 3 3 2" xfId="7938" hidden="1" xr:uid="{00000000-0005-0000-0000-0000161E0000}"/>
    <cellStyle name="40% - Accent6 3 3 3 2" xfId="8275" hidden="1" xr:uid="{00000000-0005-0000-0000-0000171E0000}"/>
    <cellStyle name="40% - Accent6 4 2 3 2" xfId="486" hidden="1" xr:uid="{00000000-0005-0000-0000-0000181E0000}"/>
    <cellStyle name="40% - Accent6 4 2 3 2" xfId="601" hidden="1" xr:uid="{00000000-0005-0000-0000-0000191E0000}"/>
    <cellStyle name="40% - Accent6 4 2 3 2" xfId="1324" hidden="1" xr:uid="{00000000-0005-0000-0000-00001A1E0000}"/>
    <cellStyle name="40% - Accent6 4 2 3 2" xfId="1497" hidden="1" xr:uid="{00000000-0005-0000-0000-00001B1E0000}"/>
    <cellStyle name="40% - Accent6 4 2 3 2" xfId="1890" hidden="1" xr:uid="{00000000-0005-0000-0000-00001C1E0000}"/>
    <cellStyle name="40% - Accent6 4 2 3 2" xfId="2038" hidden="1" xr:uid="{00000000-0005-0000-0000-00001D1E0000}"/>
    <cellStyle name="40% - Accent6 4 2 3 2" xfId="2376" hidden="1" xr:uid="{00000000-0005-0000-0000-00001E1E0000}"/>
    <cellStyle name="40% - Accent6 4 2 3 2" xfId="2713" hidden="1" xr:uid="{00000000-0005-0000-0000-00001F1E0000}"/>
    <cellStyle name="40% - Accent6 4 2 3 2" xfId="3285" hidden="1" xr:uid="{00000000-0005-0000-0000-0000201E0000}"/>
    <cellStyle name="40% - Accent6 4 2 3 2" xfId="3400" hidden="1" xr:uid="{00000000-0005-0000-0000-0000211E0000}"/>
    <cellStyle name="40% - Accent6 4 2 3 2" xfId="4123" hidden="1" xr:uid="{00000000-0005-0000-0000-0000221E0000}"/>
    <cellStyle name="40% - Accent6 4 2 3 2" xfId="4296" hidden="1" xr:uid="{00000000-0005-0000-0000-0000231E0000}"/>
    <cellStyle name="40% - Accent6 4 2 3 2" xfId="4689" hidden="1" xr:uid="{00000000-0005-0000-0000-0000241E0000}"/>
    <cellStyle name="40% - Accent6 4 2 3 2" xfId="4837" hidden="1" xr:uid="{00000000-0005-0000-0000-0000251E0000}"/>
    <cellStyle name="40% - Accent6 4 2 3 2" xfId="5175" hidden="1" xr:uid="{00000000-0005-0000-0000-0000261E0000}"/>
    <cellStyle name="40% - Accent6 4 2 3 2" xfId="5512" hidden="1" xr:uid="{00000000-0005-0000-0000-0000271E0000}"/>
    <cellStyle name="40% - Accent6 4 2 3 2" xfId="6077" hidden="1" xr:uid="{00000000-0005-0000-0000-0000281E0000}"/>
    <cellStyle name="40% - Accent6 4 2 3 2" xfId="6192" hidden="1" xr:uid="{00000000-0005-0000-0000-0000291E0000}"/>
    <cellStyle name="40% - Accent6 4 2 3 2" xfId="6915" hidden="1" xr:uid="{00000000-0005-0000-0000-00002A1E0000}"/>
    <cellStyle name="40% - Accent6 4 2 3 2" xfId="7088" hidden="1" xr:uid="{00000000-0005-0000-0000-00002B1E0000}"/>
    <cellStyle name="40% - Accent6 4 2 3 2" xfId="7481" hidden="1" xr:uid="{00000000-0005-0000-0000-00002C1E0000}"/>
    <cellStyle name="40% - Accent6 4 2 3 2" xfId="7629" hidden="1" xr:uid="{00000000-0005-0000-0000-00002D1E0000}"/>
    <cellStyle name="40% - Accent6 4 2 3 2" xfId="7967" hidden="1" xr:uid="{00000000-0005-0000-0000-00002E1E0000}"/>
    <cellStyle name="40% - Accent6 4 2 3 2" xfId="8304" hidden="1" xr:uid="{00000000-0005-0000-0000-00002F1E0000}"/>
    <cellStyle name="40% - Accent6 4 2 4 2" xfId="460" hidden="1" xr:uid="{00000000-0005-0000-0000-0000301E0000}"/>
    <cellStyle name="40% - Accent6 4 2 4 2" xfId="575" hidden="1" xr:uid="{00000000-0005-0000-0000-0000311E0000}"/>
    <cellStyle name="40% - Accent6 4 2 4 2" xfId="1298" hidden="1" xr:uid="{00000000-0005-0000-0000-0000321E0000}"/>
    <cellStyle name="40% - Accent6 4 2 4 2" xfId="1471" hidden="1" xr:uid="{00000000-0005-0000-0000-0000331E0000}"/>
    <cellStyle name="40% - Accent6 4 2 4 2" xfId="1864" hidden="1" xr:uid="{00000000-0005-0000-0000-0000341E0000}"/>
    <cellStyle name="40% - Accent6 4 2 4 2" xfId="2012" hidden="1" xr:uid="{00000000-0005-0000-0000-0000351E0000}"/>
    <cellStyle name="40% - Accent6 4 2 4 2" xfId="2350" hidden="1" xr:uid="{00000000-0005-0000-0000-0000361E0000}"/>
    <cellStyle name="40% - Accent6 4 2 4 2" xfId="2687" hidden="1" xr:uid="{00000000-0005-0000-0000-0000371E0000}"/>
    <cellStyle name="40% - Accent6 4 2 4 2" xfId="3259" hidden="1" xr:uid="{00000000-0005-0000-0000-0000381E0000}"/>
    <cellStyle name="40% - Accent6 4 2 4 2" xfId="3374" hidden="1" xr:uid="{00000000-0005-0000-0000-0000391E0000}"/>
    <cellStyle name="40% - Accent6 4 2 4 2" xfId="4097" hidden="1" xr:uid="{00000000-0005-0000-0000-00003A1E0000}"/>
    <cellStyle name="40% - Accent6 4 2 4 2" xfId="4270" hidden="1" xr:uid="{00000000-0005-0000-0000-00003B1E0000}"/>
    <cellStyle name="40% - Accent6 4 2 4 2" xfId="4663" hidden="1" xr:uid="{00000000-0005-0000-0000-00003C1E0000}"/>
    <cellStyle name="40% - Accent6 4 2 4 2" xfId="4811" hidden="1" xr:uid="{00000000-0005-0000-0000-00003D1E0000}"/>
    <cellStyle name="40% - Accent6 4 2 4 2" xfId="5149" hidden="1" xr:uid="{00000000-0005-0000-0000-00003E1E0000}"/>
    <cellStyle name="40% - Accent6 4 2 4 2" xfId="5486" hidden="1" xr:uid="{00000000-0005-0000-0000-00003F1E0000}"/>
    <cellStyle name="40% - Accent6 4 2 4 2" xfId="6051" hidden="1" xr:uid="{00000000-0005-0000-0000-0000401E0000}"/>
    <cellStyle name="40% - Accent6 4 2 4 2" xfId="6166" hidden="1" xr:uid="{00000000-0005-0000-0000-0000411E0000}"/>
    <cellStyle name="40% - Accent6 4 2 4 2" xfId="6889" hidden="1" xr:uid="{00000000-0005-0000-0000-0000421E0000}"/>
    <cellStyle name="40% - Accent6 4 2 4 2" xfId="7062" hidden="1" xr:uid="{00000000-0005-0000-0000-0000431E0000}"/>
    <cellStyle name="40% - Accent6 4 2 4 2" xfId="7455" hidden="1" xr:uid="{00000000-0005-0000-0000-0000441E0000}"/>
    <cellStyle name="40% - Accent6 4 2 4 2" xfId="7603" hidden="1" xr:uid="{00000000-0005-0000-0000-0000451E0000}"/>
    <cellStyle name="40% - Accent6 4 2 4 2" xfId="7941" hidden="1" xr:uid="{00000000-0005-0000-0000-0000461E0000}"/>
    <cellStyle name="40% - Accent6 4 2 4 2" xfId="8278" hidden="1" xr:uid="{00000000-0005-0000-0000-0000471E0000}"/>
    <cellStyle name="40% - Accent6 4 3 3 2" xfId="459" hidden="1" xr:uid="{00000000-0005-0000-0000-0000481E0000}"/>
    <cellStyle name="40% - Accent6 4 3 3 2" xfId="574" hidden="1" xr:uid="{00000000-0005-0000-0000-0000491E0000}"/>
    <cellStyle name="40% - Accent6 4 3 3 2" xfId="1297" hidden="1" xr:uid="{00000000-0005-0000-0000-00004A1E0000}"/>
    <cellStyle name="40% - Accent6 4 3 3 2" xfId="1470" hidden="1" xr:uid="{00000000-0005-0000-0000-00004B1E0000}"/>
    <cellStyle name="40% - Accent6 4 3 3 2" xfId="1863" hidden="1" xr:uid="{00000000-0005-0000-0000-00004C1E0000}"/>
    <cellStyle name="40% - Accent6 4 3 3 2" xfId="2011" hidden="1" xr:uid="{00000000-0005-0000-0000-00004D1E0000}"/>
    <cellStyle name="40% - Accent6 4 3 3 2" xfId="2349" hidden="1" xr:uid="{00000000-0005-0000-0000-00004E1E0000}"/>
    <cellStyle name="40% - Accent6 4 3 3 2" xfId="2686" hidden="1" xr:uid="{00000000-0005-0000-0000-00004F1E0000}"/>
    <cellStyle name="40% - Accent6 4 3 3 2" xfId="3258" hidden="1" xr:uid="{00000000-0005-0000-0000-0000501E0000}"/>
    <cellStyle name="40% - Accent6 4 3 3 2" xfId="3373" hidden="1" xr:uid="{00000000-0005-0000-0000-0000511E0000}"/>
    <cellStyle name="40% - Accent6 4 3 3 2" xfId="4096" hidden="1" xr:uid="{00000000-0005-0000-0000-0000521E0000}"/>
    <cellStyle name="40% - Accent6 4 3 3 2" xfId="4269" hidden="1" xr:uid="{00000000-0005-0000-0000-0000531E0000}"/>
    <cellStyle name="40% - Accent6 4 3 3 2" xfId="4662" hidden="1" xr:uid="{00000000-0005-0000-0000-0000541E0000}"/>
    <cellStyle name="40% - Accent6 4 3 3 2" xfId="4810" hidden="1" xr:uid="{00000000-0005-0000-0000-0000551E0000}"/>
    <cellStyle name="40% - Accent6 4 3 3 2" xfId="5148" hidden="1" xr:uid="{00000000-0005-0000-0000-0000561E0000}"/>
    <cellStyle name="40% - Accent6 4 3 3 2" xfId="5485" hidden="1" xr:uid="{00000000-0005-0000-0000-0000571E0000}"/>
    <cellStyle name="40% - Accent6 4 3 3 2" xfId="6050" hidden="1" xr:uid="{00000000-0005-0000-0000-0000581E0000}"/>
    <cellStyle name="40% - Accent6 4 3 3 2" xfId="6165" hidden="1" xr:uid="{00000000-0005-0000-0000-0000591E0000}"/>
    <cellStyle name="40% - Accent6 4 3 3 2" xfId="6888" hidden="1" xr:uid="{00000000-0005-0000-0000-00005A1E0000}"/>
    <cellStyle name="40% - Accent6 4 3 3 2" xfId="7061" hidden="1" xr:uid="{00000000-0005-0000-0000-00005B1E0000}"/>
    <cellStyle name="40% - Accent6 4 3 3 2" xfId="7454" hidden="1" xr:uid="{00000000-0005-0000-0000-00005C1E0000}"/>
    <cellStyle name="40% - Accent6 4 3 3 2" xfId="7602" hidden="1" xr:uid="{00000000-0005-0000-0000-00005D1E0000}"/>
    <cellStyle name="40% - Accent6 4 3 3 2" xfId="7940" hidden="1" xr:uid="{00000000-0005-0000-0000-00005E1E0000}"/>
    <cellStyle name="40% - Accent6 4 3 3 2" xfId="8277" hidden="1" xr:uid="{00000000-0005-0000-0000-00005F1E0000}"/>
    <cellStyle name="40% - Accent6 5 2" xfId="414" hidden="1" xr:uid="{00000000-0005-0000-0000-0000601E0000}"/>
    <cellStyle name="40% - Accent6 5 2" xfId="529" hidden="1" xr:uid="{00000000-0005-0000-0000-0000611E0000}"/>
    <cellStyle name="40% - Accent6 5 2" xfId="1252" hidden="1" xr:uid="{00000000-0005-0000-0000-0000621E0000}"/>
    <cellStyle name="40% - Accent6 5 2" xfId="1425" hidden="1" xr:uid="{00000000-0005-0000-0000-0000631E0000}"/>
    <cellStyle name="40% - Accent6 5 2" xfId="1818" hidden="1" xr:uid="{00000000-0005-0000-0000-0000641E0000}"/>
    <cellStyle name="40% - Accent6 5 2" xfId="1966" hidden="1" xr:uid="{00000000-0005-0000-0000-0000651E0000}"/>
    <cellStyle name="40% - Accent6 5 2" xfId="2304" hidden="1" xr:uid="{00000000-0005-0000-0000-0000661E0000}"/>
    <cellStyle name="40% - Accent6 5 2" xfId="2641" hidden="1" xr:uid="{00000000-0005-0000-0000-0000671E0000}"/>
    <cellStyle name="40% - Accent6 5 2" xfId="3213" hidden="1" xr:uid="{00000000-0005-0000-0000-0000681E0000}"/>
    <cellStyle name="40% - Accent6 5 2" xfId="3328" hidden="1" xr:uid="{00000000-0005-0000-0000-0000691E0000}"/>
    <cellStyle name="40% - Accent6 5 2" xfId="4051" hidden="1" xr:uid="{00000000-0005-0000-0000-00006A1E0000}"/>
    <cellStyle name="40% - Accent6 5 2" xfId="4224" hidden="1" xr:uid="{00000000-0005-0000-0000-00006B1E0000}"/>
    <cellStyle name="40% - Accent6 5 2" xfId="4617" hidden="1" xr:uid="{00000000-0005-0000-0000-00006C1E0000}"/>
    <cellStyle name="40% - Accent6 5 2" xfId="4765" hidden="1" xr:uid="{00000000-0005-0000-0000-00006D1E0000}"/>
    <cellStyle name="40% - Accent6 5 2" xfId="5103" hidden="1" xr:uid="{00000000-0005-0000-0000-00006E1E0000}"/>
    <cellStyle name="40% - Accent6 5 2" xfId="5440" hidden="1" xr:uid="{00000000-0005-0000-0000-00006F1E0000}"/>
    <cellStyle name="40% - Accent6 5 2" xfId="6005" hidden="1" xr:uid="{00000000-0005-0000-0000-0000701E0000}"/>
    <cellStyle name="40% - Accent6 5 2" xfId="6120" hidden="1" xr:uid="{00000000-0005-0000-0000-0000711E0000}"/>
    <cellStyle name="40% - Accent6 5 2" xfId="6843" hidden="1" xr:uid="{00000000-0005-0000-0000-0000721E0000}"/>
    <cellStyle name="40% - Accent6 5 2" xfId="7016" hidden="1" xr:uid="{00000000-0005-0000-0000-0000731E0000}"/>
    <cellStyle name="40% - Accent6 5 2" xfId="7409" hidden="1" xr:uid="{00000000-0005-0000-0000-0000741E0000}"/>
    <cellStyle name="40% - Accent6 5 2" xfId="7557" hidden="1" xr:uid="{00000000-0005-0000-0000-0000751E0000}"/>
    <cellStyle name="40% - Accent6 5 2" xfId="7895" hidden="1" xr:uid="{00000000-0005-0000-0000-0000761E0000}"/>
    <cellStyle name="40% - Accent6 5 2" xfId="8232" hidden="1" xr:uid="{00000000-0005-0000-0000-0000771E0000}"/>
    <cellStyle name="40% - Accent6 7" xfId="92" hidden="1" xr:uid="{00000000-0005-0000-0000-0000781E0000}"/>
    <cellStyle name="40% - Accent6 7" xfId="170" hidden="1" xr:uid="{00000000-0005-0000-0000-0000791E0000}"/>
    <cellStyle name="40% - Accent6 7" xfId="248" hidden="1" xr:uid="{00000000-0005-0000-0000-00007A1E0000}"/>
    <cellStyle name="40% - Accent6 7" xfId="326" hidden="1" xr:uid="{00000000-0005-0000-0000-00007B1E0000}"/>
    <cellStyle name="40% - Accent6 7" xfId="908" hidden="1" xr:uid="{00000000-0005-0000-0000-00007C1E0000}"/>
    <cellStyle name="40% - Accent6 7" xfId="987" hidden="1" xr:uid="{00000000-0005-0000-0000-00007D1E0000}"/>
    <cellStyle name="40% - Accent6 7" xfId="1066" hidden="1" xr:uid="{00000000-0005-0000-0000-00007E1E0000}"/>
    <cellStyle name="40% - Accent6 7" xfId="638" hidden="1" xr:uid="{00000000-0005-0000-0000-00007F1E0000}"/>
    <cellStyle name="40% - Accent6 7" xfId="1155" hidden="1" xr:uid="{00000000-0005-0000-0000-0000801E0000}"/>
    <cellStyle name="40% - Accent6 7" xfId="836" hidden="1" xr:uid="{00000000-0005-0000-0000-0000811E0000}"/>
    <cellStyle name="40% - Accent6 7" xfId="622" hidden="1" xr:uid="{00000000-0005-0000-0000-0000821E0000}"/>
    <cellStyle name="40% - Accent6 7" xfId="1582" hidden="1" xr:uid="{00000000-0005-0000-0000-0000831E0000}"/>
    <cellStyle name="40% - Accent6 7" xfId="1660" hidden="1" xr:uid="{00000000-0005-0000-0000-0000841E0000}"/>
    <cellStyle name="40% - Accent6 7" xfId="842" hidden="1" xr:uid="{00000000-0005-0000-0000-0000851E0000}"/>
    <cellStyle name="40% - Accent6 7" xfId="1743" hidden="1" xr:uid="{00000000-0005-0000-0000-0000861E0000}"/>
    <cellStyle name="40% - Accent6 7" xfId="801" hidden="1" xr:uid="{00000000-0005-0000-0000-0000871E0000}"/>
    <cellStyle name="40% - Accent6 7" xfId="891" hidden="1" xr:uid="{00000000-0005-0000-0000-0000881E0000}"/>
    <cellStyle name="40% - Accent6 7" xfId="2114" hidden="1" xr:uid="{00000000-0005-0000-0000-0000891E0000}"/>
    <cellStyle name="40% - Accent6 7" xfId="2192" hidden="1" xr:uid="{00000000-0005-0000-0000-00008A1E0000}"/>
    <cellStyle name="40% - Accent6 7" xfId="1363" hidden="1" xr:uid="{00000000-0005-0000-0000-00008B1E0000}"/>
    <cellStyle name="40% - Accent6 7" xfId="2451" hidden="1" xr:uid="{00000000-0005-0000-0000-00008C1E0000}"/>
    <cellStyle name="40% - Accent6 7" xfId="2529" hidden="1" xr:uid="{00000000-0005-0000-0000-00008D1E0000}"/>
    <cellStyle name="40% - Accent6 7" xfId="1932" hidden="1" xr:uid="{00000000-0005-0000-0000-00008E1E0000}"/>
    <cellStyle name="40% - Accent6 7" xfId="2788" hidden="1" xr:uid="{00000000-0005-0000-0000-00008F1E0000}"/>
    <cellStyle name="40% - Accent6 7" xfId="2891" hidden="1" xr:uid="{00000000-0005-0000-0000-0000901E0000}"/>
    <cellStyle name="40% - Accent6 7" xfId="2969" hidden="1" xr:uid="{00000000-0005-0000-0000-0000911E0000}"/>
    <cellStyle name="40% - Accent6 7" xfId="3047" hidden="1" xr:uid="{00000000-0005-0000-0000-0000921E0000}"/>
    <cellStyle name="40% - Accent6 7" xfId="3125" hidden="1" xr:uid="{00000000-0005-0000-0000-0000931E0000}"/>
    <cellStyle name="40% - Accent6 7" xfId="3707" hidden="1" xr:uid="{00000000-0005-0000-0000-0000941E0000}"/>
    <cellStyle name="40% - Accent6 7" xfId="3786" hidden="1" xr:uid="{00000000-0005-0000-0000-0000951E0000}"/>
    <cellStyle name="40% - Accent6 7" xfId="3865" hidden="1" xr:uid="{00000000-0005-0000-0000-0000961E0000}"/>
    <cellStyle name="40% - Accent6 7" xfId="3437" hidden="1" xr:uid="{00000000-0005-0000-0000-0000971E0000}"/>
    <cellStyle name="40% - Accent6 7" xfId="3954" hidden="1" xr:uid="{00000000-0005-0000-0000-0000981E0000}"/>
    <cellStyle name="40% - Accent6 7" xfId="3635" hidden="1" xr:uid="{00000000-0005-0000-0000-0000991E0000}"/>
    <cellStyle name="40% - Accent6 7" xfId="3421" hidden="1" xr:uid="{00000000-0005-0000-0000-00009A1E0000}"/>
    <cellStyle name="40% - Accent6 7" xfId="4381" hidden="1" xr:uid="{00000000-0005-0000-0000-00009B1E0000}"/>
    <cellStyle name="40% - Accent6 7" xfId="4459" hidden="1" xr:uid="{00000000-0005-0000-0000-00009C1E0000}"/>
    <cellStyle name="40% - Accent6 7" xfId="3641" hidden="1" xr:uid="{00000000-0005-0000-0000-00009D1E0000}"/>
    <cellStyle name="40% - Accent6 7" xfId="4542" hidden="1" xr:uid="{00000000-0005-0000-0000-00009E1E0000}"/>
    <cellStyle name="40% - Accent6 7" xfId="3600" hidden="1" xr:uid="{00000000-0005-0000-0000-00009F1E0000}"/>
    <cellStyle name="40% - Accent6 7" xfId="3690" hidden="1" xr:uid="{00000000-0005-0000-0000-0000A01E0000}"/>
    <cellStyle name="40% - Accent6 7" xfId="4913" hidden="1" xr:uid="{00000000-0005-0000-0000-0000A11E0000}"/>
    <cellStyle name="40% - Accent6 7" xfId="4991" hidden="1" xr:uid="{00000000-0005-0000-0000-0000A21E0000}"/>
    <cellStyle name="40% - Accent6 7" xfId="4162" hidden="1" xr:uid="{00000000-0005-0000-0000-0000A31E0000}"/>
    <cellStyle name="40% - Accent6 7" xfId="5250" hidden="1" xr:uid="{00000000-0005-0000-0000-0000A41E0000}"/>
    <cellStyle name="40% - Accent6 7" xfId="5328" hidden="1" xr:uid="{00000000-0005-0000-0000-0000A51E0000}"/>
    <cellStyle name="40% - Accent6 7" xfId="4731" hidden="1" xr:uid="{00000000-0005-0000-0000-0000A61E0000}"/>
    <cellStyle name="40% - Accent6 7" xfId="5587" hidden="1" xr:uid="{00000000-0005-0000-0000-0000A71E0000}"/>
    <cellStyle name="40% - Accent6 7" xfId="5683" hidden="1" xr:uid="{00000000-0005-0000-0000-0000A81E0000}"/>
    <cellStyle name="40% - Accent6 7" xfId="5761" hidden="1" xr:uid="{00000000-0005-0000-0000-0000A91E0000}"/>
    <cellStyle name="40% - Accent6 7" xfId="5839" hidden="1" xr:uid="{00000000-0005-0000-0000-0000AA1E0000}"/>
    <cellStyle name="40% - Accent6 7" xfId="5917" hidden="1" xr:uid="{00000000-0005-0000-0000-0000AB1E0000}"/>
    <cellStyle name="40% - Accent6 7" xfId="6499" hidden="1" xr:uid="{00000000-0005-0000-0000-0000AC1E0000}"/>
    <cellStyle name="40% - Accent6 7" xfId="6578" hidden="1" xr:uid="{00000000-0005-0000-0000-0000AD1E0000}"/>
    <cellStyle name="40% - Accent6 7" xfId="6657" hidden="1" xr:uid="{00000000-0005-0000-0000-0000AE1E0000}"/>
    <cellStyle name="40% - Accent6 7" xfId="6229" hidden="1" xr:uid="{00000000-0005-0000-0000-0000AF1E0000}"/>
    <cellStyle name="40% - Accent6 7" xfId="6746" hidden="1" xr:uid="{00000000-0005-0000-0000-0000B01E0000}"/>
    <cellStyle name="40% - Accent6 7" xfId="6427" hidden="1" xr:uid="{00000000-0005-0000-0000-0000B11E0000}"/>
    <cellStyle name="40% - Accent6 7" xfId="6213" hidden="1" xr:uid="{00000000-0005-0000-0000-0000B21E0000}"/>
    <cellStyle name="40% - Accent6 7" xfId="7173" hidden="1" xr:uid="{00000000-0005-0000-0000-0000B31E0000}"/>
    <cellStyle name="40% - Accent6 7" xfId="7251" hidden="1" xr:uid="{00000000-0005-0000-0000-0000B41E0000}"/>
    <cellStyle name="40% - Accent6 7" xfId="6433" hidden="1" xr:uid="{00000000-0005-0000-0000-0000B51E0000}"/>
    <cellStyle name="40% - Accent6 7" xfId="7334" hidden="1" xr:uid="{00000000-0005-0000-0000-0000B61E0000}"/>
    <cellStyle name="40% - Accent6 7" xfId="6392" hidden="1" xr:uid="{00000000-0005-0000-0000-0000B71E0000}"/>
    <cellStyle name="40% - Accent6 7" xfId="6482" hidden="1" xr:uid="{00000000-0005-0000-0000-0000B81E0000}"/>
    <cellStyle name="40% - Accent6 7" xfId="7705" hidden="1" xr:uid="{00000000-0005-0000-0000-0000B91E0000}"/>
    <cellStyle name="40% - Accent6 7" xfId="7783" hidden="1" xr:uid="{00000000-0005-0000-0000-0000BA1E0000}"/>
    <cellStyle name="40% - Accent6 7" xfId="6954" hidden="1" xr:uid="{00000000-0005-0000-0000-0000BB1E0000}"/>
    <cellStyle name="40% - Accent6 7" xfId="8042" hidden="1" xr:uid="{00000000-0005-0000-0000-0000BC1E0000}"/>
    <cellStyle name="40% - Accent6 7" xfId="8120" hidden="1" xr:uid="{00000000-0005-0000-0000-0000BD1E0000}"/>
    <cellStyle name="40% - Accent6 7" xfId="7523" hidden="1" xr:uid="{00000000-0005-0000-0000-0000BE1E0000}"/>
    <cellStyle name="40% - Accent6 7" xfId="8379" hidden="1" xr:uid="{00000000-0005-0000-0000-0000BF1E0000}"/>
    <cellStyle name="40% - Accent6 8" xfId="107" hidden="1" xr:uid="{00000000-0005-0000-0000-0000C01E0000}"/>
    <cellStyle name="40% - Accent6 8" xfId="77" hidden="1" xr:uid="{00000000-0005-0000-0000-0000C11E0000}"/>
    <cellStyle name="40% - Accent6 8" xfId="236" hidden="1" xr:uid="{00000000-0005-0000-0000-0000C21E0000}"/>
    <cellStyle name="40% - Accent6 8" xfId="314" hidden="1" xr:uid="{00000000-0005-0000-0000-0000C31E0000}"/>
    <cellStyle name="40% - Accent6 8" xfId="892" hidden="1" xr:uid="{00000000-0005-0000-0000-0000C41E0000}"/>
    <cellStyle name="40% - Accent6 8" xfId="975" hidden="1" xr:uid="{00000000-0005-0000-0000-0000C51E0000}"/>
    <cellStyle name="40% - Accent6 8" xfId="1053" hidden="1" xr:uid="{00000000-0005-0000-0000-0000C61E0000}"/>
    <cellStyle name="40% - Accent6 8" xfId="828" hidden="1" xr:uid="{00000000-0005-0000-0000-0000C71E0000}"/>
    <cellStyle name="40% - Accent6 8" xfId="1329" hidden="1" xr:uid="{00000000-0005-0000-0000-0000C81E0000}"/>
    <cellStyle name="40% - Accent6 8" xfId="867" hidden="1" xr:uid="{00000000-0005-0000-0000-0000C91E0000}"/>
    <cellStyle name="40% - Accent6 8" xfId="1498" hidden="1" xr:uid="{00000000-0005-0000-0000-0000CA1E0000}"/>
    <cellStyle name="40% - Accent6 8" xfId="1570" hidden="1" xr:uid="{00000000-0005-0000-0000-0000CB1E0000}"/>
    <cellStyle name="40% - Accent6 8" xfId="1648" hidden="1" xr:uid="{00000000-0005-0000-0000-0000CC1E0000}"/>
    <cellStyle name="40% - Accent6 8" xfId="1383" hidden="1" xr:uid="{00000000-0005-0000-0000-0000CD1E0000}"/>
    <cellStyle name="40% - Accent6 8" xfId="1893" hidden="1" xr:uid="{00000000-0005-0000-0000-0000CE1E0000}"/>
    <cellStyle name="40% - Accent6 8" xfId="677" hidden="1" xr:uid="{00000000-0005-0000-0000-0000CF1E0000}"/>
    <cellStyle name="40% - Accent6 8" xfId="2039" hidden="1" xr:uid="{00000000-0005-0000-0000-0000D01E0000}"/>
    <cellStyle name="40% - Accent6 8" xfId="2102" hidden="1" xr:uid="{00000000-0005-0000-0000-0000D11E0000}"/>
    <cellStyle name="40% - Accent6 8" xfId="2180" hidden="1" xr:uid="{00000000-0005-0000-0000-0000D21E0000}"/>
    <cellStyle name="40% - Accent6 8" xfId="2377" hidden="1" xr:uid="{00000000-0005-0000-0000-0000D31E0000}"/>
    <cellStyle name="40% - Accent6 8" xfId="2439" hidden="1" xr:uid="{00000000-0005-0000-0000-0000D41E0000}"/>
    <cellStyle name="40% - Accent6 8" xfId="2517" hidden="1" xr:uid="{00000000-0005-0000-0000-0000D51E0000}"/>
    <cellStyle name="40% - Accent6 8" xfId="2714" hidden="1" xr:uid="{00000000-0005-0000-0000-0000D61E0000}"/>
    <cellStyle name="40% - Accent6 8" xfId="2776" hidden="1" xr:uid="{00000000-0005-0000-0000-0000D71E0000}"/>
    <cellStyle name="40% - Accent6 8" xfId="2906" hidden="1" xr:uid="{00000000-0005-0000-0000-0000D81E0000}"/>
    <cellStyle name="40% - Accent6 8" xfId="2876" hidden="1" xr:uid="{00000000-0005-0000-0000-0000D91E0000}"/>
    <cellStyle name="40% - Accent6 8" xfId="3035" hidden="1" xr:uid="{00000000-0005-0000-0000-0000DA1E0000}"/>
    <cellStyle name="40% - Accent6 8" xfId="3113" hidden="1" xr:uid="{00000000-0005-0000-0000-0000DB1E0000}"/>
    <cellStyle name="40% - Accent6 8" xfId="3691" hidden="1" xr:uid="{00000000-0005-0000-0000-0000DC1E0000}"/>
    <cellStyle name="40% - Accent6 8" xfId="3774" hidden="1" xr:uid="{00000000-0005-0000-0000-0000DD1E0000}"/>
    <cellStyle name="40% - Accent6 8" xfId="3852" hidden="1" xr:uid="{00000000-0005-0000-0000-0000DE1E0000}"/>
    <cellStyle name="40% - Accent6 8" xfId="3627" hidden="1" xr:uid="{00000000-0005-0000-0000-0000DF1E0000}"/>
    <cellStyle name="40% - Accent6 8" xfId="4128" hidden="1" xr:uid="{00000000-0005-0000-0000-0000E01E0000}"/>
    <cellStyle name="40% - Accent6 8" xfId="3666" hidden="1" xr:uid="{00000000-0005-0000-0000-0000E11E0000}"/>
    <cellStyle name="40% - Accent6 8" xfId="4297" hidden="1" xr:uid="{00000000-0005-0000-0000-0000E21E0000}"/>
    <cellStyle name="40% - Accent6 8" xfId="4369" hidden="1" xr:uid="{00000000-0005-0000-0000-0000E31E0000}"/>
    <cellStyle name="40% - Accent6 8" xfId="4447" hidden="1" xr:uid="{00000000-0005-0000-0000-0000E41E0000}"/>
    <cellStyle name="40% - Accent6 8" xfId="4182" hidden="1" xr:uid="{00000000-0005-0000-0000-0000E51E0000}"/>
    <cellStyle name="40% - Accent6 8" xfId="4692" hidden="1" xr:uid="{00000000-0005-0000-0000-0000E61E0000}"/>
    <cellStyle name="40% - Accent6 8" xfId="3476" hidden="1" xr:uid="{00000000-0005-0000-0000-0000E71E0000}"/>
    <cellStyle name="40% - Accent6 8" xfId="4838" hidden="1" xr:uid="{00000000-0005-0000-0000-0000E81E0000}"/>
    <cellStyle name="40% - Accent6 8" xfId="4901" hidden="1" xr:uid="{00000000-0005-0000-0000-0000E91E0000}"/>
    <cellStyle name="40% - Accent6 8" xfId="4979" hidden="1" xr:uid="{00000000-0005-0000-0000-0000EA1E0000}"/>
    <cellStyle name="40% - Accent6 8" xfId="5176" hidden="1" xr:uid="{00000000-0005-0000-0000-0000EB1E0000}"/>
    <cellStyle name="40% - Accent6 8" xfId="5238" hidden="1" xr:uid="{00000000-0005-0000-0000-0000EC1E0000}"/>
    <cellStyle name="40% - Accent6 8" xfId="5316" hidden="1" xr:uid="{00000000-0005-0000-0000-0000ED1E0000}"/>
    <cellStyle name="40% - Accent6 8" xfId="5513" hidden="1" xr:uid="{00000000-0005-0000-0000-0000EE1E0000}"/>
    <cellStyle name="40% - Accent6 8" xfId="5575" hidden="1" xr:uid="{00000000-0005-0000-0000-0000EF1E0000}"/>
    <cellStyle name="40% - Accent6 8" xfId="5698" hidden="1" xr:uid="{00000000-0005-0000-0000-0000F01E0000}"/>
    <cellStyle name="40% - Accent6 8" xfId="5668" hidden="1" xr:uid="{00000000-0005-0000-0000-0000F11E0000}"/>
    <cellStyle name="40% - Accent6 8" xfId="5827" hidden="1" xr:uid="{00000000-0005-0000-0000-0000F21E0000}"/>
    <cellStyle name="40% - Accent6 8" xfId="5905" hidden="1" xr:uid="{00000000-0005-0000-0000-0000F31E0000}"/>
    <cellStyle name="40% - Accent6 8" xfId="6483" hidden="1" xr:uid="{00000000-0005-0000-0000-0000F41E0000}"/>
    <cellStyle name="40% - Accent6 8" xfId="6566" hidden="1" xr:uid="{00000000-0005-0000-0000-0000F51E0000}"/>
    <cellStyle name="40% - Accent6 8" xfId="6644" hidden="1" xr:uid="{00000000-0005-0000-0000-0000F61E0000}"/>
    <cellStyle name="40% - Accent6 8" xfId="6419" hidden="1" xr:uid="{00000000-0005-0000-0000-0000F71E0000}"/>
    <cellStyle name="40% - Accent6 8" xfId="6920" hidden="1" xr:uid="{00000000-0005-0000-0000-0000F81E0000}"/>
    <cellStyle name="40% - Accent6 8" xfId="6458" hidden="1" xr:uid="{00000000-0005-0000-0000-0000F91E0000}"/>
    <cellStyle name="40% - Accent6 8" xfId="7089" hidden="1" xr:uid="{00000000-0005-0000-0000-0000FA1E0000}"/>
    <cellStyle name="40% - Accent6 8" xfId="7161" hidden="1" xr:uid="{00000000-0005-0000-0000-0000FB1E0000}"/>
    <cellStyle name="40% - Accent6 8" xfId="7239" hidden="1" xr:uid="{00000000-0005-0000-0000-0000FC1E0000}"/>
    <cellStyle name="40% - Accent6 8" xfId="6974" hidden="1" xr:uid="{00000000-0005-0000-0000-0000FD1E0000}"/>
    <cellStyle name="40% - Accent6 8" xfId="7484" hidden="1" xr:uid="{00000000-0005-0000-0000-0000FE1E0000}"/>
    <cellStyle name="40% - Accent6 8" xfId="6268" hidden="1" xr:uid="{00000000-0005-0000-0000-0000FF1E0000}"/>
    <cellStyle name="40% - Accent6 8" xfId="7630" hidden="1" xr:uid="{00000000-0005-0000-0000-0000001F0000}"/>
    <cellStyle name="40% - Accent6 8" xfId="7693" hidden="1" xr:uid="{00000000-0005-0000-0000-0000011F0000}"/>
    <cellStyle name="40% - Accent6 8" xfId="7771" hidden="1" xr:uid="{00000000-0005-0000-0000-0000021F0000}"/>
    <cellStyle name="40% - Accent6 8" xfId="7968" hidden="1" xr:uid="{00000000-0005-0000-0000-0000031F0000}"/>
    <cellStyle name="40% - Accent6 8" xfId="8030" hidden="1" xr:uid="{00000000-0005-0000-0000-0000041F0000}"/>
    <cellStyle name="40% - Accent6 8" xfId="8108" hidden="1" xr:uid="{00000000-0005-0000-0000-0000051F0000}"/>
    <cellStyle name="40% - Accent6 8" xfId="8305" hidden="1" xr:uid="{00000000-0005-0000-0000-0000061F0000}"/>
    <cellStyle name="40% - Accent6 8" xfId="8367" hidden="1" xr:uid="{00000000-0005-0000-0000-0000071F0000}"/>
    <cellStyle name="40% - Accent6 9" xfId="120" hidden="1" xr:uid="{00000000-0005-0000-0000-0000081F0000}"/>
    <cellStyle name="40% - Accent6 9" xfId="194" hidden="1" xr:uid="{00000000-0005-0000-0000-0000091F0000}"/>
    <cellStyle name="40% - Accent6 9" xfId="270" hidden="1" xr:uid="{00000000-0005-0000-0000-00000A1F0000}"/>
    <cellStyle name="40% - Accent6 9" xfId="348" hidden="1" xr:uid="{00000000-0005-0000-0000-00000B1F0000}"/>
    <cellStyle name="40% - Accent6 9" xfId="933" hidden="1" xr:uid="{00000000-0005-0000-0000-00000C1F0000}"/>
    <cellStyle name="40% - Accent6 9" xfId="1009" hidden="1" xr:uid="{00000000-0005-0000-0000-00000D1F0000}"/>
    <cellStyle name="40% - Accent6 9" xfId="1088" hidden="1" xr:uid="{00000000-0005-0000-0000-00000E1F0000}"/>
    <cellStyle name="40% - Accent6 9" xfId="1144" hidden="1" xr:uid="{00000000-0005-0000-0000-00000F1F0000}"/>
    <cellStyle name="40% - Accent6 9" xfId="720" hidden="1" xr:uid="{00000000-0005-0000-0000-0000101F0000}"/>
    <cellStyle name="40% - Accent6 9" xfId="644" hidden="1" xr:uid="{00000000-0005-0000-0000-0000111F0000}"/>
    <cellStyle name="40% - Accent6 9" xfId="1528" hidden="1" xr:uid="{00000000-0005-0000-0000-0000121F0000}"/>
    <cellStyle name="40% - Accent6 9" xfId="1604" hidden="1" xr:uid="{00000000-0005-0000-0000-0000131F0000}"/>
    <cellStyle name="40% - Accent6 9" xfId="1682" hidden="1" xr:uid="{00000000-0005-0000-0000-0000141F0000}"/>
    <cellStyle name="40% - Accent6 9" xfId="1733" hidden="1" xr:uid="{00000000-0005-0000-0000-0000151F0000}"/>
    <cellStyle name="40% - Accent6 9" xfId="831" hidden="1" xr:uid="{00000000-0005-0000-0000-0000161F0000}"/>
    <cellStyle name="40% - Accent6 9" xfId="642" hidden="1" xr:uid="{00000000-0005-0000-0000-0000171F0000}"/>
    <cellStyle name="40% - Accent6 9" xfId="2060" hidden="1" xr:uid="{00000000-0005-0000-0000-0000181F0000}"/>
    <cellStyle name="40% - Accent6 9" xfId="2136" hidden="1" xr:uid="{00000000-0005-0000-0000-0000191F0000}"/>
    <cellStyle name="40% - Accent6 9" xfId="2214" hidden="1" xr:uid="{00000000-0005-0000-0000-00001A1F0000}"/>
    <cellStyle name="40% - Accent6 9" xfId="2397" hidden="1" xr:uid="{00000000-0005-0000-0000-00001B1F0000}"/>
    <cellStyle name="40% - Accent6 9" xfId="2473" hidden="1" xr:uid="{00000000-0005-0000-0000-00001C1F0000}"/>
    <cellStyle name="40% - Accent6 9" xfId="2551" hidden="1" xr:uid="{00000000-0005-0000-0000-00001D1F0000}"/>
    <cellStyle name="40% - Accent6 9" xfId="2734" hidden="1" xr:uid="{00000000-0005-0000-0000-00001E1F0000}"/>
    <cellStyle name="40% - Accent6 9" xfId="2810" hidden="1" xr:uid="{00000000-0005-0000-0000-00001F1F0000}"/>
    <cellStyle name="40% - Accent6 9" xfId="2919" hidden="1" xr:uid="{00000000-0005-0000-0000-0000201F0000}"/>
    <cellStyle name="40% - Accent6 9" xfId="2993" hidden="1" xr:uid="{00000000-0005-0000-0000-0000211F0000}"/>
    <cellStyle name="40% - Accent6 9" xfId="3069" hidden="1" xr:uid="{00000000-0005-0000-0000-0000221F0000}"/>
    <cellStyle name="40% - Accent6 9" xfId="3147" hidden="1" xr:uid="{00000000-0005-0000-0000-0000231F0000}"/>
    <cellStyle name="40% - Accent6 9" xfId="3732" hidden="1" xr:uid="{00000000-0005-0000-0000-0000241F0000}"/>
    <cellStyle name="40% - Accent6 9" xfId="3808" hidden="1" xr:uid="{00000000-0005-0000-0000-0000251F0000}"/>
    <cellStyle name="40% - Accent6 9" xfId="3887" hidden="1" xr:uid="{00000000-0005-0000-0000-0000261F0000}"/>
    <cellStyle name="40% - Accent6 9" xfId="3943" hidden="1" xr:uid="{00000000-0005-0000-0000-0000271F0000}"/>
    <cellStyle name="40% - Accent6 9" xfId="3519" hidden="1" xr:uid="{00000000-0005-0000-0000-0000281F0000}"/>
    <cellStyle name="40% - Accent6 9" xfId="3443" hidden="1" xr:uid="{00000000-0005-0000-0000-0000291F0000}"/>
    <cellStyle name="40% - Accent6 9" xfId="4327" hidden="1" xr:uid="{00000000-0005-0000-0000-00002A1F0000}"/>
    <cellStyle name="40% - Accent6 9" xfId="4403" hidden="1" xr:uid="{00000000-0005-0000-0000-00002B1F0000}"/>
    <cellStyle name="40% - Accent6 9" xfId="4481" hidden="1" xr:uid="{00000000-0005-0000-0000-00002C1F0000}"/>
    <cellStyle name="40% - Accent6 9" xfId="4532" hidden="1" xr:uid="{00000000-0005-0000-0000-00002D1F0000}"/>
    <cellStyle name="40% - Accent6 9" xfId="3630" hidden="1" xr:uid="{00000000-0005-0000-0000-00002E1F0000}"/>
    <cellStyle name="40% - Accent6 9" xfId="3441" hidden="1" xr:uid="{00000000-0005-0000-0000-00002F1F0000}"/>
    <cellStyle name="40% - Accent6 9" xfId="4859" hidden="1" xr:uid="{00000000-0005-0000-0000-0000301F0000}"/>
    <cellStyle name="40% - Accent6 9" xfId="4935" hidden="1" xr:uid="{00000000-0005-0000-0000-0000311F0000}"/>
    <cellStyle name="40% - Accent6 9" xfId="5013" hidden="1" xr:uid="{00000000-0005-0000-0000-0000321F0000}"/>
    <cellStyle name="40% - Accent6 9" xfId="5196" hidden="1" xr:uid="{00000000-0005-0000-0000-0000331F0000}"/>
    <cellStyle name="40% - Accent6 9" xfId="5272" hidden="1" xr:uid="{00000000-0005-0000-0000-0000341F0000}"/>
    <cellStyle name="40% - Accent6 9" xfId="5350" hidden="1" xr:uid="{00000000-0005-0000-0000-0000351F0000}"/>
    <cellStyle name="40% - Accent6 9" xfId="5533" hidden="1" xr:uid="{00000000-0005-0000-0000-0000361F0000}"/>
    <cellStyle name="40% - Accent6 9" xfId="5609" hidden="1" xr:uid="{00000000-0005-0000-0000-0000371F0000}"/>
    <cellStyle name="40% - Accent6 9" xfId="5711" hidden="1" xr:uid="{00000000-0005-0000-0000-0000381F0000}"/>
    <cellStyle name="40% - Accent6 9" xfId="5785" hidden="1" xr:uid="{00000000-0005-0000-0000-0000391F0000}"/>
    <cellStyle name="40% - Accent6 9" xfId="5861" hidden="1" xr:uid="{00000000-0005-0000-0000-00003A1F0000}"/>
    <cellStyle name="40% - Accent6 9" xfId="5939" hidden="1" xr:uid="{00000000-0005-0000-0000-00003B1F0000}"/>
    <cellStyle name="40% - Accent6 9" xfId="6524" hidden="1" xr:uid="{00000000-0005-0000-0000-00003C1F0000}"/>
    <cellStyle name="40% - Accent6 9" xfId="6600" hidden="1" xr:uid="{00000000-0005-0000-0000-00003D1F0000}"/>
    <cellStyle name="40% - Accent6 9" xfId="6679" hidden="1" xr:uid="{00000000-0005-0000-0000-00003E1F0000}"/>
    <cellStyle name="40% - Accent6 9" xfId="6735" hidden="1" xr:uid="{00000000-0005-0000-0000-00003F1F0000}"/>
    <cellStyle name="40% - Accent6 9" xfId="6311" hidden="1" xr:uid="{00000000-0005-0000-0000-0000401F0000}"/>
    <cellStyle name="40% - Accent6 9" xfId="6235" hidden="1" xr:uid="{00000000-0005-0000-0000-0000411F0000}"/>
    <cellStyle name="40% - Accent6 9" xfId="7119" hidden="1" xr:uid="{00000000-0005-0000-0000-0000421F0000}"/>
    <cellStyle name="40% - Accent6 9" xfId="7195" hidden="1" xr:uid="{00000000-0005-0000-0000-0000431F0000}"/>
    <cellStyle name="40% - Accent6 9" xfId="7273" hidden="1" xr:uid="{00000000-0005-0000-0000-0000441F0000}"/>
    <cellStyle name="40% - Accent6 9" xfId="7324" hidden="1" xr:uid="{00000000-0005-0000-0000-0000451F0000}"/>
    <cellStyle name="40% - Accent6 9" xfId="6422" hidden="1" xr:uid="{00000000-0005-0000-0000-0000461F0000}"/>
    <cellStyle name="40% - Accent6 9" xfId="6233" hidden="1" xr:uid="{00000000-0005-0000-0000-0000471F0000}"/>
    <cellStyle name="40% - Accent6 9" xfId="7651" hidden="1" xr:uid="{00000000-0005-0000-0000-0000481F0000}"/>
    <cellStyle name="40% - Accent6 9" xfId="7727" hidden="1" xr:uid="{00000000-0005-0000-0000-0000491F0000}"/>
    <cellStyle name="40% - Accent6 9" xfId="7805" hidden="1" xr:uid="{00000000-0005-0000-0000-00004A1F0000}"/>
    <cellStyle name="40% - Accent6 9" xfId="7988" hidden="1" xr:uid="{00000000-0005-0000-0000-00004B1F0000}"/>
    <cellStyle name="40% - Accent6 9" xfId="8064" hidden="1" xr:uid="{00000000-0005-0000-0000-00004C1F0000}"/>
    <cellStyle name="40% - Accent6 9" xfId="8142" hidden="1" xr:uid="{00000000-0005-0000-0000-00004D1F0000}"/>
    <cellStyle name="40% - Accent6 9" xfId="8325" hidden="1" xr:uid="{00000000-0005-0000-0000-00004E1F0000}"/>
    <cellStyle name="40% - Accent6 9" xfId="8401" hidden="1" xr:uid="{00000000-0005-0000-0000-00004F1F0000}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Array" xfId="64" xr:uid="{07691C0A-FD31-4313-8425-4D1A5051034B}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" xfId="66" builtinId="3"/>
    <cellStyle name="Comma [0]" xfId="2" builtinId="6" customBuiltin="1"/>
    <cellStyle name="Comma [0] 2" xfId="68" xr:uid="{B643465C-EDE7-4CF8-98F3-5F32798549D5}"/>
    <cellStyle name="Comma [1]" xfId="57" xr:uid="{00000000-0005-0000-0000-00001D000000}"/>
    <cellStyle name="Comma [2]" xfId="55" xr:uid="{00000000-0005-0000-0000-00001E000000}"/>
    <cellStyle name="Comma [3]" xfId="63" xr:uid="{A1D469F7-D750-4585-894C-4600530DCF29}"/>
    <cellStyle name="Comma [4]" xfId="54" xr:uid="{00000000-0005-0000-0000-00001F000000}"/>
    <cellStyle name="Comma 2" xfId="8459" xr:uid="{AAB94694-602D-402D-9026-A2EB97BA6813}"/>
    <cellStyle name="Comma 3" xfId="8457" xr:uid="{00000000-0005-0000-0000-00008D640000}"/>
    <cellStyle name="Comma 4" xfId="8464" xr:uid="{D82DBB54-AF4B-49E0-BBE1-15248E65B5B6}"/>
    <cellStyle name="Currency" xfId="3" builtinId="4" hidden="1"/>
    <cellStyle name="Currency [0]" xfId="4" builtinId="7" hidden="1"/>
    <cellStyle name="Currency [0] 10" xfId="496" hidden="1" xr:uid="{00000000-0005-0000-0000-000094650000}"/>
    <cellStyle name="Currency [0] 10" xfId="1215" hidden="1" xr:uid="{00000000-0005-0000-0000-000095650000}"/>
    <cellStyle name="Currency [0] 10" xfId="1387" hidden="1" xr:uid="{00000000-0005-0000-0000-000096650000}"/>
    <cellStyle name="Currency [0] 10" xfId="1785" hidden="1" xr:uid="{00000000-0005-0000-0000-000097650000}"/>
    <cellStyle name="Currency [0] 10" xfId="1930" hidden="1" xr:uid="{00000000-0005-0000-0000-000098650000}"/>
    <cellStyle name="Currency [0] 10" xfId="2271" hidden="1" xr:uid="{00000000-0005-0000-0000-000099650000}"/>
    <cellStyle name="Currency [0] 10" xfId="2608" hidden="1" xr:uid="{00000000-0005-0000-0000-00009A650000}"/>
    <cellStyle name="Currency [0] 10" xfId="2859" hidden="1" xr:uid="{00000000-0005-0000-0000-00009B650000}"/>
    <cellStyle name="Currency [0] 10" xfId="3295" hidden="1" xr:uid="{00000000-0005-0000-0000-00009C650000}"/>
    <cellStyle name="Currency [0] 10" xfId="4014" hidden="1" xr:uid="{00000000-0005-0000-0000-00009D650000}"/>
    <cellStyle name="Currency [0] 10" xfId="4186" hidden="1" xr:uid="{00000000-0005-0000-0000-00009E650000}"/>
    <cellStyle name="Currency [0] 10" xfId="4584" hidden="1" xr:uid="{00000000-0005-0000-0000-00009F650000}"/>
    <cellStyle name="Currency [0] 10" xfId="4729" hidden="1" xr:uid="{00000000-0005-0000-0000-0000A0650000}"/>
    <cellStyle name="Currency [0] 10" xfId="5070" hidden="1" xr:uid="{00000000-0005-0000-0000-0000A1650000}"/>
    <cellStyle name="Currency [0] 10" xfId="5407" hidden="1" xr:uid="{00000000-0005-0000-0000-0000A2650000}"/>
    <cellStyle name="Currency [0] 10" xfId="5658" hidden="1" xr:uid="{00000000-0005-0000-0000-0000A3650000}"/>
    <cellStyle name="Currency [0] 10" xfId="6087" hidden="1" xr:uid="{00000000-0005-0000-0000-0000A4650000}"/>
    <cellStyle name="Currency [0] 10" xfId="6806" hidden="1" xr:uid="{00000000-0005-0000-0000-0000A5650000}"/>
    <cellStyle name="Currency [0] 10" xfId="6978" hidden="1" xr:uid="{00000000-0005-0000-0000-0000A6650000}"/>
    <cellStyle name="Currency [0] 10" xfId="7376" hidden="1" xr:uid="{00000000-0005-0000-0000-0000A7650000}"/>
    <cellStyle name="Currency [0] 10" xfId="7521" hidden="1" xr:uid="{00000000-0005-0000-0000-0000A8650000}"/>
    <cellStyle name="Currency [0] 10" xfId="7862" hidden="1" xr:uid="{00000000-0005-0000-0000-0000A9650000}"/>
    <cellStyle name="Currency [0] 10" xfId="8199" hidden="1" xr:uid="{00000000-0005-0000-0000-0000AA650000}"/>
    <cellStyle name="Currency [0] 10" xfId="8450" hidden="1" xr:uid="{00000000-0005-0000-0000-0000AB650000}"/>
    <cellStyle name="Currency [0] 11" xfId="497" hidden="1" xr:uid="{00000000-0005-0000-0000-0000AC650000}"/>
    <cellStyle name="Currency [0] 11" xfId="1218" hidden="1" xr:uid="{00000000-0005-0000-0000-0000AD650000}"/>
    <cellStyle name="Currency [0] 11" xfId="1389" hidden="1" xr:uid="{00000000-0005-0000-0000-0000AE650000}"/>
    <cellStyle name="Currency [0] 11" xfId="1786" hidden="1" xr:uid="{00000000-0005-0000-0000-0000AF650000}"/>
    <cellStyle name="Currency [0] 11" xfId="1931" hidden="1" xr:uid="{00000000-0005-0000-0000-0000B0650000}"/>
    <cellStyle name="Currency [0] 11" xfId="2272" hidden="1" xr:uid="{00000000-0005-0000-0000-0000B1650000}"/>
    <cellStyle name="Currency [0] 11" xfId="2609" hidden="1" xr:uid="{00000000-0005-0000-0000-0000B2650000}"/>
    <cellStyle name="Currency [0] 11" xfId="2860" hidden="1" xr:uid="{00000000-0005-0000-0000-0000B3650000}"/>
    <cellStyle name="Currency [0] 11" xfId="3296" hidden="1" xr:uid="{00000000-0005-0000-0000-0000B4650000}"/>
    <cellStyle name="Currency [0] 11" xfId="4017" hidden="1" xr:uid="{00000000-0005-0000-0000-0000B5650000}"/>
    <cellStyle name="Currency [0] 11" xfId="4188" hidden="1" xr:uid="{00000000-0005-0000-0000-0000B6650000}"/>
    <cellStyle name="Currency [0] 11" xfId="4585" hidden="1" xr:uid="{00000000-0005-0000-0000-0000B7650000}"/>
    <cellStyle name="Currency [0] 11" xfId="4730" hidden="1" xr:uid="{00000000-0005-0000-0000-0000B8650000}"/>
    <cellStyle name="Currency [0] 11" xfId="5071" hidden="1" xr:uid="{00000000-0005-0000-0000-0000B9650000}"/>
    <cellStyle name="Currency [0] 11" xfId="5408" hidden="1" xr:uid="{00000000-0005-0000-0000-0000BA650000}"/>
    <cellStyle name="Currency [0] 11" xfId="5659" hidden="1" xr:uid="{00000000-0005-0000-0000-0000BB650000}"/>
    <cellStyle name="Currency [0] 11" xfId="6088" hidden="1" xr:uid="{00000000-0005-0000-0000-0000BC650000}"/>
    <cellStyle name="Currency [0] 11" xfId="6809" hidden="1" xr:uid="{00000000-0005-0000-0000-0000BD650000}"/>
    <cellStyle name="Currency [0] 11" xfId="6980" hidden="1" xr:uid="{00000000-0005-0000-0000-0000BE650000}"/>
    <cellStyle name="Currency [0] 11" xfId="7377" hidden="1" xr:uid="{00000000-0005-0000-0000-0000BF650000}"/>
    <cellStyle name="Currency [0] 11" xfId="7522" hidden="1" xr:uid="{00000000-0005-0000-0000-0000C0650000}"/>
    <cellStyle name="Currency [0] 11" xfId="7863" hidden="1" xr:uid="{00000000-0005-0000-0000-0000C1650000}"/>
    <cellStyle name="Currency [0] 11" xfId="8200" hidden="1" xr:uid="{00000000-0005-0000-0000-0000C2650000}"/>
    <cellStyle name="Currency [0] 11" xfId="8451" hidden="1" xr:uid="{00000000-0005-0000-0000-0000C3650000}"/>
    <cellStyle name="Currency [0] 12" xfId="495" hidden="1" xr:uid="{00000000-0005-0000-0000-0000C4650000}"/>
    <cellStyle name="Currency [0] 12" xfId="1213" hidden="1" xr:uid="{00000000-0005-0000-0000-0000C5650000}"/>
    <cellStyle name="Currency [0] 12" xfId="1385" hidden="1" xr:uid="{00000000-0005-0000-0000-0000C6650000}"/>
    <cellStyle name="Currency [0] 12" xfId="1784" hidden="1" xr:uid="{00000000-0005-0000-0000-0000C7650000}"/>
    <cellStyle name="Currency [0] 12" xfId="1929" hidden="1" xr:uid="{00000000-0005-0000-0000-0000C8650000}"/>
    <cellStyle name="Currency [0] 12" xfId="2270" hidden="1" xr:uid="{00000000-0005-0000-0000-0000C9650000}"/>
    <cellStyle name="Currency [0] 12" xfId="2607" hidden="1" xr:uid="{00000000-0005-0000-0000-0000CA650000}"/>
    <cellStyle name="Currency [0] 12" xfId="2858" hidden="1" xr:uid="{00000000-0005-0000-0000-0000CB650000}"/>
    <cellStyle name="Currency [0] 12" xfId="3294" hidden="1" xr:uid="{00000000-0005-0000-0000-0000CC650000}"/>
    <cellStyle name="Currency [0] 12" xfId="4012" hidden="1" xr:uid="{00000000-0005-0000-0000-0000CD650000}"/>
    <cellStyle name="Currency [0] 12" xfId="4184" hidden="1" xr:uid="{00000000-0005-0000-0000-0000CE650000}"/>
    <cellStyle name="Currency [0] 12" xfId="4583" hidden="1" xr:uid="{00000000-0005-0000-0000-0000CF650000}"/>
    <cellStyle name="Currency [0] 12" xfId="4728" hidden="1" xr:uid="{00000000-0005-0000-0000-0000D0650000}"/>
    <cellStyle name="Currency [0] 12" xfId="5069" hidden="1" xr:uid="{00000000-0005-0000-0000-0000D1650000}"/>
    <cellStyle name="Currency [0] 12" xfId="5406" hidden="1" xr:uid="{00000000-0005-0000-0000-0000D2650000}"/>
    <cellStyle name="Currency [0] 12" xfId="5657" hidden="1" xr:uid="{00000000-0005-0000-0000-0000D3650000}"/>
    <cellStyle name="Currency [0] 12" xfId="6086" hidden="1" xr:uid="{00000000-0005-0000-0000-0000D4650000}"/>
    <cellStyle name="Currency [0] 12" xfId="6804" hidden="1" xr:uid="{00000000-0005-0000-0000-0000D5650000}"/>
    <cellStyle name="Currency [0] 12" xfId="6976" hidden="1" xr:uid="{00000000-0005-0000-0000-0000D6650000}"/>
    <cellStyle name="Currency [0] 12" xfId="7375" hidden="1" xr:uid="{00000000-0005-0000-0000-0000D7650000}"/>
    <cellStyle name="Currency [0] 12" xfId="7520" hidden="1" xr:uid="{00000000-0005-0000-0000-0000D8650000}"/>
    <cellStyle name="Currency [0] 12" xfId="7861" hidden="1" xr:uid="{00000000-0005-0000-0000-0000D9650000}"/>
    <cellStyle name="Currency [0] 12" xfId="8198" hidden="1" xr:uid="{00000000-0005-0000-0000-0000DA650000}"/>
    <cellStyle name="Currency [0] 12" xfId="8449" hidden="1" xr:uid="{00000000-0005-0000-0000-0000DB650000}"/>
    <cellStyle name="Currency [0] 13" xfId="498" hidden="1" xr:uid="{00000000-0005-0000-0000-0000DC650000}"/>
    <cellStyle name="Currency [0] 13" xfId="1219" hidden="1" xr:uid="{00000000-0005-0000-0000-0000DD650000}"/>
    <cellStyle name="Currency [0] 13" xfId="1391" hidden="1" xr:uid="{00000000-0005-0000-0000-0000DE650000}"/>
    <cellStyle name="Currency [0] 13" xfId="1787" hidden="1" xr:uid="{00000000-0005-0000-0000-0000DF650000}"/>
    <cellStyle name="Currency [0] 13" xfId="1933" hidden="1" xr:uid="{00000000-0005-0000-0000-0000E0650000}"/>
    <cellStyle name="Currency [0] 13" xfId="2273" hidden="1" xr:uid="{00000000-0005-0000-0000-0000E1650000}"/>
    <cellStyle name="Currency [0] 13" xfId="2610" hidden="1" xr:uid="{00000000-0005-0000-0000-0000E2650000}"/>
    <cellStyle name="Currency [0] 13" xfId="2861" hidden="1" xr:uid="{00000000-0005-0000-0000-0000E3650000}"/>
    <cellStyle name="Currency [0] 13" xfId="3297" hidden="1" xr:uid="{00000000-0005-0000-0000-0000E4650000}"/>
    <cellStyle name="Currency [0] 13" xfId="4018" hidden="1" xr:uid="{00000000-0005-0000-0000-0000E5650000}"/>
    <cellStyle name="Currency [0] 13" xfId="4190" hidden="1" xr:uid="{00000000-0005-0000-0000-0000E6650000}"/>
    <cellStyle name="Currency [0] 13" xfId="4586" hidden="1" xr:uid="{00000000-0005-0000-0000-0000E7650000}"/>
    <cellStyle name="Currency [0] 13" xfId="4732" hidden="1" xr:uid="{00000000-0005-0000-0000-0000E8650000}"/>
    <cellStyle name="Currency [0] 13" xfId="5072" hidden="1" xr:uid="{00000000-0005-0000-0000-0000E9650000}"/>
    <cellStyle name="Currency [0] 13" xfId="5409" hidden="1" xr:uid="{00000000-0005-0000-0000-0000EA650000}"/>
    <cellStyle name="Currency [0] 13" xfId="5660" hidden="1" xr:uid="{00000000-0005-0000-0000-0000EB650000}"/>
    <cellStyle name="Currency [0] 13" xfId="6089" hidden="1" xr:uid="{00000000-0005-0000-0000-0000EC650000}"/>
    <cellStyle name="Currency [0] 13" xfId="6810" hidden="1" xr:uid="{00000000-0005-0000-0000-0000ED650000}"/>
    <cellStyle name="Currency [0] 13" xfId="6982" hidden="1" xr:uid="{00000000-0005-0000-0000-0000EE650000}"/>
    <cellStyle name="Currency [0] 13" xfId="7378" hidden="1" xr:uid="{00000000-0005-0000-0000-0000EF650000}"/>
    <cellStyle name="Currency [0] 13" xfId="7524" hidden="1" xr:uid="{00000000-0005-0000-0000-0000F0650000}"/>
    <cellStyle name="Currency [0] 13" xfId="7864" hidden="1" xr:uid="{00000000-0005-0000-0000-0000F1650000}"/>
    <cellStyle name="Currency [0] 13" xfId="8201" hidden="1" xr:uid="{00000000-0005-0000-0000-0000F2650000}"/>
    <cellStyle name="Currency [0] 13" xfId="8452" hidden="1" xr:uid="{00000000-0005-0000-0000-0000F3650000}"/>
    <cellStyle name="Currency [0] 14" xfId="500" hidden="1" xr:uid="{00000000-0005-0000-0000-0000F4650000}"/>
    <cellStyle name="Currency [0] 14" xfId="1221" hidden="1" xr:uid="{00000000-0005-0000-0000-0000F5650000}"/>
    <cellStyle name="Currency [0] 14" xfId="1395" hidden="1" xr:uid="{00000000-0005-0000-0000-0000F6650000}"/>
    <cellStyle name="Currency [0] 14" xfId="1789" hidden="1" xr:uid="{00000000-0005-0000-0000-0000F7650000}"/>
    <cellStyle name="Currency [0] 14" xfId="1936" hidden="1" xr:uid="{00000000-0005-0000-0000-0000F8650000}"/>
    <cellStyle name="Currency [0] 14" xfId="2275" hidden="1" xr:uid="{00000000-0005-0000-0000-0000F9650000}"/>
    <cellStyle name="Currency [0] 14" xfId="2612" hidden="1" xr:uid="{00000000-0005-0000-0000-0000FA650000}"/>
    <cellStyle name="Currency [0] 14" xfId="2863" hidden="1" xr:uid="{00000000-0005-0000-0000-0000FB650000}"/>
    <cellStyle name="Currency [0] 14" xfId="3299" hidden="1" xr:uid="{00000000-0005-0000-0000-0000FC650000}"/>
    <cellStyle name="Currency [0] 14" xfId="4020" hidden="1" xr:uid="{00000000-0005-0000-0000-0000FD650000}"/>
    <cellStyle name="Currency [0] 14" xfId="4194" hidden="1" xr:uid="{00000000-0005-0000-0000-0000FE650000}"/>
    <cellStyle name="Currency [0] 14" xfId="4588" hidden="1" xr:uid="{00000000-0005-0000-0000-0000FF650000}"/>
    <cellStyle name="Currency [0] 14" xfId="4735" hidden="1" xr:uid="{00000000-0005-0000-0000-000000660000}"/>
    <cellStyle name="Currency [0] 14" xfId="5074" hidden="1" xr:uid="{00000000-0005-0000-0000-000001660000}"/>
    <cellStyle name="Currency [0] 14" xfId="5411" hidden="1" xr:uid="{00000000-0005-0000-0000-000002660000}"/>
    <cellStyle name="Currency [0] 14" xfId="5662" hidden="1" xr:uid="{00000000-0005-0000-0000-000003660000}"/>
    <cellStyle name="Currency [0] 14" xfId="6091" hidden="1" xr:uid="{00000000-0005-0000-0000-000004660000}"/>
    <cellStyle name="Currency [0] 14" xfId="6812" hidden="1" xr:uid="{00000000-0005-0000-0000-000005660000}"/>
    <cellStyle name="Currency [0] 14" xfId="6986" hidden="1" xr:uid="{00000000-0005-0000-0000-000006660000}"/>
    <cellStyle name="Currency [0] 14" xfId="7380" hidden="1" xr:uid="{00000000-0005-0000-0000-000007660000}"/>
    <cellStyle name="Currency [0] 14" xfId="7527" hidden="1" xr:uid="{00000000-0005-0000-0000-000008660000}"/>
    <cellStyle name="Currency [0] 14" xfId="7866" hidden="1" xr:uid="{00000000-0005-0000-0000-000009660000}"/>
    <cellStyle name="Currency [0] 14" xfId="8203" hidden="1" xr:uid="{00000000-0005-0000-0000-00000A660000}"/>
    <cellStyle name="Currency [0] 14" xfId="8454" hidden="1" xr:uid="{00000000-0005-0000-0000-00000B660000}"/>
    <cellStyle name="Currency [0] 15" xfId="501" hidden="1" xr:uid="{00000000-0005-0000-0000-00000C660000}"/>
    <cellStyle name="Currency [0] 15" xfId="1222" hidden="1" xr:uid="{00000000-0005-0000-0000-00000D660000}"/>
    <cellStyle name="Currency [0] 15" xfId="1396" hidden="1" xr:uid="{00000000-0005-0000-0000-00000E660000}"/>
    <cellStyle name="Currency [0] 15" xfId="1790" hidden="1" xr:uid="{00000000-0005-0000-0000-00000F660000}"/>
    <cellStyle name="Currency [0] 15" xfId="1937" hidden="1" xr:uid="{00000000-0005-0000-0000-000010660000}"/>
    <cellStyle name="Currency [0] 15" xfId="2276" hidden="1" xr:uid="{00000000-0005-0000-0000-000011660000}"/>
    <cellStyle name="Currency [0] 15" xfId="2613" hidden="1" xr:uid="{00000000-0005-0000-0000-000012660000}"/>
    <cellStyle name="Currency [0] 15" xfId="2864" hidden="1" xr:uid="{00000000-0005-0000-0000-000013660000}"/>
    <cellStyle name="Currency [0] 15" xfId="3300" hidden="1" xr:uid="{00000000-0005-0000-0000-000014660000}"/>
    <cellStyle name="Currency [0] 15" xfId="4021" hidden="1" xr:uid="{00000000-0005-0000-0000-000015660000}"/>
    <cellStyle name="Currency [0] 15" xfId="4195" hidden="1" xr:uid="{00000000-0005-0000-0000-000016660000}"/>
    <cellStyle name="Currency [0] 15" xfId="4589" hidden="1" xr:uid="{00000000-0005-0000-0000-000017660000}"/>
    <cellStyle name="Currency [0] 15" xfId="4736" hidden="1" xr:uid="{00000000-0005-0000-0000-000018660000}"/>
    <cellStyle name="Currency [0] 15" xfId="5075" hidden="1" xr:uid="{00000000-0005-0000-0000-000019660000}"/>
    <cellStyle name="Currency [0] 15" xfId="5412" hidden="1" xr:uid="{00000000-0005-0000-0000-00001A660000}"/>
    <cellStyle name="Currency [0] 15" xfId="5663" hidden="1" xr:uid="{00000000-0005-0000-0000-00001B660000}"/>
    <cellStyle name="Currency [0] 15" xfId="6092" hidden="1" xr:uid="{00000000-0005-0000-0000-00001C660000}"/>
    <cellStyle name="Currency [0] 15" xfId="6813" hidden="1" xr:uid="{00000000-0005-0000-0000-00001D660000}"/>
    <cellStyle name="Currency [0] 15" xfId="6987" hidden="1" xr:uid="{00000000-0005-0000-0000-00001E660000}"/>
    <cellStyle name="Currency [0] 15" xfId="7381" hidden="1" xr:uid="{00000000-0005-0000-0000-00001F660000}"/>
    <cellStyle name="Currency [0] 15" xfId="7528" hidden="1" xr:uid="{00000000-0005-0000-0000-000020660000}"/>
    <cellStyle name="Currency [0] 15" xfId="7867" hidden="1" xr:uid="{00000000-0005-0000-0000-000021660000}"/>
    <cellStyle name="Currency [0] 15" xfId="8204" hidden="1" xr:uid="{00000000-0005-0000-0000-000022660000}"/>
    <cellStyle name="Currency [0] 15" xfId="8455" hidden="1" xr:uid="{00000000-0005-0000-0000-000023660000}"/>
    <cellStyle name="Currency [0] 16" xfId="499" hidden="1" xr:uid="{00000000-0005-0000-0000-000024660000}"/>
    <cellStyle name="Currency [0] 16" xfId="1220" hidden="1" xr:uid="{00000000-0005-0000-0000-000025660000}"/>
    <cellStyle name="Currency [0] 16" xfId="1392" hidden="1" xr:uid="{00000000-0005-0000-0000-000026660000}"/>
    <cellStyle name="Currency [0] 16" xfId="1788" hidden="1" xr:uid="{00000000-0005-0000-0000-000027660000}"/>
    <cellStyle name="Currency [0] 16" xfId="1935" hidden="1" xr:uid="{00000000-0005-0000-0000-000028660000}"/>
    <cellStyle name="Currency [0] 16" xfId="2274" hidden="1" xr:uid="{00000000-0005-0000-0000-000029660000}"/>
    <cellStyle name="Currency [0] 16" xfId="2611" hidden="1" xr:uid="{00000000-0005-0000-0000-00002A660000}"/>
    <cellStyle name="Currency [0] 16" xfId="2862" hidden="1" xr:uid="{00000000-0005-0000-0000-00002B660000}"/>
    <cellStyle name="Currency [0] 16" xfId="3298" hidden="1" xr:uid="{00000000-0005-0000-0000-00002C660000}"/>
    <cellStyle name="Currency [0] 16" xfId="4019" hidden="1" xr:uid="{00000000-0005-0000-0000-00002D660000}"/>
    <cellStyle name="Currency [0] 16" xfId="4191" hidden="1" xr:uid="{00000000-0005-0000-0000-00002E660000}"/>
    <cellStyle name="Currency [0] 16" xfId="4587" hidden="1" xr:uid="{00000000-0005-0000-0000-00002F660000}"/>
    <cellStyle name="Currency [0] 16" xfId="4734" hidden="1" xr:uid="{00000000-0005-0000-0000-000030660000}"/>
    <cellStyle name="Currency [0] 16" xfId="5073" hidden="1" xr:uid="{00000000-0005-0000-0000-000031660000}"/>
    <cellStyle name="Currency [0] 16" xfId="5410" hidden="1" xr:uid="{00000000-0005-0000-0000-000032660000}"/>
    <cellStyle name="Currency [0] 16" xfId="5661" hidden="1" xr:uid="{00000000-0005-0000-0000-000033660000}"/>
    <cellStyle name="Currency [0] 16" xfId="6090" hidden="1" xr:uid="{00000000-0005-0000-0000-000034660000}"/>
    <cellStyle name="Currency [0] 16" xfId="6811" hidden="1" xr:uid="{00000000-0005-0000-0000-000035660000}"/>
    <cellStyle name="Currency [0] 16" xfId="6983" hidden="1" xr:uid="{00000000-0005-0000-0000-000036660000}"/>
    <cellStyle name="Currency [0] 16" xfId="7379" hidden="1" xr:uid="{00000000-0005-0000-0000-000037660000}"/>
    <cellStyle name="Currency [0] 16" xfId="7526" hidden="1" xr:uid="{00000000-0005-0000-0000-000038660000}"/>
    <cellStyle name="Currency [0] 16" xfId="7865" hidden="1" xr:uid="{00000000-0005-0000-0000-000039660000}"/>
    <cellStyle name="Currency [0] 16" xfId="8202" hidden="1" xr:uid="{00000000-0005-0000-0000-00003A660000}"/>
    <cellStyle name="Currency [0] 16" xfId="8453" hidden="1" xr:uid="{00000000-0005-0000-0000-00003B660000}"/>
    <cellStyle name="Currency [0] 17" xfId="502" hidden="1" xr:uid="{00000000-0005-0000-0000-00003C660000}"/>
    <cellStyle name="Currency [0] 17" xfId="1224" hidden="1" xr:uid="{00000000-0005-0000-0000-00003D660000}"/>
    <cellStyle name="Currency [0] 17" xfId="1397" hidden="1" xr:uid="{00000000-0005-0000-0000-00003E660000}"/>
    <cellStyle name="Currency [0] 17" xfId="1791" hidden="1" xr:uid="{00000000-0005-0000-0000-00003F660000}"/>
    <cellStyle name="Currency [0] 17" xfId="1938" hidden="1" xr:uid="{00000000-0005-0000-0000-000040660000}"/>
    <cellStyle name="Currency [0] 17" xfId="2277" hidden="1" xr:uid="{00000000-0005-0000-0000-000041660000}"/>
    <cellStyle name="Currency [0] 17" xfId="2614" hidden="1" xr:uid="{00000000-0005-0000-0000-000042660000}"/>
    <cellStyle name="Currency [0] 17" xfId="2865" hidden="1" xr:uid="{00000000-0005-0000-0000-000043660000}"/>
    <cellStyle name="Currency [0] 17" xfId="3301" hidden="1" xr:uid="{00000000-0005-0000-0000-000044660000}"/>
    <cellStyle name="Currency [0] 17" xfId="4023" hidden="1" xr:uid="{00000000-0005-0000-0000-000045660000}"/>
    <cellStyle name="Currency [0] 17" xfId="4196" hidden="1" xr:uid="{00000000-0005-0000-0000-000046660000}"/>
    <cellStyle name="Currency [0] 17" xfId="4590" hidden="1" xr:uid="{00000000-0005-0000-0000-000047660000}"/>
    <cellStyle name="Currency [0] 17" xfId="4737" hidden="1" xr:uid="{00000000-0005-0000-0000-000048660000}"/>
    <cellStyle name="Currency [0] 17" xfId="5076" hidden="1" xr:uid="{00000000-0005-0000-0000-000049660000}"/>
    <cellStyle name="Currency [0] 17" xfId="5413" hidden="1" xr:uid="{00000000-0005-0000-0000-00004A660000}"/>
    <cellStyle name="Currency [0] 17" xfId="5664" hidden="1" xr:uid="{00000000-0005-0000-0000-00004B660000}"/>
    <cellStyle name="Currency [0] 17" xfId="6093" hidden="1" xr:uid="{00000000-0005-0000-0000-00004C660000}"/>
    <cellStyle name="Currency [0] 17" xfId="6815" hidden="1" xr:uid="{00000000-0005-0000-0000-00004D660000}"/>
    <cellStyle name="Currency [0] 17" xfId="6988" hidden="1" xr:uid="{00000000-0005-0000-0000-00004E660000}"/>
    <cellStyle name="Currency [0] 17" xfId="7382" hidden="1" xr:uid="{00000000-0005-0000-0000-00004F660000}"/>
    <cellStyle name="Currency [0] 17" xfId="7529" hidden="1" xr:uid="{00000000-0005-0000-0000-000050660000}"/>
    <cellStyle name="Currency [0] 17" xfId="7868" hidden="1" xr:uid="{00000000-0005-0000-0000-000051660000}"/>
    <cellStyle name="Currency [0] 17" xfId="8205" hidden="1" xr:uid="{00000000-0005-0000-0000-000052660000}"/>
    <cellStyle name="Currency [0] 17" xfId="8456" hidden="1" xr:uid="{00000000-0005-0000-0000-000053660000}"/>
    <cellStyle name="Currency [0] 2" xfId="487" hidden="1" xr:uid="{00000000-0005-0000-0000-000054660000}"/>
    <cellStyle name="Currency [0] 2" xfId="1169" hidden="1" xr:uid="{00000000-0005-0000-0000-000055660000}"/>
    <cellStyle name="Currency [0] 2" xfId="823" hidden="1" xr:uid="{00000000-0005-0000-0000-000056660000}"/>
    <cellStyle name="Currency [0] 2" xfId="1752" hidden="1" xr:uid="{00000000-0005-0000-0000-000057660000}"/>
    <cellStyle name="Currency [0] 2" xfId="1361" hidden="1" xr:uid="{00000000-0005-0000-0000-000058660000}"/>
    <cellStyle name="Currency [0] 2" xfId="2257" hidden="1" xr:uid="{00000000-0005-0000-0000-000059660000}"/>
    <cellStyle name="Currency [0] 2" xfId="2594" hidden="1" xr:uid="{00000000-0005-0000-0000-00005A660000}"/>
    <cellStyle name="Currency [0] 2" xfId="2850" hidden="1" xr:uid="{00000000-0005-0000-0000-00005B660000}"/>
    <cellStyle name="Currency [0] 2" xfId="3286" hidden="1" xr:uid="{00000000-0005-0000-0000-00005C660000}"/>
    <cellStyle name="Currency [0] 2" xfId="3968" hidden="1" xr:uid="{00000000-0005-0000-0000-00005D660000}"/>
    <cellStyle name="Currency [0] 2" xfId="3622" hidden="1" xr:uid="{00000000-0005-0000-0000-00005E660000}"/>
    <cellStyle name="Currency [0] 2" xfId="4551" hidden="1" xr:uid="{00000000-0005-0000-0000-00005F660000}"/>
    <cellStyle name="Currency [0] 2" xfId="4160" hidden="1" xr:uid="{00000000-0005-0000-0000-000060660000}"/>
    <cellStyle name="Currency [0] 2" xfId="5056" hidden="1" xr:uid="{00000000-0005-0000-0000-000061660000}"/>
    <cellStyle name="Currency [0] 2" xfId="5393" hidden="1" xr:uid="{00000000-0005-0000-0000-000062660000}"/>
    <cellStyle name="Currency [0] 2" xfId="5649" hidden="1" xr:uid="{00000000-0005-0000-0000-000063660000}"/>
    <cellStyle name="Currency [0] 2" xfId="6078" hidden="1" xr:uid="{00000000-0005-0000-0000-000064660000}"/>
    <cellStyle name="Currency [0] 2" xfId="6760" hidden="1" xr:uid="{00000000-0005-0000-0000-000065660000}"/>
    <cellStyle name="Currency [0] 2" xfId="6414" hidden="1" xr:uid="{00000000-0005-0000-0000-000066660000}"/>
    <cellStyle name="Currency [0] 2" xfId="7343" hidden="1" xr:uid="{00000000-0005-0000-0000-000067660000}"/>
    <cellStyle name="Currency [0] 2" xfId="6952" hidden="1" xr:uid="{00000000-0005-0000-0000-000068660000}"/>
    <cellStyle name="Currency [0] 2" xfId="7848" hidden="1" xr:uid="{00000000-0005-0000-0000-000069660000}"/>
    <cellStyle name="Currency [0] 2" xfId="8185" hidden="1" xr:uid="{00000000-0005-0000-0000-00006A660000}"/>
    <cellStyle name="Currency [0] 2" xfId="8441" hidden="1" xr:uid="{00000000-0005-0000-0000-00006B660000}"/>
    <cellStyle name="Currency [0] 3" xfId="488" hidden="1" xr:uid="{00000000-0005-0000-0000-00006C660000}"/>
    <cellStyle name="Currency [0] 3" xfId="1170" hidden="1" xr:uid="{00000000-0005-0000-0000-00006D660000}"/>
    <cellStyle name="Currency [0] 3" xfId="894" hidden="1" xr:uid="{00000000-0005-0000-0000-00006E660000}"/>
    <cellStyle name="Currency [0] 3" xfId="1753" hidden="1" xr:uid="{00000000-0005-0000-0000-00006F660000}"/>
    <cellStyle name="Currency [0] 3" xfId="799" hidden="1" xr:uid="{00000000-0005-0000-0000-000070660000}"/>
    <cellStyle name="Currency [0] 3" xfId="2258" hidden="1" xr:uid="{00000000-0005-0000-0000-000071660000}"/>
    <cellStyle name="Currency [0] 3" xfId="2595" hidden="1" xr:uid="{00000000-0005-0000-0000-000072660000}"/>
    <cellStyle name="Currency [0] 3" xfId="2851" hidden="1" xr:uid="{00000000-0005-0000-0000-000073660000}"/>
    <cellStyle name="Currency [0] 3" xfId="3287" hidden="1" xr:uid="{00000000-0005-0000-0000-000074660000}"/>
    <cellStyle name="Currency [0] 3" xfId="3969" hidden="1" xr:uid="{00000000-0005-0000-0000-000075660000}"/>
    <cellStyle name="Currency [0] 3" xfId="3693" hidden="1" xr:uid="{00000000-0005-0000-0000-000076660000}"/>
    <cellStyle name="Currency [0] 3" xfId="4552" hidden="1" xr:uid="{00000000-0005-0000-0000-000077660000}"/>
    <cellStyle name="Currency [0] 3" xfId="3598" hidden="1" xr:uid="{00000000-0005-0000-0000-000078660000}"/>
    <cellStyle name="Currency [0] 3" xfId="5057" hidden="1" xr:uid="{00000000-0005-0000-0000-000079660000}"/>
    <cellStyle name="Currency [0] 3" xfId="5394" hidden="1" xr:uid="{00000000-0005-0000-0000-00007A660000}"/>
    <cellStyle name="Currency [0] 3" xfId="5650" hidden="1" xr:uid="{00000000-0005-0000-0000-00007B660000}"/>
    <cellStyle name="Currency [0] 3" xfId="6079" hidden="1" xr:uid="{00000000-0005-0000-0000-00007C660000}"/>
    <cellStyle name="Currency [0] 3" xfId="6761" hidden="1" xr:uid="{00000000-0005-0000-0000-00007D660000}"/>
    <cellStyle name="Currency [0] 3" xfId="6485" hidden="1" xr:uid="{00000000-0005-0000-0000-00007E660000}"/>
    <cellStyle name="Currency [0] 3" xfId="7344" hidden="1" xr:uid="{00000000-0005-0000-0000-00007F660000}"/>
    <cellStyle name="Currency [0] 3" xfId="6390" hidden="1" xr:uid="{00000000-0005-0000-0000-000080660000}"/>
    <cellStyle name="Currency [0] 3" xfId="7849" hidden="1" xr:uid="{00000000-0005-0000-0000-000081660000}"/>
    <cellStyle name="Currency [0] 3" xfId="8186" hidden="1" xr:uid="{00000000-0005-0000-0000-000082660000}"/>
    <cellStyle name="Currency [0] 3" xfId="8442" hidden="1" xr:uid="{00000000-0005-0000-0000-000083660000}"/>
    <cellStyle name="Currency [0] 4" xfId="490" hidden="1" xr:uid="{00000000-0005-0000-0000-000084660000}"/>
    <cellStyle name="Currency [0] 4" xfId="1208" hidden="1" xr:uid="{00000000-0005-0000-0000-000085660000}"/>
    <cellStyle name="Currency [0] 4" xfId="1372" hidden="1" xr:uid="{00000000-0005-0000-0000-000086660000}"/>
    <cellStyle name="Currency [0] 4" xfId="1779" hidden="1" xr:uid="{00000000-0005-0000-0000-000087660000}"/>
    <cellStyle name="Currency [0] 4" xfId="1921" hidden="1" xr:uid="{00000000-0005-0000-0000-000088660000}"/>
    <cellStyle name="Currency [0] 4" xfId="2263" hidden="1" xr:uid="{00000000-0005-0000-0000-000089660000}"/>
    <cellStyle name="Currency [0] 4" xfId="2600" hidden="1" xr:uid="{00000000-0005-0000-0000-00008A660000}"/>
    <cellStyle name="Currency [0] 4" xfId="2853" hidden="1" xr:uid="{00000000-0005-0000-0000-00008B660000}"/>
    <cellStyle name="Currency [0] 4" xfId="3289" hidden="1" xr:uid="{00000000-0005-0000-0000-00008C660000}"/>
    <cellStyle name="Currency [0] 4" xfId="4007" hidden="1" xr:uid="{00000000-0005-0000-0000-00008D660000}"/>
    <cellStyle name="Currency [0] 4" xfId="4171" hidden="1" xr:uid="{00000000-0005-0000-0000-00008E660000}"/>
    <cellStyle name="Currency [0] 4" xfId="4578" hidden="1" xr:uid="{00000000-0005-0000-0000-00008F660000}"/>
    <cellStyle name="Currency [0] 4" xfId="4720" hidden="1" xr:uid="{00000000-0005-0000-0000-000090660000}"/>
    <cellStyle name="Currency [0] 4" xfId="5062" hidden="1" xr:uid="{00000000-0005-0000-0000-000091660000}"/>
    <cellStyle name="Currency [0] 4" xfId="5399" hidden="1" xr:uid="{00000000-0005-0000-0000-000092660000}"/>
    <cellStyle name="Currency [0] 4" xfId="5652" hidden="1" xr:uid="{00000000-0005-0000-0000-000093660000}"/>
    <cellStyle name="Currency [0] 4" xfId="6081" hidden="1" xr:uid="{00000000-0005-0000-0000-000094660000}"/>
    <cellStyle name="Currency [0] 4" xfId="6799" hidden="1" xr:uid="{00000000-0005-0000-0000-000095660000}"/>
    <cellStyle name="Currency [0] 4" xfId="6963" hidden="1" xr:uid="{00000000-0005-0000-0000-000096660000}"/>
    <cellStyle name="Currency [0] 4" xfId="7370" hidden="1" xr:uid="{00000000-0005-0000-0000-000097660000}"/>
    <cellStyle name="Currency [0] 4" xfId="7512" hidden="1" xr:uid="{00000000-0005-0000-0000-000098660000}"/>
    <cellStyle name="Currency [0] 4" xfId="7854" hidden="1" xr:uid="{00000000-0005-0000-0000-000099660000}"/>
    <cellStyle name="Currency [0] 4" xfId="8191" hidden="1" xr:uid="{00000000-0005-0000-0000-00009A660000}"/>
    <cellStyle name="Currency [0] 4" xfId="8444" hidden="1" xr:uid="{00000000-0005-0000-0000-00009B660000}"/>
    <cellStyle name="Currency [0] 5" xfId="491" hidden="1" xr:uid="{00000000-0005-0000-0000-00009C660000}"/>
    <cellStyle name="Currency [0] 5" xfId="1209" hidden="1" xr:uid="{00000000-0005-0000-0000-00009D660000}"/>
    <cellStyle name="Currency [0] 5" xfId="1374" hidden="1" xr:uid="{00000000-0005-0000-0000-00009E660000}"/>
    <cellStyle name="Currency [0] 5" xfId="1780" hidden="1" xr:uid="{00000000-0005-0000-0000-00009F660000}"/>
    <cellStyle name="Currency [0] 5" xfId="1922" hidden="1" xr:uid="{00000000-0005-0000-0000-0000A0660000}"/>
    <cellStyle name="Currency [0] 5" xfId="2264" hidden="1" xr:uid="{00000000-0005-0000-0000-0000A1660000}"/>
    <cellStyle name="Currency [0] 5" xfId="2601" hidden="1" xr:uid="{00000000-0005-0000-0000-0000A2660000}"/>
    <cellStyle name="Currency [0] 5" xfId="2854" hidden="1" xr:uid="{00000000-0005-0000-0000-0000A3660000}"/>
    <cellStyle name="Currency [0] 5" xfId="3290" hidden="1" xr:uid="{00000000-0005-0000-0000-0000A4660000}"/>
    <cellStyle name="Currency [0] 5" xfId="4008" hidden="1" xr:uid="{00000000-0005-0000-0000-0000A5660000}"/>
    <cellStyle name="Currency [0] 5" xfId="4173" hidden="1" xr:uid="{00000000-0005-0000-0000-0000A6660000}"/>
    <cellStyle name="Currency [0] 5" xfId="4579" hidden="1" xr:uid="{00000000-0005-0000-0000-0000A7660000}"/>
    <cellStyle name="Currency [0] 5" xfId="4721" hidden="1" xr:uid="{00000000-0005-0000-0000-0000A8660000}"/>
    <cellStyle name="Currency [0] 5" xfId="5063" hidden="1" xr:uid="{00000000-0005-0000-0000-0000A9660000}"/>
    <cellStyle name="Currency [0] 5" xfId="5400" hidden="1" xr:uid="{00000000-0005-0000-0000-0000AA660000}"/>
    <cellStyle name="Currency [0] 5" xfId="5653" hidden="1" xr:uid="{00000000-0005-0000-0000-0000AB660000}"/>
    <cellStyle name="Currency [0] 5" xfId="6082" hidden="1" xr:uid="{00000000-0005-0000-0000-0000AC660000}"/>
    <cellStyle name="Currency [0] 5" xfId="6800" hidden="1" xr:uid="{00000000-0005-0000-0000-0000AD660000}"/>
    <cellStyle name="Currency [0] 5" xfId="6965" hidden="1" xr:uid="{00000000-0005-0000-0000-0000AE660000}"/>
    <cellStyle name="Currency [0] 5" xfId="7371" hidden="1" xr:uid="{00000000-0005-0000-0000-0000AF660000}"/>
    <cellStyle name="Currency [0] 5" xfId="7513" hidden="1" xr:uid="{00000000-0005-0000-0000-0000B0660000}"/>
    <cellStyle name="Currency [0] 5" xfId="7855" hidden="1" xr:uid="{00000000-0005-0000-0000-0000B1660000}"/>
    <cellStyle name="Currency [0] 5" xfId="8192" hidden="1" xr:uid="{00000000-0005-0000-0000-0000B2660000}"/>
    <cellStyle name="Currency [0] 5" xfId="8445" hidden="1" xr:uid="{00000000-0005-0000-0000-0000B3660000}"/>
    <cellStyle name="Currency [0] 6" xfId="492" hidden="1" xr:uid="{00000000-0005-0000-0000-0000B4660000}"/>
    <cellStyle name="Currency [0] 6" xfId="1210" hidden="1" xr:uid="{00000000-0005-0000-0000-0000B5660000}"/>
    <cellStyle name="Currency [0] 6" xfId="1378" hidden="1" xr:uid="{00000000-0005-0000-0000-0000B6660000}"/>
    <cellStyle name="Currency [0] 6" xfId="1781" hidden="1" xr:uid="{00000000-0005-0000-0000-0000B7660000}"/>
    <cellStyle name="Currency [0] 6" xfId="1924" hidden="1" xr:uid="{00000000-0005-0000-0000-0000B8660000}"/>
    <cellStyle name="Currency [0] 6" xfId="2266" hidden="1" xr:uid="{00000000-0005-0000-0000-0000B9660000}"/>
    <cellStyle name="Currency [0] 6" xfId="2603" hidden="1" xr:uid="{00000000-0005-0000-0000-0000BA660000}"/>
    <cellStyle name="Currency [0] 6" xfId="2855" hidden="1" xr:uid="{00000000-0005-0000-0000-0000BB660000}"/>
    <cellStyle name="Currency [0] 6" xfId="3291" hidden="1" xr:uid="{00000000-0005-0000-0000-0000BC660000}"/>
    <cellStyle name="Currency [0] 6" xfId="4009" hidden="1" xr:uid="{00000000-0005-0000-0000-0000BD660000}"/>
    <cellStyle name="Currency [0] 6" xfId="4177" hidden="1" xr:uid="{00000000-0005-0000-0000-0000BE660000}"/>
    <cellStyle name="Currency [0] 6" xfId="4580" hidden="1" xr:uid="{00000000-0005-0000-0000-0000BF660000}"/>
    <cellStyle name="Currency [0] 6" xfId="4723" hidden="1" xr:uid="{00000000-0005-0000-0000-0000C0660000}"/>
    <cellStyle name="Currency [0] 6" xfId="5065" hidden="1" xr:uid="{00000000-0005-0000-0000-0000C1660000}"/>
    <cellStyle name="Currency [0] 6" xfId="5402" hidden="1" xr:uid="{00000000-0005-0000-0000-0000C2660000}"/>
    <cellStyle name="Currency [0] 6" xfId="5654" hidden="1" xr:uid="{00000000-0005-0000-0000-0000C3660000}"/>
    <cellStyle name="Currency [0] 6" xfId="6083" hidden="1" xr:uid="{00000000-0005-0000-0000-0000C4660000}"/>
    <cellStyle name="Currency [0] 6" xfId="6801" hidden="1" xr:uid="{00000000-0005-0000-0000-0000C5660000}"/>
    <cellStyle name="Currency [0] 6" xfId="6969" hidden="1" xr:uid="{00000000-0005-0000-0000-0000C6660000}"/>
    <cellStyle name="Currency [0] 6" xfId="7372" hidden="1" xr:uid="{00000000-0005-0000-0000-0000C7660000}"/>
    <cellStyle name="Currency [0] 6" xfId="7515" hidden="1" xr:uid="{00000000-0005-0000-0000-0000C8660000}"/>
    <cellStyle name="Currency [0] 6" xfId="7857" hidden="1" xr:uid="{00000000-0005-0000-0000-0000C9660000}"/>
    <cellStyle name="Currency [0] 6" xfId="8194" hidden="1" xr:uid="{00000000-0005-0000-0000-0000CA660000}"/>
    <cellStyle name="Currency [0] 6" xfId="8446" hidden="1" xr:uid="{00000000-0005-0000-0000-0000CB660000}"/>
    <cellStyle name="Currency [0] 7" xfId="493" hidden="1" xr:uid="{00000000-0005-0000-0000-0000CC660000}"/>
    <cellStyle name="Currency [0] 7" xfId="1211" hidden="1" xr:uid="{00000000-0005-0000-0000-0000CD660000}"/>
    <cellStyle name="Currency [0] 7" xfId="1381" hidden="1" xr:uid="{00000000-0005-0000-0000-0000CE660000}"/>
    <cellStyle name="Currency [0] 7" xfId="1782" hidden="1" xr:uid="{00000000-0005-0000-0000-0000CF660000}"/>
    <cellStyle name="Currency [0] 7" xfId="1927" hidden="1" xr:uid="{00000000-0005-0000-0000-0000D0660000}"/>
    <cellStyle name="Currency [0] 7" xfId="2268" hidden="1" xr:uid="{00000000-0005-0000-0000-0000D1660000}"/>
    <cellStyle name="Currency [0] 7" xfId="2605" hidden="1" xr:uid="{00000000-0005-0000-0000-0000D2660000}"/>
    <cellStyle name="Currency [0] 7" xfId="2856" hidden="1" xr:uid="{00000000-0005-0000-0000-0000D3660000}"/>
    <cellStyle name="Currency [0] 7" xfId="3292" hidden="1" xr:uid="{00000000-0005-0000-0000-0000D4660000}"/>
    <cellStyle name="Currency [0] 7" xfId="4010" hidden="1" xr:uid="{00000000-0005-0000-0000-0000D5660000}"/>
    <cellStyle name="Currency [0] 7" xfId="4180" hidden="1" xr:uid="{00000000-0005-0000-0000-0000D6660000}"/>
    <cellStyle name="Currency [0] 7" xfId="4581" hidden="1" xr:uid="{00000000-0005-0000-0000-0000D7660000}"/>
    <cellStyle name="Currency [0] 7" xfId="4726" hidden="1" xr:uid="{00000000-0005-0000-0000-0000D8660000}"/>
    <cellStyle name="Currency [0] 7" xfId="5067" hidden="1" xr:uid="{00000000-0005-0000-0000-0000D9660000}"/>
    <cellStyle name="Currency [0] 7" xfId="5404" hidden="1" xr:uid="{00000000-0005-0000-0000-0000DA660000}"/>
    <cellStyle name="Currency [0] 7" xfId="5655" hidden="1" xr:uid="{00000000-0005-0000-0000-0000DB660000}"/>
    <cellStyle name="Currency [0] 7" xfId="6084" hidden="1" xr:uid="{00000000-0005-0000-0000-0000DC660000}"/>
    <cellStyle name="Currency [0] 7" xfId="6802" hidden="1" xr:uid="{00000000-0005-0000-0000-0000DD660000}"/>
    <cellStyle name="Currency [0] 7" xfId="6972" hidden="1" xr:uid="{00000000-0005-0000-0000-0000DE660000}"/>
    <cellStyle name="Currency [0] 7" xfId="7373" hidden="1" xr:uid="{00000000-0005-0000-0000-0000DF660000}"/>
    <cellStyle name="Currency [0] 7" xfId="7518" hidden="1" xr:uid="{00000000-0005-0000-0000-0000E0660000}"/>
    <cellStyle name="Currency [0] 7" xfId="7859" hidden="1" xr:uid="{00000000-0005-0000-0000-0000E1660000}"/>
    <cellStyle name="Currency [0] 7" xfId="8196" hidden="1" xr:uid="{00000000-0005-0000-0000-0000E2660000}"/>
    <cellStyle name="Currency [0] 7" xfId="8447" hidden="1" xr:uid="{00000000-0005-0000-0000-0000E3660000}"/>
    <cellStyle name="Currency [0] 8" xfId="489" hidden="1" xr:uid="{00000000-0005-0000-0000-0000E4660000}"/>
    <cellStyle name="Currency [0] 8" xfId="1207" hidden="1" xr:uid="{00000000-0005-0000-0000-0000E5660000}"/>
    <cellStyle name="Currency [0] 8" xfId="1371" hidden="1" xr:uid="{00000000-0005-0000-0000-0000E6660000}"/>
    <cellStyle name="Currency [0] 8" xfId="1778" hidden="1" xr:uid="{00000000-0005-0000-0000-0000E7660000}"/>
    <cellStyle name="Currency [0] 8" xfId="1920" hidden="1" xr:uid="{00000000-0005-0000-0000-0000E8660000}"/>
    <cellStyle name="Currency [0] 8" xfId="2262" hidden="1" xr:uid="{00000000-0005-0000-0000-0000E9660000}"/>
    <cellStyle name="Currency [0] 8" xfId="2599" hidden="1" xr:uid="{00000000-0005-0000-0000-0000EA660000}"/>
    <cellStyle name="Currency [0] 8" xfId="2852" hidden="1" xr:uid="{00000000-0005-0000-0000-0000EB660000}"/>
    <cellStyle name="Currency [0] 8" xfId="3288" hidden="1" xr:uid="{00000000-0005-0000-0000-0000EC660000}"/>
    <cellStyle name="Currency [0] 8" xfId="4006" hidden="1" xr:uid="{00000000-0005-0000-0000-0000ED660000}"/>
    <cellStyle name="Currency [0] 8" xfId="4170" hidden="1" xr:uid="{00000000-0005-0000-0000-0000EE660000}"/>
    <cellStyle name="Currency [0] 8" xfId="4577" hidden="1" xr:uid="{00000000-0005-0000-0000-0000EF660000}"/>
    <cellStyle name="Currency [0] 8" xfId="4719" hidden="1" xr:uid="{00000000-0005-0000-0000-0000F0660000}"/>
    <cellStyle name="Currency [0] 8" xfId="5061" hidden="1" xr:uid="{00000000-0005-0000-0000-0000F1660000}"/>
    <cellStyle name="Currency [0] 8" xfId="5398" hidden="1" xr:uid="{00000000-0005-0000-0000-0000F2660000}"/>
    <cellStyle name="Currency [0] 8" xfId="5651" hidden="1" xr:uid="{00000000-0005-0000-0000-0000F3660000}"/>
    <cellStyle name="Currency [0] 8" xfId="6080" hidden="1" xr:uid="{00000000-0005-0000-0000-0000F4660000}"/>
    <cellStyle name="Currency [0] 8" xfId="6798" hidden="1" xr:uid="{00000000-0005-0000-0000-0000F5660000}"/>
    <cellStyle name="Currency [0] 8" xfId="6962" hidden="1" xr:uid="{00000000-0005-0000-0000-0000F6660000}"/>
    <cellStyle name="Currency [0] 8" xfId="7369" hidden="1" xr:uid="{00000000-0005-0000-0000-0000F7660000}"/>
    <cellStyle name="Currency [0] 8" xfId="7511" hidden="1" xr:uid="{00000000-0005-0000-0000-0000F8660000}"/>
    <cellStyle name="Currency [0] 8" xfId="7853" hidden="1" xr:uid="{00000000-0005-0000-0000-0000F9660000}"/>
    <cellStyle name="Currency [0] 8" xfId="8190" hidden="1" xr:uid="{00000000-0005-0000-0000-0000FA660000}"/>
    <cellStyle name="Currency [0] 8" xfId="8443" hidden="1" xr:uid="{00000000-0005-0000-0000-0000FB660000}"/>
    <cellStyle name="Currency [0] 9" xfId="494" hidden="1" xr:uid="{00000000-0005-0000-0000-0000FC660000}"/>
    <cellStyle name="Currency [0] 9" xfId="1212" hidden="1" xr:uid="{00000000-0005-0000-0000-0000FD660000}"/>
    <cellStyle name="Currency [0] 9" xfId="1384" hidden="1" xr:uid="{00000000-0005-0000-0000-0000FE660000}"/>
    <cellStyle name="Currency [0] 9" xfId="1783" hidden="1" xr:uid="{00000000-0005-0000-0000-0000FF660000}"/>
    <cellStyle name="Currency [0] 9" xfId="1928" hidden="1" xr:uid="{00000000-0005-0000-0000-000000670000}"/>
    <cellStyle name="Currency [0] 9" xfId="2269" hidden="1" xr:uid="{00000000-0005-0000-0000-000001670000}"/>
    <cellStyle name="Currency [0] 9" xfId="2606" hidden="1" xr:uid="{00000000-0005-0000-0000-000002670000}"/>
    <cellStyle name="Currency [0] 9" xfId="2857" hidden="1" xr:uid="{00000000-0005-0000-0000-000003670000}"/>
    <cellStyle name="Currency [0] 9" xfId="3293" hidden="1" xr:uid="{00000000-0005-0000-0000-000004670000}"/>
    <cellStyle name="Currency [0] 9" xfId="4011" hidden="1" xr:uid="{00000000-0005-0000-0000-000005670000}"/>
    <cellStyle name="Currency [0] 9" xfId="4183" hidden="1" xr:uid="{00000000-0005-0000-0000-000006670000}"/>
    <cellStyle name="Currency [0] 9" xfId="4582" hidden="1" xr:uid="{00000000-0005-0000-0000-000007670000}"/>
    <cellStyle name="Currency [0] 9" xfId="4727" hidden="1" xr:uid="{00000000-0005-0000-0000-000008670000}"/>
    <cellStyle name="Currency [0] 9" xfId="5068" hidden="1" xr:uid="{00000000-0005-0000-0000-000009670000}"/>
    <cellStyle name="Currency [0] 9" xfId="5405" hidden="1" xr:uid="{00000000-0005-0000-0000-00000A670000}"/>
    <cellStyle name="Currency [0] 9" xfId="5656" hidden="1" xr:uid="{00000000-0005-0000-0000-00000B670000}"/>
    <cellStyle name="Currency [0] 9" xfId="6085" hidden="1" xr:uid="{00000000-0005-0000-0000-00000C670000}"/>
    <cellStyle name="Currency [0] 9" xfId="6803" hidden="1" xr:uid="{00000000-0005-0000-0000-00000D670000}"/>
    <cellStyle name="Currency [0] 9" xfId="6975" hidden="1" xr:uid="{00000000-0005-0000-0000-00000E670000}"/>
    <cellStyle name="Currency [0] 9" xfId="7374" hidden="1" xr:uid="{00000000-0005-0000-0000-00000F670000}"/>
    <cellStyle name="Currency [0] 9" xfId="7519" hidden="1" xr:uid="{00000000-0005-0000-0000-000010670000}"/>
    <cellStyle name="Currency [0] 9" xfId="7860" hidden="1" xr:uid="{00000000-0005-0000-0000-000011670000}"/>
    <cellStyle name="Currency [0] 9" xfId="8197" hidden="1" xr:uid="{00000000-0005-0000-0000-000012670000}"/>
    <cellStyle name="Currency [0] 9" xfId="8448" hidden="1" xr:uid="{00000000-0005-0000-0000-000013670000}"/>
    <cellStyle name="Currency 2" xfId="8465" xr:uid="{0D8B8CB6-BB27-48B2-A3FD-6D750156345E}"/>
    <cellStyle name="Currency 4 13 2" xfId="464" hidden="1" xr:uid="{00000000-0005-0000-0000-000014670000}"/>
    <cellStyle name="Currency 4 13 2" xfId="579" hidden="1" xr:uid="{00000000-0005-0000-0000-000015670000}"/>
    <cellStyle name="Currency 4 13 2" xfId="1302" hidden="1" xr:uid="{00000000-0005-0000-0000-000016670000}"/>
    <cellStyle name="Currency 4 13 2" xfId="1475" hidden="1" xr:uid="{00000000-0005-0000-0000-000017670000}"/>
    <cellStyle name="Currency 4 13 2" xfId="1868" hidden="1" xr:uid="{00000000-0005-0000-0000-000018670000}"/>
    <cellStyle name="Currency 4 13 2" xfId="2016" hidden="1" xr:uid="{00000000-0005-0000-0000-000019670000}"/>
    <cellStyle name="Currency 4 13 2" xfId="2354" hidden="1" xr:uid="{00000000-0005-0000-0000-00001A670000}"/>
    <cellStyle name="Currency 4 13 2" xfId="2691" hidden="1" xr:uid="{00000000-0005-0000-0000-00001B670000}"/>
    <cellStyle name="Currency 4 13 2" xfId="3263" hidden="1" xr:uid="{00000000-0005-0000-0000-00001C670000}"/>
    <cellStyle name="Currency 4 13 2" xfId="3378" hidden="1" xr:uid="{00000000-0005-0000-0000-00001D670000}"/>
    <cellStyle name="Currency 4 13 2" xfId="4101" hidden="1" xr:uid="{00000000-0005-0000-0000-00001E670000}"/>
    <cellStyle name="Currency 4 13 2" xfId="4274" hidden="1" xr:uid="{00000000-0005-0000-0000-00001F670000}"/>
    <cellStyle name="Currency 4 13 2" xfId="4667" hidden="1" xr:uid="{00000000-0005-0000-0000-000020670000}"/>
    <cellStyle name="Currency 4 13 2" xfId="4815" hidden="1" xr:uid="{00000000-0005-0000-0000-000021670000}"/>
    <cellStyle name="Currency 4 13 2" xfId="5153" hidden="1" xr:uid="{00000000-0005-0000-0000-000022670000}"/>
    <cellStyle name="Currency 4 13 2" xfId="5490" hidden="1" xr:uid="{00000000-0005-0000-0000-000023670000}"/>
    <cellStyle name="Currency 4 13 2" xfId="6055" hidden="1" xr:uid="{00000000-0005-0000-0000-000024670000}"/>
    <cellStyle name="Currency 4 13 2" xfId="6170" hidden="1" xr:uid="{00000000-0005-0000-0000-000025670000}"/>
    <cellStyle name="Currency 4 13 2" xfId="6893" hidden="1" xr:uid="{00000000-0005-0000-0000-000026670000}"/>
    <cellStyle name="Currency 4 13 2" xfId="7066" hidden="1" xr:uid="{00000000-0005-0000-0000-000027670000}"/>
    <cellStyle name="Currency 4 13 2" xfId="7459" hidden="1" xr:uid="{00000000-0005-0000-0000-000028670000}"/>
    <cellStyle name="Currency 4 13 2" xfId="7607" hidden="1" xr:uid="{00000000-0005-0000-0000-000029670000}"/>
    <cellStyle name="Currency 4 13 2" xfId="7945" hidden="1" xr:uid="{00000000-0005-0000-0000-00002A670000}"/>
    <cellStyle name="Currency 4 13 2" xfId="8282" hidden="1" xr:uid="{00000000-0005-0000-0000-00002B670000}"/>
    <cellStyle name="Currency 6 2" xfId="401" hidden="1" xr:uid="{00000000-0005-0000-0000-00002C670000}"/>
    <cellStyle name="Currency 6 2" xfId="516" hidden="1" xr:uid="{00000000-0005-0000-0000-00002D670000}"/>
    <cellStyle name="Currency 6 2" xfId="1239" hidden="1" xr:uid="{00000000-0005-0000-0000-00002E670000}"/>
    <cellStyle name="Currency 6 2" xfId="1412" hidden="1" xr:uid="{00000000-0005-0000-0000-00002F670000}"/>
    <cellStyle name="Currency 6 2" xfId="1805" hidden="1" xr:uid="{00000000-0005-0000-0000-000030670000}"/>
    <cellStyle name="Currency 6 2" xfId="1953" hidden="1" xr:uid="{00000000-0005-0000-0000-000031670000}"/>
    <cellStyle name="Currency 6 2" xfId="2291" hidden="1" xr:uid="{00000000-0005-0000-0000-000032670000}"/>
    <cellStyle name="Currency 6 2" xfId="2628" hidden="1" xr:uid="{00000000-0005-0000-0000-000033670000}"/>
    <cellStyle name="Currency 6 2" xfId="3200" hidden="1" xr:uid="{00000000-0005-0000-0000-000034670000}"/>
    <cellStyle name="Currency 6 2" xfId="3315" hidden="1" xr:uid="{00000000-0005-0000-0000-000035670000}"/>
    <cellStyle name="Currency 6 2" xfId="4038" hidden="1" xr:uid="{00000000-0005-0000-0000-000036670000}"/>
    <cellStyle name="Currency 6 2" xfId="4211" hidden="1" xr:uid="{00000000-0005-0000-0000-000037670000}"/>
    <cellStyle name="Currency 6 2" xfId="4604" hidden="1" xr:uid="{00000000-0005-0000-0000-000038670000}"/>
    <cellStyle name="Currency 6 2" xfId="4752" hidden="1" xr:uid="{00000000-0005-0000-0000-000039670000}"/>
    <cellStyle name="Currency 6 2" xfId="5090" hidden="1" xr:uid="{00000000-0005-0000-0000-00003A670000}"/>
    <cellStyle name="Currency 6 2" xfId="5427" hidden="1" xr:uid="{00000000-0005-0000-0000-00003B670000}"/>
    <cellStyle name="Currency 6 2" xfId="5992" hidden="1" xr:uid="{00000000-0005-0000-0000-00003C670000}"/>
    <cellStyle name="Currency 6 2" xfId="6107" hidden="1" xr:uid="{00000000-0005-0000-0000-00003D670000}"/>
    <cellStyle name="Currency 6 2" xfId="6830" hidden="1" xr:uid="{00000000-0005-0000-0000-00003E670000}"/>
    <cellStyle name="Currency 6 2" xfId="7003" hidden="1" xr:uid="{00000000-0005-0000-0000-00003F670000}"/>
    <cellStyle name="Currency 6 2" xfId="7396" hidden="1" xr:uid="{00000000-0005-0000-0000-000040670000}"/>
    <cellStyle name="Currency 6 2" xfId="7544" hidden="1" xr:uid="{00000000-0005-0000-0000-000041670000}"/>
    <cellStyle name="Currency 6 2" xfId="7882" hidden="1" xr:uid="{00000000-0005-0000-0000-000042670000}"/>
    <cellStyle name="Currency 6 2" xfId="8219" hidden="1" xr:uid="{00000000-0005-0000-0000-000043670000}"/>
    <cellStyle name="Date (short)" xfId="53" xr:uid="{00000000-0005-0000-0000-000022000000}"/>
    <cellStyle name="Explanatory Text" xfId="20" builtinId="53" customBuiltin="1"/>
    <cellStyle name="Explanatory Text 3" xfId="8460" xr:uid="{B1BC5018-E5C3-4A7C-A9B7-FE7ABE5DFEC9}"/>
    <cellStyle name="Followed Hyperlink" xfId="61" builtinId="9" customBuiltin="1"/>
    <cellStyle name="Good" xfId="10" builtinId="26" hidden="1"/>
    <cellStyle name="Heading 1" xfId="6" builtinId="16" customBuiltin="1"/>
    <cellStyle name="Heading 1 3" xfId="2869" xr:uid="{E18F6335-AAD8-4F6B-82A3-77885B065003}"/>
    <cellStyle name="Heading 2" xfId="7" builtinId="17" customBuiltin="1"/>
    <cellStyle name="Heading 2 2" xfId="70" xr:uid="{5AD54E78-16AA-402F-84AC-F4F9D11E5924}"/>
    <cellStyle name="Heading 2 3" xfId="2867" xr:uid="{300E5646-5709-49B6-AEAA-7CDB51319E01}"/>
    <cellStyle name="Heading 3" xfId="8" builtinId="18" customBuiltin="1"/>
    <cellStyle name="Heading 3 3" xfId="2866" xr:uid="{40DF38E6-B63A-48E5-B880-552A7BEE6628}"/>
    <cellStyle name="Heading 4" xfId="9" builtinId="19" hidden="1"/>
    <cellStyle name="Horiz borders" xfId="8458" xr:uid="{2BDFBA31-DE17-49BF-8AB6-81C28F3BF972}"/>
    <cellStyle name="Hyperlink" xfId="58" builtinId="8" customBuiltin="1"/>
    <cellStyle name="Hyperlink 2" xfId="8462" xr:uid="{A44E83BF-F133-445C-839C-378AA9443169}"/>
    <cellStyle name="Hyperlink 3" xfId="72" xr:uid="{00000000-0005-0000-0000-0000DC1E0000}"/>
    <cellStyle name="Input" xfId="13" builtinId="20" customBuiltin="1"/>
    <cellStyle name="Input 2 2" xfId="8463" xr:uid="{C2FEFC64-BC69-48FF-862C-9DEA5C676A19}"/>
    <cellStyle name="Input 3" xfId="2868" xr:uid="{90FDC329-C2F2-4C1A-ADA5-434197F6EDF0}"/>
    <cellStyle name="Label" xfId="52" xr:uid="{00000000-0005-0000-0000-00002B000000}"/>
    <cellStyle name="Link" xfId="51" xr:uid="{00000000-0005-0000-0000-00002C000000}"/>
    <cellStyle name="Linked Cell" xfId="16" builtinId="24" hidden="1"/>
    <cellStyle name="Neutral" xfId="12" builtinId="28" hidden="1"/>
    <cellStyle name="Normal" xfId="0" builtinId="0" customBuiltin="1"/>
    <cellStyle name="Normal_RawData_1" xfId="65" xr:uid="{3DF316E0-B85A-4449-BF88-853D8F31FBBB}"/>
    <cellStyle name="Note" xfId="19" builtinId="10" hidden="1"/>
    <cellStyle name="Note 10" xfId="108" hidden="1" xr:uid="{00000000-0005-0000-0000-000093790000}"/>
    <cellStyle name="Note 10" xfId="165" hidden="1" xr:uid="{00000000-0005-0000-0000-000094790000}"/>
    <cellStyle name="Note 10" xfId="243" hidden="1" xr:uid="{00000000-0005-0000-0000-000095790000}"/>
    <cellStyle name="Note 10" xfId="321" hidden="1" xr:uid="{00000000-0005-0000-0000-000096790000}"/>
    <cellStyle name="Note 10" xfId="903" hidden="1" xr:uid="{00000000-0005-0000-0000-000097790000}"/>
    <cellStyle name="Note 10" xfId="982" hidden="1" xr:uid="{00000000-0005-0000-0000-000098790000}"/>
    <cellStyle name="Note 10" xfId="1061" hidden="1" xr:uid="{00000000-0005-0000-0000-000099790000}"/>
    <cellStyle name="Note 10" xfId="855" hidden="1" xr:uid="{00000000-0005-0000-0000-00009A790000}"/>
    <cellStyle name="Note 10" xfId="1162" hidden="1" xr:uid="{00000000-0005-0000-0000-00009B790000}"/>
    <cellStyle name="Note 10" xfId="616" hidden="1" xr:uid="{00000000-0005-0000-0000-00009C790000}"/>
    <cellStyle name="Note 10" xfId="1506" hidden="1" xr:uid="{00000000-0005-0000-0000-00009D790000}"/>
    <cellStyle name="Note 10" xfId="1577" hidden="1" xr:uid="{00000000-0005-0000-0000-00009E790000}"/>
    <cellStyle name="Note 10" xfId="1655" hidden="1" xr:uid="{00000000-0005-0000-0000-00009F790000}"/>
    <cellStyle name="Note 10" xfId="657" hidden="1" xr:uid="{00000000-0005-0000-0000-0000A0790000}"/>
    <cellStyle name="Note 10" xfId="1748" hidden="1" xr:uid="{00000000-0005-0000-0000-0000A1790000}"/>
    <cellStyle name="Note 10" xfId="1177" hidden="1" xr:uid="{00000000-0005-0000-0000-0000A2790000}"/>
    <cellStyle name="Note 10" xfId="2043" hidden="1" xr:uid="{00000000-0005-0000-0000-0000A3790000}"/>
    <cellStyle name="Note 10" xfId="2109" hidden="1" xr:uid="{00000000-0005-0000-0000-0000A4790000}"/>
    <cellStyle name="Note 10" xfId="2187" hidden="1" xr:uid="{00000000-0005-0000-0000-0000A5790000}"/>
    <cellStyle name="Note 10" xfId="2380" hidden="1" xr:uid="{00000000-0005-0000-0000-0000A6790000}"/>
    <cellStyle name="Note 10" xfId="2446" hidden="1" xr:uid="{00000000-0005-0000-0000-0000A7790000}"/>
    <cellStyle name="Note 10" xfId="2524" hidden="1" xr:uid="{00000000-0005-0000-0000-0000A8790000}"/>
    <cellStyle name="Note 10" xfId="2717" hidden="1" xr:uid="{00000000-0005-0000-0000-0000A9790000}"/>
    <cellStyle name="Note 10" xfId="2783" hidden="1" xr:uid="{00000000-0005-0000-0000-0000AA790000}"/>
    <cellStyle name="Note 10" xfId="2907" hidden="1" xr:uid="{00000000-0005-0000-0000-0000AB790000}"/>
    <cellStyle name="Note 10" xfId="2964" hidden="1" xr:uid="{00000000-0005-0000-0000-0000AC790000}"/>
    <cellStyle name="Note 10" xfId="3042" hidden="1" xr:uid="{00000000-0005-0000-0000-0000AD790000}"/>
    <cellStyle name="Note 10" xfId="3120" hidden="1" xr:uid="{00000000-0005-0000-0000-0000AE790000}"/>
    <cellStyle name="Note 10" xfId="3702" hidden="1" xr:uid="{00000000-0005-0000-0000-0000AF790000}"/>
    <cellStyle name="Note 10" xfId="3781" hidden="1" xr:uid="{00000000-0005-0000-0000-0000B0790000}"/>
    <cellStyle name="Note 10" xfId="3860" hidden="1" xr:uid="{00000000-0005-0000-0000-0000B1790000}"/>
    <cellStyle name="Note 10" xfId="3654" hidden="1" xr:uid="{00000000-0005-0000-0000-0000B2790000}"/>
    <cellStyle name="Note 10" xfId="3961" hidden="1" xr:uid="{00000000-0005-0000-0000-0000B3790000}"/>
    <cellStyle name="Note 10" xfId="3415" hidden="1" xr:uid="{00000000-0005-0000-0000-0000B4790000}"/>
    <cellStyle name="Note 10" xfId="4305" hidden="1" xr:uid="{00000000-0005-0000-0000-0000B5790000}"/>
    <cellStyle name="Note 10" xfId="4376" hidden="1" xr:uid="{00000000-0005-0000-0000-0000B6790000}"/>
    <cellStyle name="Note 10" xfId="4454" hidden="1" xr:uid="{00000000-0005-0000-0000-0000B7790000}"/>
    <cellStyle name="Note 10" xfId="3456" hidden="1" xr:uid="{00000000-0005-0000-0000-0000B8790000}"/>
    <cellStyle name="Note 10" xfId="4547" hidden="1" xr:uid="{00000000-0005-0000-0000-0000B9790000}"/>
    <cellStyle name="Note 10" xfId="3976" hidden="1" xr:uid="{00000000-0005-0000-0000-0000BA790000}"/>
    <cellStyle name="Note 10" xfId="4842" hidden="1" xr:uid="{00000000-0005-0000-0000-0000BB790000}"/>
    <cellStyle name="Note 10" xfId="4908" hidden="1" xr:uid="{00000000-0005-0000-0000-0000BC790000}"/>
    <cellStyle name="Note 10" xfId="4986" hidden="1" xr:uid="{00000000-0005-0000-0000-0000BD790000}"/>
    <cellStyle name="Note 10" xfId="5179" hidden="1" xr:uid="{00000000-0005-0000-0000-0000BE790000}"/>
    <cellStyle name="Note 10" xfId="5245" hidden="1" xr:uid="{00000000-0005-0000-0000-0000BF790000}"/>
    <cellStyle name="Note 10" xfId="5323" hidden="1" xr:uid="{00000000-0005-0000-0000-0000C0790000}"/>
    <cellStyle name="Note 10" xfId="5516" hidden="1" xr:uid="{00000000-0005-0000-0000-0000C1790000}"/>
    <cellStyle name="Note 10" xfId="5582" hidden="1" xr:uid="{00000000-0005-0000-0000-0000C2790000}"/>
    <cellStyle name="Note 10" xfId="5699" hidden="1" xr:uid="{00000000-0005-0000-0000-0000C3790000}"/>
    <cellStyle name="Note 10" xfId="5756" hidden="1" xr:uid="{00000000-0005-0000-0000-0000C4790000}"/>
    <cellStyle name="Note 10" xfId="5834" hidden="1" xr:uid="{00000000-0005-0000-0000-0000C5790000}"/>
    <cellStyle name="Note 10" xfId="5912" hidden="1" xr:uid="{00000000-0005-0000-0000-0000C6790000}"/>
    <cellStyle name="Note 10" xfId="6494" hidden="1" xr:uid="{00000000-0005-0000-0000-0000C7790000}"/>
    <cellStyle name="Note 10" xfId="6573" hidden="1" xr:uid="{00000000-0005-0000-0000-0000C8790000}"/>
    <cellStyle name="Note 10" xfId="6652" hidden="1" xr:uid="{00000000-0005-0000-0000-0000C9790000}"/>
    <cellStyle name="Note 10" xfId="6446" hidden="1" xr:uid="{00000000-0005-0000-0000-0000CA790000}"/>
    <cellStyle name="Note 10" xfId="6753" hidden="1" xr:uid="{00000000-0005-0000-0000-0000CB790000}"/>
    <cellStyle name="Note 10" xfId="6207" hidden="1" xr:uid="{00000000-0005-0000-0000-0000CC790000}"/>
    <cellStyle name="Note 10" xfId="7097" hidden="1" xr:uid="{00000000-0005-0000-0000-0000CD790000}"/>
    <cellStyle name="Note 10" xfId="7168" hidden="1" xr:uid="{00000000-0005-0000-0000-0000CE790000}"/>
    <cellStyle name="Note 10" xfId="7246" hidden="1" xr:uid="{00000000-0005-0000-0000-0000CF790000}"/>
    <cellStyle name="Note 10" xfId="6248" hidden="1" xr:uid="{00000000-0005-0000-0000-0000D0790000}"/>
    <cellStyle name="Note 10" xfId="7339" hidden="1" xr:uid="{00000000-0005-0000-0000-0000D1790000}"/>
    <cellStyle name="Note 10" xfId="6768" hidden="1" xr:uid="{00000000-0005-0000-0000-0000D2790000}"/>
    <cellStyle name="Note 10" xfId="7634" hidden="1" xr:uid="{00000000-0005-0000-0000-0000D3790000}"/>
    <cellStyle name="Note 10" xfId="7700" hidden="1" xr:uid="{00000000-0005-0000-0000-0000D4790000}"/>
    <cellStyle name="Note 10" xfId="7778" hidden="1" xr:uid="{00000000-0005-0000-0000-0000D5790000}"/>
    <cellStyle name="Note 10" xfId="7971" hidden="1" xr:uid="{00000000-0005-0000-0000-0000D6790000}"/>
    <cellStyle name="Note 10" xfId="8037" hidden="1" xr:uid="{00000000-0005-0000-0000-0000D7790000}"/>
    <cellStyle name="Note 10" xfId="8115" hidden="1" xr:uid="{00000000-0005-0000-0000-0000D8790000}"/>
    <cellStyle name="Note 10" xfId="8308" hidden="1" xr:uid="{00000000-0005-0000-0000-0000D9790000}"/>
    <cellStyle name="Note 10" xfId="8374" hidden="1" xr:uid="{00000000-0005-0000-0000-0000DA790000}"/>
    <cellStyle name="Note 11" xfId="121" hidden="1" xr:uid="{00000000-0005-0000-0000-0000DB790000}"/>
    <cellStyle name="Note 11" xfId="195" hidden="1" xr:uid="{00000000-0005-0000-0000-0000DC790000}"/>
    <cellStyle name="Note 11" xfId="271" hidden="1" xr:uid="{00000000-0005-0000-0000-0000DD790000}"/>
    <cellStyle name="Note 11" xfId="349" hidden="1" xr:uid="{00000000-0005-0000-0000-0000DE790000}"/>
    <cellStyle name="Note 11" xfId="934" hidden="1" xr:uid="{00000000-0005-0000-0000-0000DF790000}"/>
    <cellStyle name="Note 11" xfId="1010" hidden="1" xr:uid="{00000000-0005-0000-0000-0000E0790000}"/>
    <cellStyle name="Note 11" xfId="1089" hidden="1" xr:uid="{00000000-0005-0000-0000-0000E1790000}"/>
    <cellStyle name="Note 11" xfId="1202" hidden="1" xr:uid="{00000000-0005-0000-0000-0000E2790000}"/>
    <cellStyle name="Note 11" xfId="876" hidden="1" xr:uid="{00000000-0005-0000-0000-0000E3790000}"/>
    <cellStyle name="Note 11" xfId="853" hidden="1" xr:uid="{00000000-0005-0000-0000-0000E4790000}"/>
    <cellStyle name="Note 11" xfId="1529" hidden="1" xr:uid="{00000000-0005-0000-0000-0000E5790000}"/>
    <cellStyle name="Note 11" xfId="1605" hidden="1" xr:uid="{00000000-0005-0000-0000-0000E6790000}"/>
    <cellStyle name="Note 11" xfId="1683" hidden="1" xr:uid="{00000000-0005-0000-0000-0000E7790000}"/>
    <cellStyle name="Note 11" xfId="1773" hidden="1" xr:uid="{00000000-0005-0000-0000-0000E8790000}"/>
    <cellStyle name="Note 11" xfId="665" hidden="1" xr:uid="{00000000-0005-0000-0000-0000E9790000}"/>
    <cellStyle name="Note 11" xfId="873" hidden="1" xr:uid="{00000000-0005-0000-0000-0000EA790000}"/>
    <cellStyle name="Note 11" xfId="2061" hidden="1" xr:uid="{00000000-0005-0000-0000-0000EB790000}"/>
    <cellStyle name="Note 11" xfId="2137" hidden="1" xr:uid="{00000000-0005-0000-0000-0000EC790000}"/>
    <cellStyle name="Note 11" xfId="2215" hidden="1" xr:uid="{00000000-0005-0000-0000-0000ED790000}"/>
    <cellStyle name="Note 11" xfId="2398" hidden="1" xr:uid="{00000000-0005-0000-0000-0000EE790000}"/>
    <cellStyle name="Note 11" xfId="2474" hidden="1" xr:uid="{00000000-0005-0000-0000-0000EF790000}"/>
    <cellStyle name="Note 11" xfId="2552" hidden="1" xr:uid="{00000000-0005-0000-0000-0000F0790000}"/>
    <cellStyle name="Note 11" xfId="2735" hidden="1" xr:uid="{00000000-0005-0000-0000-0000F1790000}"/>
    <cellStyle name="Note 11" xfId="2811" hidden="1" xr:uid="{00000000-0005-0000-0000-0000F2790000}"/>
    <cellStyle name="Note 11" xfId="2920" hidden="1" xr:uid="{00000000-0005-0000-0000-0000F3790000}"/>
    <cellStyle name="Note 11" xfId="2994" hidden="1" xr:uid="{00000000-0005-0000-0000-0000F4790000}"/>
    <cellStyle name="Note 11" xfId="3070" hidden="1" xr:uid="{00000000-0005-0000-0000-0000F5790000}"/>
    <cellStyle name="Note 11" xfId="3148" hidden="1" xr:uid="{00000000-0005-0000-0000-0000F6790000}"/>
    <cellStyle name="Note 11" xfId="3733" hidden="1" xr:uid="{00000000-0005-0000-0000-0000F7790000}"/>
    <cellStyle name="Note 11" xfId="3809" hidden="1" xr:uid="{00000000-0005-0000-0000-0000F8790000}"/>
    <cellStyle name="Note 11" xfId="3888" hidden="1" xr:uid="{00000000-0005-0000-0000-0000F9790000}"/>
    <cellStyle name="Note 11" xfId="4001" hidden="1" xr:uid="{00000000-0005-0000-0000-0000FA790000}"/>
    <cellStyle name="Note 11" xfId="3675" hidden="1" xr:uid="{00000000-0005-0000-0000-0000FB790000}"/>
    <cellStyle name="Note 11" xfId="3652" hidden="1" xr:uid="{00000000-0005-0000-0000-0000FC790000}"/>
    <cellStyle name="Note 11" xfId="4328" hidden="1" xr:uid="{00000000-0005-0000-0000-0000FD790000}"/>
    <cellStyle name="Note 11" xfId="4404" hidden="1" xr:uid="{00000000-0005-0000-0000-0000FE790000}"/>
    <cellStyle name="Note 11" xfId="4482" hidden="1" xr:uid="{00000000-0005-0000-0000-0000FF790000}"/>
    <cellStyle name="Note 11" xfId="4572" hidden="1" xr:uid="{00000000-0005-0000-0000-0000007A0000}"/>
    <cellStyle name="Note 11" xfId="3464" hidden="1" xr:uid="{00000000-0005-0000-0000-0000017A0000}"/>
    <cellStyle name="Note 11" xfId="3672" hidden="1" xr:uid="{00000000-0005-0000-0000-0000027A0000}"/>
    <cellStyle name="Note 11" xfId="4860" hidden="1" xr:uid="{00000000-0005-0000-0000-0000037A0000}"/>
    <cellStyle name="Note 11" xfId="4936" hidden="1" xr:uid="{00000000-0005-0000-0000-0000047A0000}"/>
    <cellStyle name="Note 11" xfId="5014" hidden="1" xr:uid="{00000000-0005-0000-0000-0000057A0000}"/>
    <cellStyle name="Note 11" xfId="5197" hidden="1" xr:uid="{00000000-0005-0000-0000-0000067A0000}"/>
    <cellStyle name="Note 11" xfId="5273" hidden="1" xr:uid="{00000000-0005-0000-0000-0000077A0000}"/>
    <cellStyle name="Note 11" xfId="5351" hidden="1" xr:uid="{00000000-0005-0000-0000-0000087A0000}"/>
    <cellStyle name="Note 11" xfId="5534" hidden="1" xr:uid="{00000000-0005-0000-0000-0000097A0000}"/>
    <cellStyle name="Note 11" xfId="5610" hidden="1" xr:uid="{00000000-0005-0000-0000-00000A7A0000}"/>
    <cellStyle name="Note 11" xfId="5712" hidden="1" xr:uid="{00000000-0005-0000-0000-00000B7A0000}"/>
    <cellStyle name="Note 11" xfId="5786" hidden="1" xr:uid="{00000000-0005-0000-0000-00000C7A0000}"/>
    <cellStyle name="Note 11" xfId="5862" hidden="1" xr:uid="{00000000-0005-0000-0000-00000D7A0000}"/>
    <cellStyle name="Note 11" xfId="5940" hidden="1" xr:uid="{00000000-0005-0000-0000-00000E7A0000}"/>
    <cellStyle name="Note 11" xfId="6525" hidden="1" xr:uid="{00000000-0005-0000-0000-00000F7A0000}"/>
    <cellStyle name="Note 11" xfId="6601" hidden="1" xr:uid="{00000000-0005-0000-0000-0000107A0000}"/>
    <cellStyle name="Note 11" xfId="6680" hidden="1" xr:uid="{00000000-0005-0000-0000-0000117A0000}"/>
    <cellStyle name="Note 11" xfId="6793" hidden="1" xr:uid="{00000000-0005-0000-0000-0000127A0000}"/>
    <cellStyle name="Note 11" xfId="6467" hidden="1" xr:uid="{00000000-0005-0000-0000-0000137A0000}"/>
    <cellStyle name="Note 11" xfId="6444" hidden="1" xr:uid="{00000000-0005-0000-0000-0000147A0000}"/>
    <cellStyle name="Note 11" xfId="7120" hidden="1" xr:uid="{00000000-0005-0000-0000-0000157A0000}"/>
    <cellStyle name="Note 11" xfId="7196" hidden="1" xr:uid="{00000000-0005-0000-0000-0000167A0000}"/>
    <cellStyle name="Note 11" xfId="7274" hidden="1" xr:uid="{00000000-0005-0000-0000-0000177A0000}"/>
    <cellStyle name="Note 11" xfId="7364" hidden="1" xr:uid="{00000000-0005-0000-0000-0000187A0000}"/>
    <cellStyle name="Note 11" xfId="6256" hidden="1" xr:uid="{00000000-0005-0000-0000-0000197A0000}"/>
    <cellStyle name="Note 11" xfId="6464" hidden="1" xr:uid="{00000000-0005-0000-0000-00001A7A0000}"/>
    <cellStyle name="Note 11" xfId="7652" hidden="1" xr:uid="{00000000-0005-0000-0000-00001B7A0000}"/>
    <cellStyle name="Note 11" xfId="7728" hidden="1" xr:uid="{00000000-0005-0000-0000-00001C7A0000}"/>
    <cellStyle name="Note 11" xfId="7806" hidden="1" xr:uid="{00000000-0005-0000-0000-00001D7A0000}"/>
    <cellStyle name="Note 11" xfId="7989" hidden="1" xr:uid="{00000000-0005-0000-0000-00001E7A0000}"/>
    <cellStyle name="Note 11" xfId="8065" hidden="1" xr:uid="{00000000-0005-0000-0000-00001F7A0000}"/>
    <cellStyle name="Note 11" xfId="8143" hidden="1" xr:uid="{00000000-0005-0000-0000-0000207A0000}"/>
    <cellStyle name="Note 11" xfId="8326" hidden="1" xr:uid="{00000000-0005-0000-0000-0000217A0000}"/>
    <cellStyle name="Note 11" xfId="8402" hidden="1" xr:uid="{00000000-0005-0000-0000-0000227A0000}"/>
    <cellStyle name="Note 12" xfId="134" hidden="1" xr:uid="{00000000-0005-0000-0000-0000237A0000}"/>
    <cellStyle name="Note 12" xfId="208" hidden="1" xr:uid="{00000000-0005-0000-0000-0000247A0000}"/>
    <cellStyle name="Note 12" xfId="284" hidden="1" xr:uid="{00000000-0005-0000-0000-0000257A0000}"/>
    <cellStyle name="Note 12" xfId="362" hidden="1" xr:uid="{00000000-0005-0000-0000-0000267A0000}"/>
    <cellStyle name="Note 12" xfId="947" hidden="1" xr:uid="{00000000-0005-0000-0000-0000277A0000}"/>
    <cellStyle name="Note 12" xfId="1023" hidden="1" xr:uid="{00000000-0005-0000-0000-0000287A0000}"/>
    <cellStyle name="Note 12" xfId="1102" hidden="1" xr:uid="{00000000-0005-0000-0000-0000297A0000}"/>
    <cellStyle name="Note 12" xfId="1150" hidden="1" xr:uid="{00000000-0005-0000-0000-00002A7A0000}"/>
    <cellStyle name="Note 12" xfId="763" hidden="1" xr:uid="{00000000-0005-0000-0000-00002B7A0000}"/>
    <cellStyle name="Note 12" xfId="632" hidden="1" xr:uid="{00000000-0005-0000-0000-00002C7A0000}"/>
    <cellStyle name="Note 12" xfId="1542" hidden="1" xr:uid="{00000000-0005-0000-0000-00002D7A0000}"/>
    <cellStyle name="Note 12" xfId="1618" hidden="1" xr:uid="{00000000-0005-0000-0000-00002E7A0000}"/>
    <cellStyle name="Note 12" xfId="1696" hidden="1" xr:uid="{00000000-0005-0000-0000-00002F7A0000}"/>
    <cellStyle name="Note 12" xfId="1738" hidden="1" xr:uid="{00000000-0005-0000-0000-0000307A0000}"/>
    <cellStyle name="Note 12" xfId="1173" hidden="1" xr:uid="{00000000-0005-0000-0000-0000317A0000}"/>
    <cellStyle name="Note 12" xfId="1503" hidden="1" xr:uid="{00000000-0005-0000-0000-0000327A0000}"/>
    <cellStyle name="Note 12" xfId="2074" hidden="1" xr:uid="{00000000-0005-0000-0000-0000337A0000}"/>
    <cellStyle name="Note 12" xfId="2150" hidden="1" xr:uid="{00000000-0005-0000-0000-0000347A0000}"/>
    <cellStyle name="Note 12" xfId="2228" hidden="1" xr:uid="{00000000-0005-0000-0000-0000357A0000}"/>
    <cellStyle name="Note 12" xfId="2411" hidden="1" xr:uid="{00000000-0005-0000-0000-0000367A0000}"/>
    <cellStyle name="Note 12" xfId="2487" hidden="1" xr:uid="{00000000-0005-0000-0000-0000377A0000}"/>
    <cellStyle name="Note 12" xfId="2565" hidden="1" xr:uid="{00000000-0005-0000-0000-0000387A0000}"/>
    <cellStyle name="Note 12" xfId="2748" hidden="1" xr:uid="{00000000-0005-0000-0000-0000397A0000}"/>
    <cellStyle name="Note 12" xfId="2824" hidden="1" xr:uid="{00000000-0005-0000-0000-00003A7A0000}"/>
    <cellStyle name="Note 12" xfId="2933" hidden="1" xr:uid="{00000000-0005-0000-0000-00003B7A0000}"/>
    <cellStyle name="Note 12" xfId="3007" hidden="1" xr:uid="{00000000-0005-0000-0000-00003C7A0000}"/>
    <cellStyle name="Note 12" xfId="3083" hidden="1" xr:uid="{00000000-0005-0000-0000-00003D7A0000}"/>
    <cellStyle name="Note 12" xfId="3161" hidden="1" xr:uid="{00000000-0005-0000-0000-00003E7A0000}"/>
    <cellStyle name="Note 12" xfId="3746" hidden="1" xr:uid="{00000000-0005-0000-0000-00003F7A0000}"/>
    <cellStyle name="Note 12" xfId="3822" hidden="1" xr:uid="{00000000-0005-0000-0000-0000407A0000}"/>
    <cellStyle name="Note 12" xfId="3901" hidden="1" xr:uid="{00000000-0005-0000-0000-0000417A0000}"/>
    <cellStyle name="Note 12" xfId="3949" hidden="1" xr:uid="{00000000-0005-0000-0000-0000427A0000}"/>
    <cellStyle name="Note 12" xfId="3562" hidden="1" xr:uid="{00000000-0005-0000-0000-0000437A0000}"/>
    <cellStyle name="Note 12" xfId="3431" hidden="1" xr:uid="{00000000-0005-0000-0000-0000447A0000}"/>
    <cellStyle name="Note 12" xfId="4341" hidden="1" xr:uid="{00000000-0005-0000-0000-0000457A0000}"/>
    <cellStyle name="Note 12" xfId="4417" hidden="1" xr:uid="{00000000-0005-0000-0000-0000467A0000}"/>
    <cellStyle name="Note 12" xfId="4495" hidden="1" xr:uid="{00000000-0005-0000-0000-0000477A0000}"/>
    <cellStyle name="Note 12" xfId="4537" hidden="1" xr:uid="{00000000-0005-0000-0000-0000487A0000}"/>
    <cellStyle name="Note 12" xfId="3972" hidden="1" xr:uid="{00000000-0005-0000-0000-0000497A0000}"/>
    <cellStyle name="Note 12" xfId="4302" hidden="1" xr:uid="{00000000-0005-0000-0000-00004A7A0000}"/>
    <cellStyle name="Note 12" xfId="4873" hidden="1" xr:uid="{00000000-0005-0000-0000-00004B7A0000}"/>
    <cellStyle name="Note 12" xfId="4949" hidden="1" xr:uid="{00000000-0005-0000-0000-00004C7A0000}"/>
    <cellStyle name="Note 12" xfId="5027" hidden="1" xr:uid="{00000000-0005-0000-0000-00004D7A0000}"/>
    <cellStyle name="Note 12" xfId="5210" hidden="1" xr:uid="{00000000-0005-0000-0000-00004E7A0000}"/>
    <cellStyle name="Note 12" xfId="5286" hidden="1" xr:uid="{00000000-0005-0000-0000-00004F7A0000}"/>
    <cellStyle name="Note 12" xfId="5364" hidden="1" xr:uid="{00000000-0005-0000-0000-0000507A0000}"/>
    <cellStyle name="Note 12" xfId="5547" hidden="1" xr:uid="{00000000-0005-0000-0000-0000517A0000}"/>
    <cellStyle name="Note 12" xfId="5623" hidden="1" xr:uid="{00000000-0005-0000-0000-0000527A0000}"/>
    <cellStyle name="Note 12" xfId="5725" hidden="1" xr:uid="{00000000-0005-0000-0000-0000537A0000}"/>
    <cellStyle name="Note 12" xfId="5799" hidden="1" xr:uid="{00000000-0005-0000-0000-0000547A0000}"/>
    <cellStyle name="Note 12" xfId="5875" hidden="1" xr:uid="{00000000-0005-0000-0000-0000557A0000}"/>
    <cellStyle name="Note 12" xfId="5953" hidden="1" xr:uid="{00000000-0005-0000-0000-0000567A0000}"/>
    <cellStyle name="Note 12" xfId="6538" hidden="1" xr:uid="{00000000-0005-0000-0000-0000577A0000}"/>
    <cellStyle name="Note 12" xfId="6614" hidden="1" xr:uid="{00000000-0005-0000-0000-0000587A0000}"/>
    <cellStyle name="Note 12" xfId="6693" hidden="1" xr:uid="{00000000-0005-0000-0000-0000597A0000}"/>
    <cellStyle name="Note 12" xfId="6741" hidden="1" xr:uid="{00000000-0005-0000-0000-00005A7A0000}"/>
    <cellStyle name="Note 12" xfId="6354" hidden="1" xr:uid="{00000000-0005-0000-0000-00005B7A0000}"/>
    <cellStyle name="Note 12" xfId="6223" hidden="1" xr:uid="{00000000-0005-0000-0000-00005C7A0000}"/>
    <cellStyle name="Note 12" xfId="7133" hidden="1" xr:uid="{00000000-0005-0000-0000-00005D7A0000}"/>
    <cellStyle name="Note 12" xfId="7209" hidden="1" xr:uid="{00000000-0005-0000-0000-00005E7A0000}"/>
    <cellStyle name="Note 12" xfId="7287" hidden="1" xr:uid="{00000000-0005-0000-0000-00005F7A0000}"/>
    <cellStyle name="Note 12" xfId="7329" hidden="1" xr:uid="{00000000-0005-0000-0000-0000607A0000}"/>
    <cellStyle name="Note 12" xfId="6764" hidden="1" xr:uid="{00000000-0005-0000-0000-0000617A0000}"/>
    <cellStyle name="Note 12" xfId="7094" hidden="1" xr:uid="{00000000-0005-0000-0000-0000627A0000}"/>
    <cellStyle name="Note 12" xfId="7665" hidden="1" xr:uid="{00000000-0005-0000-0000-0000637A0000}"/>
    <cellStyle name="Note 12" xfId="7741" hidden="1" xr:uid="{00000000-0005-0000-0000-0000647A0000}"/>
    <cellStyle name="Note 12" xfId="7819" hidden="1" xr:uid="{00000000-0005-0000-0000-0000657A0000}"/>
    <cellStyle name="Note 12" xfId="8002" hidden="1" xr:uid="{00000000-0005-0000-0000-0000667A0000}"/>
    <cellStyle name="Note 12" xfId="8078" hidden="1" xr:uid="{00000000-0005-0000-0000-0000677A0000}"/>
    <cellStyle name="Note 12" xfId="8156" hidden="1" xr:uid="{00000000-0005-0000-0000-0000687A0000}"/>
    <cellStyle name="Note 12" xfId="8339" hidden="1" xr:uid="{00000000-0005-0000-0000-0000697A0000}"/>
    <cellStyle name="Note 12" xfId="8415" hidden="1" xr:uid="{00000000-0005-0000-0000-00006A7A0000}"/>
    <cellStyle name="Note 13" xfId="147" hidden="1" xr:uid="{00000000-0005-0000-0000-00006B7A0000}"/>
    <cellStyle name="Note 13" xfId="222" hidden="1" xr:uid="{00000000-0005-0000-0000-00006C7A0000}"/>
    <cellStyle name="Note 13" xfId="297" hidden="1" xr:uid="{00000000-0005-0000-0000-00006D7A0000}"/>
    <cellStyle name="Note 13" xfId="375" hidden="1" xr:uid="{00000000-0005-0000-0000-00006E7A0000}"/>
    <cellStyle name="Note 13" xfId="961" hidden="1" xr:uid="{00000000-0005-0000-0000-00006F7A0000}"/>
    <cellStyle name="Note 13" xfId="1036" hidden="1" xr:uid="{00000000-0005-0000-0000-0000707A0000}"/>
    <cellStyle name="Note 13" xfId="1115" hidden="1" xr:uid="{00000000-0005-0000-0000-0000717A0000}"/>
    <cellStyle name="Note 13" xfId="1183" hidden="1" xr:uid="{00000000-0005-0000-0000-0000727A0000}"/>
    <cellStyle name="Note 13" xfId="712" hidden="1" xr:uid="{00000000-0005-0000-0000-0000737A0000}"/>
    <cellStyle name="Note 13" xfId="613" hidden="1" xr:uid="{00000000-0005-0000-0000-0000747A0000}"/>
    <cellStyle name="Note 13" xfId="1556" hidden="1" xr:uid="{00000000-0005-0000-0000-0000757A0000}"/>
    <cellStyle name="Note 13" xfId="1631" hidden="1" xr:uid="{00000000-0005-0000-0000-0000767A0000}"/>
    <cellStyle name="Note 13" xfId="1709" hidden="1" xr:uid="{00000000-0005-0000-0000-0000777A0000}"/>
    <cellStyle name="Note 13" xfId="1763" hidden="1" xr:uid="{00000000-0005-0000-0000-0000787A0000}"/>
    <cellStyle name="Note 13" xfId="662" hidden="1" xr:uid="{00000000-0005-0000-0000-0000797A0000}"/>
    <cellStyle name="Note 13" xfId="820" hidden="1" xr:uid="{00000000-0005-0000-0000-00007A7A0000}"/>
    <cellStyle name="Note 13" xfId="2088" hidden="1" xr:uid="{00000000-0005-0000-0000-00007B7A0000}"/>
    <cellStyle name="Note 13" xfId="2163" hidden="1" xr:uid="{00000000-0005-0000-0000-00007C7A0000}"/>
    <cellStyle name="Note 13" xfId="2241" hidden="1" xr:uid="{00000000-0005-0000-0000-00007D7A0000}"/>
    <cellStyle name="Note 13" xfId="2425" hidden="1" xr:uid="{00000000-0005-0000-0000-00007E7A0000}"/>
    <cellStyle name="Note 13" xfId="2500" hidden="1" xr:uid="{00000000-0005-0000-0000-00007F7A0000}"/>
    <cellStyle name="Note 13" xfId="2578" hidden="1" xr:uid="{00000000-0005-0000-0000-0000807A0000}"/>
    <cellStyle name="Note 13" xfId="2762" hidden="1" xr:uid="{00000000-0005-0000-0000-0000817A0000}"/>
    <cellStyle name="Note 13" xfId="2837" hidden="1" xr:uid="{00000000-0005-0000-0000-0000827A0000}"/>
    <cellStyle name="Note 13" xfId="2946" hidden="1" xr:uid="{00000000-0005-0000-0000-0000837A0000}"/>
    <cellStyle name="Note 13" xfId="3021" hidden="1" xr:uid="{00000000-0005-0000-0000-0000847A0000}"/>
    <cellStyle name="Note 13" xfId="3096" hidden="1" xr:uid="{00000000-0005-0000-0000-0000857A0000}"/>
    <cellStyle name="Note 13" xfId="3174" hidden="1" xr:uid="{00000000-0005-0000-0000-0000867A0000}"/>
    <cellStyle name="Note 13" xfId="3760" hidden="1" xr:uid="{00000000-0005-0000-0000-0000877A0000}"/>
    <cellStyle name="Note 13" xfId="3835" hidden="1" xr:uid="{00000000-0005-0000-0000-0000887A0000}"/>
    <cellStyle name="Note 13" xfId="3914" hidden="1" xr:uid="{00000000-0005-0000-0000-0000897A0000}"/>
    <cellStyle name="Note 13" xfId="3982" hidden="1" xr:uid="{00000000-0005-0000-0000-00008A7A0000}"/>
    <cellStyle name="Note 13" xfId="3511" hidden="1" xr:uid="{00000000-0005-0000-0000-00008B7A0000}"/>
    <cellStyle name="Note 13" xfId="3412" hidden="1" xr:uid="{00000000-0005-0000-0000-00008C7A0000}"/>
    <cellStyle name="Note 13" xfId="4355" hidden="1" xr:uid="{00000000-0005-0000-0000-00008D7A0000}"/>
    <cellStyle name="Note 13" xfId="4430" hidden="1" xr:uid="{00000000-0005-0000-0000-00008E7A0000}"/>
    <cellStyle name="Note 13" xfId="4508" hidden="1" xr:uid="{00000000-0005-0000-0000-00008F7A0000}"/>
    <cellStyle name="Note 13" xfId="4562" hidden="1" xr:uid="{00000000-0005-0000-0000-0000907A0000}"/>
    <cellStyle name="Note 13" xfId="3461" hidden="1" xr:uid="{00000000-0005-0000-0000-0000917A0000}"/>
    <cellStyle name="Note 13" xfId="3619" hidden="1" xr:uid="{00000000-0005-0000-0000-0000927A0000}"/>
    <cellStyle name="Note 13" xfId="4887" hidden="1" xr:uid="{00000000-0005-0000-0000-0000937A0000}"/>
    <cellStyle name="Note 13" xfId="4962" hidden="1" xr:uid="{00000000-0005-0000-0000-0000947A0000}"/>
    <cellStyle name="Note 13" xfId="5040" hidden="1" xr:uid="{00000000-0005-0000-0000-0000957A0000}"/>
    <cellStyle name="Note 13" xfId="5224" hidden="1" xr:uid="{00000000-0005-0000-0000-0000967A0000}"/>
    <cellStyle name="Note 13" xfId="5299" hidden="1" xr:uid="{00000000-0005-0000-0000-0000977A0000}"/>
    <cellStyle name="Note 13" xfId="5377" hidden="1" xr:uid="{00000000-0005-0000-0000-0000987A0000}"/>
    <cellStyle name="Note 13" xfId="5561" hidden="1" xr:uid="{00000000-0005-0000-0000-0000997A0000}"/>
    <cellStyle name="Note 13" xfId="5636" hidden="1" xr:uid="{00000000-0005-0000-0000-00009A7A0000}"/>
    <cellStyle name="Note 13" xfId="5738" hidden="1" xr:uid="{00000000-0005-0000-0000-00009B7A0000}"/>
    <cellStyle name="Note 13" xfId="5813" hidden="1" xr:uid="{00000000-0005-0000-0000-00009C7A0000}"/>
    <cellStyle name="Note 13" xfId="5888" hidden="1" xr:uid="{00000000-0005-0000-0000-00009D7A0000}"/>
    <cellStyle name="Note 13" xfId="5966" hidden="1" xr:uid="{00000000-0005-0000-0000-00009E7A0000}"/>
    <cellStyle name="Note 13" xfId="6552" hidden="1" xr:uid="{00000000-0005-0000-0000-00009F7A0000}"/>
    <cellStyle name="Note 13" xfId="6627" hidden="1" xr:uid="{00000000-0005-0000-0000-0000A07A0000}"/>
    <cellStyle name="Note 13" xfId="6706" hidden="1" xr:uid="{00000000-0005-0000-0000-0000A17A0000}"/>
    <cellStyle name="Note 13" xfId="6774" hidden="1" xr:uid="{00000000-0005-0000-0000-0000A27A0000}"/>
    <cellStyle name="Note 13" xfId="6303" hidden="1" xr:uid="{00000000-0005-0000-0000-0000A37A0000}"/>
    <cellStyle name="Note 13" xfId="6204" hidden="1" xr:uid="{00000000-0005-0000-0000-0000A47A0000}"/>
    <cellStyle name="Note 13" xfId="7147" hidden="1" xr:uid="{00000000-0005-0000-0000-0000A57A0000}"/>
    <cellStyle name="Note 13" xfId="7222" hidden="1" xr:uid="{00000000-0005-0000-0000-0000A67A0000}"/>
    <cellStyle name="Note 13" xfId="7300" hidden="1" xr:uid="{00000000-0005-0000-0000-0000A77A0000}"/>
    <cellStyle name="Note 13" xfId="7354" hidden="1" xr:uid="{00000000-0005-0000-0000-0000A87A0000}"/>
    <cellStyle name="Note 13" xfId="6253" hidden="1" xr:uid="{00000000-0005-0000-0000-0000A97A0000}"/>
    <cellStyle name="Note 13" xfId="6411" hidden="1" xr:uid="{00000000-0005-0000-0000-0000AA7A0000}"/>
    <cellStyle name="Note 13" xfId="7679" hidden="1" xr:uid="{00000000-0005-0000-0000-0000AB7A0000}"/>
    <cellStyle name="Note 13" xfId="7754" hidden="1" xr:uid="{00000000-0005-0000-0000-0000AC7A0000}"/>
    <cellStyle name="Note 13" xfId="7832" hidden="1" xr:uid="{00000000-0005-0000-0000-0000AD7A0000}"/>
    <cellStyle name="Note 13" xfId="8016" hidden="1" xr:uid="{00000000-0005-0000-0000-0000AE7A0000}"/>
    <cellStyle name="Note 13" xfId="8091" hidden="1" xr:uid="{00000000-0005-0000-0000-0000AF7A0000}"/>
    <cellStyle name="Note 13" xfId="8169" hidden="1" xr:uid="{00000000-0005-0000-0000-0000B07A0000}"/>
    <cellStyle name="Note 13" xfId="8353" hidden="1" xr:uid="{00000000-0005-0000-0000-0000B17A0000}"/>
    <cellStyle name="Note 13" xfId="8428" hidden="1" xr:uid="{00000000-0005-0000-0000-0000B27A0000}"/>
    <cellStyle name="Note 14" xfId="388" hidden="1" xr:uid="{00000000-0005-0000-0000-0000B37A0000}"/>
    <cellStyle name="Note 14" xfId="503" hidden="1" xr:uid="{00000000-0005-0000-0000-0000B47A0000}"/>
    <cellStyle name="Note 14" xfId="1226" hidden="1" xr:uid="{00000000-0005-0000-0000-0000B57A0000}"/>
    <cellStyle name="Note 14" xfId="1399" hidden="1" xr:uid="{00000000-0005-0000-0000-0000B67A0000}"/>
    <cellStyle name="Note 14" xfId="1792" hidden="1" xr:uid="{00000000-0005-0000-0000-0000B77A0000}"/>
    <cellStyle name="Note 14" xfId="1940" hidden="1" xr:uid="{00000000-0005-0000-0000-0000B87A0000}"/>
    <cellStyle name="Note 14" xfId="2278" hidden="1" xr:uid="{00000000-0005-0000-0000-0000B97A0000}"/>
    <cellStyle name="Note 14" xfId="2615" hidden="1" xr:uid="{00000000-0005-0000-0000-0000BA7A0000}"/>
    <cellStyle name="Note 14" xfId="3187" hidden="1" xr:uid="{00000000-0005-0000-0000-0000BB7A0000}"/>
    <cellStyle name="Note 14" xfId="3302" hidden="1" xr:uid="{00000000-0005-0000-0000-0000BC7A0000}"/>
    <cellStyle name="Note 14" xfId="4025" hidden="1" xr:uid="{00000000-0005-0000-0000-0000BD7A0000}"/>
    <cellStyle name="Note 14" xfId="4198" hidden="1" xr:uid="{00000000-0005-0000-0000-0000BE7A0000}"/>
    <cellStyle name="Note 14" xfId="4591" hidden="1" xr:uid="{00000000-0005-0000-0000-0000BF7A0000}"/>
    <cellStyle name="Note 14" xfId="4739" hidden="1" xr:uid="{00000000-0005-0000-0000-0000C07A0000}"/>
    <cellStyle name="Note 14" xfId="5077" hidden="1" xr:uid="{00000000-0005-0000-0000-0000C17A0000}"/>
    <cellStyle name="Note 14" xfId="5414" hidden="1" xr:uid="{00000000-0005-0000-0000-0000C27A0000}"/>
    <cellStyle name="Note 14" xfId="5979" hidden="1" xr:uid="{00000000-0005-0000-0000-0000C37A0000}"/>
    <cellStyle name="Note 14" xfId="6094" hidden="1" xr:uid="{00000000-0005-0000-0000-0000C47A0000}"/>
    <cellStyle name="Note 14" xfId="6817" hidden="1" xr:uid="{00000000-0005-0000-0000-0000C57A0000}"/>
    <cellStyle name="Note 14" xfId="6990" hidden="1" xr:uid="{00000000-0005-0000-0000-0000C67A0000}"/>
    <cellStyle name="Note 14" xfId="7383" hidden="1" xr:uid="{00000000-0005-0000-0000-0000C77A0000}"/>
    <cellStyle name="Note 14" xfId="7531" hidden="1" xr:uid="{00000000-0005-0000-0000-0000C87A0000}"/>
    <cellStyle name="Note 14" xfId="7869" hidden="1" xr:uid="{00000000-0005-0000-0000-0000C97A0000}"/>
    <cellStyle name="Note 14" xfId="8206" hidden="1" xr:uid="{00000000-0005-0000-0000-0000CA7A0000}"/>
    <cellStyle name="Note 5 2 5 3 2" xfId="462" hidden="1" xr:uid="{00000000-0005-0000-0000-0000CB7A0000}"/>
    <cellStyle name="Note 5 2 5 3 2" xfId="577" hidden="1" xr:uid="{00000000-0005-0000-0000-0000CC7A0000}"/>
    <cellStyle name="Note 5 2 5 3 2" xfId="1300" hidden="1" xr:uid="{00000000-0005-0000-0000-0000CD7A0000}"/>
    <cellStyle name="Note 5 2 5 3 2" xfId="1473" hidden="1" xr:uid="{00000000-0005-0000-0000-0000CE7A0000}"/>
    <cellStyle name="Note 5 2 5 3 2" xfId="1866" hidden="1" xr:uid="{00000000-0005-0000-0000-0000CF7A0000}"/>
    <cellStyle name="Note 5 2 5 3 2" xfId="2014" hidden="1" xr:uid="{00000000-0005-0000-0000-0000D07A0000}"/>
    <cellStyle name="Note 5 2 5 3 2" xfId="2352" hidden="1" xr:uid="{00000000-0005-0000-0000-0000D17A0000}"/>
    <cellStyle name="Note 5 2 5 3 2" xfId="2689" hidden="1" xr:uid="{00000000-0005-0000-0000-0000D27A0000}"/>
    <cellStyle name="Note 5 2 5 3 2" xfId="3261" hidden="1" xr:uid="{00000000-0005-0000-0000-0000D37A0000}"/>
    <cellStyle name="Note 5 2 5 3 2" xfId="3376" hidden="1" xr:uid="{00000000-0005-0000-0000-0000D47A0000}"/>
    <cellStyle name="Note 5 2 5 3 2" xfId="4099" hidden="1" xr:uid="{00000000-0005-0000-0000-0000D57A0000}"/>
    <cellStyle name="Note 5 2 5 3 2" xfId="4272" hidden="1" xr:uid="{00000000-0005-0000-0000-0000D67A0000}"/>
    <cellStyle name="Note 5 2 5 3 2" xfId="4665" hidden="1" xr:uid="{00000000-0005-0000-0000-0000D77A0000}"/>
    <cellStyle name="Note 5 2 5 3 2" xfId="4813" hidden="1" xr:uid="{00000000-0005-0000-0000-0000D87A0000}"/>
    <cellStyle name="Note 5 2 5 3 2" xfId="5151" hidden="1" xr:uid="{00000000-0005-0000-0000-0000D97A0000}"/>
    <cellStyle name="Note 5 2 5 3 2" xfId="5488" hidden="1" xr:uid="{00000000-0005-0000-0000-0000DA7A0000}"/>
    <cellStyle name="Note 5 2 5 3 2" xfId="6053" hidden="1" xr:uid="{00000000-0005-0000-0000-0000DB7A0000}"/>
    <cellStyle name="Note 5 2 5 3 2" xfId="6168" hidden="1" xr:uid="{00000000-0005-0000-0000-0000DC7A0000}"/>
    <cellStyle name="Note 5 2 5 3 2" xfId="6891" hidden="1" xr:uid="{00000000-0005-0000-0000-0000DD7A0000}"/>
    <cellStyle name="Note 5 2 5 3 2" xfId="7064" hidden="1" xr:uid="{00000000-0005-0000-0000-0000DE7A0000}"/>
    <cellStyle name="Note 5 2 5 3 2" xfId="7457" hidden="1" xr:uid="{00000000-0005-0000-0000-0000DF7A0000}"/>
    <cellStyle name="Note 5 2 5 3 2" xfId="7605" hidden="1" xr:uid="{00000000-0005-0000-0000-0000E07A0000}"/>
    <cellStyle name="Note 5 2 5 3 2" xfId="7943" hidden="1" xr:uid="{00000000-0005-0000-0000-0000E17A0000}"/>
    <cellStyle name="Note 5 2 5 3 2" xfId="8280" hidden="1" xr:uid="{00000000-0005-0000-0000-0000E27A0000}"/>
    <cellStyle name="Note 5 6 3 2" xfId="461" hidden="1" xr:uid="{00000000-0005-0000-0000-0000E37A0000}"/>
    <cellStyle name="Note 5 6 3 2" xfId="576" hidden="1" xr:uid="{00000000-0005-0000-0000-0000E47A0000}"/>
    <cellStyle name="Note 5 6 3 2" xfId="1299" hidden="1" xr:uid="{00000000-0005-0000-0000-0000E57A0000}"/>
    <cellStyle name="Note 5 6 3 2" xfId="1472" hidden="1" xr:uid="{00000000-0005-0000-0000-0000E67A0000}"/>
    <cellStyle name="Note 5 6 3 2" xfId="1865" hidden="1" xr:uid="{00000000-0005-0000-0000-0000E77A0000}"/>
    <cellStyle name="Note 5 6 3 2" xfId="2013" hidden="1" xr:uid="{00000000-0005-0000-0000-0000E87A0000}"/>
    <cellStyle name="Note 5 6 3 2" xfId="2351" hidden="1" xr:uid="{00000000-0005-0000-0000-0000E97A0000}"/>
    <cellStyle name="Note 5 6 3 2" xfId="2688" hidden="1" xr:uid="{00000000-0005-0000-0000-0000EA7A0000}"/>
    <cellStyle name="Note 5 6 3 2" xfId="3260" hidden="1" xr:uid="{00000000-0005-0000-0000-0000EB7A0000}"/>
    <cellStyle name="Note 5 6 3 2" xfId="3375" hidden="1" xr:uid="{00000000-0005-0000-0000-0000EC7A0000}"/>
    <cellStyle name="Note 5 6 3 2" xfId="4098" hidden="1" xr:uid="{00000000-0005-0000-0000-0000ED7A0000}"/>
    <cellStyle name="Note 5 6 3 2" xfId="4271" hidden="1" xr:uid="{00000000-0005-0000-0000-0000EE7A0000}"/>
    <cellStyle name="Note 5 6 3 2" xfId="4664" hidden="1" xr:uid="{00000000-0005-0000-0000-0000EF7A0000}"/>
    <cellStyle name="Note 5 6 3 2" xfId="4812" hidden="1" xr:uid="{00000000-0005-0000-0000-0000F07A0000}"/>
    <cellStyle name="Note 5 6 3 2" xfId="5150" hidden="1" xr:uid="{00000000-0005-0000-0000-0000F17A0000}"/>
    <cellStyle name="Note 5 6 3 2" xfId="5487" hidden="1" xr:uid="{00000000-0005-0000-0000-0000F27A0000}"/>
    <cellStyle name="Note 5 6 3 2" xfId="6052" hidden="1" xr:uid="{00000000-0005-0000-0000-0000F37A0000}"/>
    <cellStyle name="Note 5 6 3 2" xfId="6167" hidden="1" xr:uid="{00000000-0005-0000-0000-0000F47A0000}"/>
    <cellStyle name="Note 5 6 3 2" xfId="6890" hidden="1" xr:uid="{00000000-0005-0000-0000-0000F57A0000}"/>
    <cellStyle name="Note 5 6 3 2" xfId="7063" hidden="1" xr:uid="{00000000-0005-0000-0000-0000F67A0000}"/>
    <cellStyle name="Note 5 6 3 2" xfId="7456" hidden="1" xr:uid="{00000000-0005-0000-0000-0000F77A0000}"/>
    <cellStyle name="Note 5 6 3 2" xfId="7604" hidden="1" xr:uid="{00000000-0005-0000-0000-0000F87A0000}"/>
    <cellStyle name="Note 5 6 3 2" xfId="7942" hidden="1" xr:uid="{00000000-0005-0000-0000-0000F97A0000}"/>
    <cellStyle name="Note 5 6 3 2" xfId="8279" hidden="1" xr:uid="{00000000-0005-0000-0000-0000FA7A0000}"/>
    <cellStyle name="Note 6 2 2" xfId="463" hidden="1" xr:uid="{00000000-0005-0000-0000-0000FB7A0000}"/>
    <cellStyle name="Note 6 2 2" xfId="578" hidden="1" xr:uid="{00000000-0005-0000-0000-0000FC7A0000}"/>
    <cellStyle name="Note 6 2 2" xfId="1301" hidden="1" xr:uid="{00000000-0005-0000-0000-0000FD7A0000}"/>
    <cellStyle name="Note 6 2 2" xfId="1474" hidden="1" xr:uid="{00000000-0005-0000-0000-0000FE7A0000}"/>
    <cellStyle name="Note 6 2 2" xfId="1867" hidden="1" xr:uid="{00000000-0005-0000-0000-0000FF7A0000}"/>
    <cellStyle name="Note 6 2 2" xfId="2015" hidden="1" xr:uid="{00000000-0005-0000-0000-0000007B0000}"/>
    <cellStyle name="Note 6 2 2" xfId="2353" hidden="1" xr:uid="{00000000-0005-0000-0000-0000017B0000}"/>
    <cellStyle name="Note 6 2 2" xfId="2690" hidden="1" xr:uid="{00000000-0005-0000-0000-0000027B0000}"/>
    <cellStyle name="Note 6 2 2" xfId="3262" hidden="1" xr:uid="{00000000-0005-0000-0000-0000037B0000}"/>
    <cellStyle name="Note 6 2 2" xfId="3377" hidden="1" xr:uid="{00000000-0005-0000-0000-0000047B0000}"/>
    <cellStyle name="Note 6 2 2" xfId="4100" hidden="1" xr:uid="{00000000-0005-0000-0000-0000057B0000}"/>
    <cellStyle name="Note 6 2 2" xfId="4273" hidden="1" xr:uid="{00000000-0005-0000-0000-0000067B0000}"/>
    <cellStyle name="Note 6 2 2" xfId="4666" hidden="1" xr:uid="{00000000-0005-0000-0000-0000077B0000}"/>
    <cellStyle name="Note 6 2 2" xfId="4814" hidden="1" xr:uid="{00000000-0005-0000-0000-0000087B0000}"/>
    <cellStyle name="Note 6 2 2" xfId="5152" hidden="1" xr:uid="{00000000-0005-0000-0000-0000097B0000}"/>
    <cellStyle name="Note 6 2 2" xfId="5489" hidden="1" xr:uid="{00000000-0005-0000-0000-00000A7B0000}"/>
    <cellStyle name="Note 6 2 2" xfId="6054" hidden="1" xr:uid="{00000000-0005-0000-0000-00000B7B0000}"/>
    <cellStyle name="Note 6 2 2" xfId="6169" hidden="1" xr:uid="{00000000-0005-0000-0000-00000C7B0000}"/>
    <cellStyle name="Note 6 2 2" xfId="6892" hidden="1" xr:uid="{00000000-0005-0000-0000-00000D7B0000}"/>
    <cellStyle name="Note 6 2 2" xfId="7065" hidden="1" xr:uid="{00000000-0005-0000-0000-00000E7B0000}"/>
    <cellStyle name="Note 6 2 2" xfId="7458" hidden="1" xr:uid="{00000000-0005-0000-0000-00000F7B0000}"/>
    <cellStyle name="Note 6 2 2" xfId="7606" hidden="1" xr:uid="{00000000-0005-0000-0000-0000107B0000}"/>
    <cellStyle name="Note 6 2 2" xfId="7944" hidden="1" xr:uid="{00000000-0005-0000-0000-0000117B0000}"/>
    <cellStyle name="Note 6 2 2" xfId="8281" hidden="1" xr:uid="{00000000-0005-0000-0000-0000127B0000}"/>
    <cellStyle name="Note 6 3" xfId="402" hidden="1" xr:uid="{00000000-0005-0000-0000-0000137B0000}"/>
    <cellStyle name="Note 6 3" xfId="517" hidden="1" xr:uid="{00000000-0005-0000-0000-0000147B0000}"/>
    <cellStyle name="Note 6 3" xfId="1240" hidden="1" xr:uid="{00000000-0005-0000-0000-0000157B0000}"/>
    <cellStyle name="Note 6 3" xfId="1413" hidden="1" xr:uid="{00000000-0005-0000-0000-0000167B0000}"/>
    <cellStyle name="Note 6 3" xfId="1806" hidden="1" xr:uid="{00000000-0005-0000-0000-0000177B0000}"/>
    <cellStyle name="Note 6 3" xfId="1954" hidden="1" xr:uid="{00000000-0005-0000-0000-0000187B0000}"/>
    <cellStyle name="Note 6 3" xfId="2292" hidden="1" xr:uid="{00000000-0005-0000-0000-0000197B0000}"/>
    <cellStyle name="Note 6 3" xfId="2629" hidden="1" xr:uid="{00000000-0005-0000-0000-00001A7B0000}"/>
    <cellStyle name="Note 6 3" xfId="3201" hidden="1" xr:uid="{00000000-0005-0000-0000-00001B7B0000}"/>
    <cellStyle name="Note 6 3" xfId="3316" hidden="1" xr:uid="{00000000-0005-0000-0000-00001C7B0000}"/>
    <cellStyle name="Note 6 3" xfId="4039" hidden="1" xr:uid="{00000000-0005-0000-0000-00001D7B0000}"/>
    <cellStyle name="Note 6 3" xfId="4212" hidden="1" xr:uid="{00000000-0005-0000-0000-00001E7B0000}"/>
    <cellStyle name="Note 6 3" xfId="4605" hidden="1" xr:uid="{00000000-0005-0000-0000-00001F7B0000}"/>
    <cellStyle name="Note 6 3" xfId="4753" hidden="1" xr:uid="{00000000-0005-0000-0000-0000207B0000}"/>
    <cellStyle name="Note 6 3" xfId="5091" hidden="1" xr:uid="{00000000-0005-0000-0000-0000217B0000}"/>
    <cellStyle name="Note 6 3" xfId="5428" hidden="1" xr:uid="{00000000-0005-0000-0000-0000227B0000}"/>
    <cellStyle name="Note 6 3" xfId="5993" hidden="1" xr:uid="{00000000-0005-0000-0000-0000237B0000}"/>
    <cellStyle name="Note 6 3" xfId="6108" hidden="1" xr:uid="{00000000-0005-0000-0000-0000247B0000}"/>
    <cellStyle name="Note 6 3" xfId="6831" hidden="1" xr:uid="{00000000-0005-0000-0000-0000257B0000}"/>
    <cellStyle name="Note 6 3" xfId="7004" hidden="1" xr:uid="{00000000-0005-0000-0000-0000267B0000}"/>
    <cellStyle name="Note 6 3" xfId="7397" hidden="1" xr:uid="{00000000-0005-0000-0000-0000277B0000}"/>
    <cellStyle name="Note 6 3" xfId="7545" hidden="1" xr:uid="{00000000-0005-0000-0000-0000287B0000}"/>
    <cellStyle name="Note 6 3" xfId="7883" hidden="1" xr:uid="{00000000-0005-0000-0000-0000297B0000}"/>
    <cellStyle name="Note 6 3" xfId="8220" hidden="1" xr:uid="{00000000-0005-0000-0000-00002A7B0000}"/>
    <cellStyle name="Note 8" xfId="78" hidden="1" xr:uid="{00000000-0005-0000-0000-00002B7B0000}"/>
    <cellStyle name="Note 8" xfId="164" hidden="1" xr:uid="{00000000-0005-0000-0000-00002C7B0000}"/>
    <cellStyle name="Note 8" xfId="242" hidden="1" xr:uid="{00000000-0005-0000-0000-00002D7B0000}"/>
    <cellStyle name="Note 8" xfId="320" hidden="1" xr:uid="{00000000-0005-0000-0000-00002E7B0000}"/>
    <cellStyle name="Note 8" xfId="902" hidden="1" xr:uid="{00000000-0005-0000-0000-00002F7B0000}"/>
    <cellStyle name="Note 8" xfId="981" hidden="1" xr:uid="{00000000-0005-0000-0000-0000307B0000}"/>
    <cellStyle name="Note 8" xfId="1060" hidden="1" xr:uid="{00000000-0005-0000-0000-0000317B0000}"/>
    <cellStyle name="Note 8" xfId="713" hidden="1" xr:uid="{00000000-0005-0000-0000-0000327B0000}"/>
    <cellStyle name="Note 8" xfId="620" hidden="1" xr:uid="{00000000-0005-0000-0000-0000337B0000}"/>
    <cellStyle name="Note 8" xfId="674" hidden="1" xr:uid="{00000000-0005-0000-0000-0000347B0000}"/>
    <cellStyle name="Note 8" xfId="1375" hidden="1" xr:uid="{00000000-0005-0000-0000-0000357B0000}"/>
    <cellStyle name="Note 8" xfId="1576" hidden="1" xr:uid="{00000000-0005-0000-0000-0000367B0000}"/>
    <cellStyle name="Note 8" xfId="1654" hidden="1" xr:uid="{00000000-0005-0000-0000-0000377B0000}"/>
    <cellStyle name="Note 8" xfId="668" hidden="1" xr:uid="{00000000-0005-0000-0000-0000387B0000}"/>
    <cellStyle name="Note 8" xfId="1200" hidden="1" xr:uid="{00000000-0005-0000-0000-0000397B0000}"/>
    <cellStyle name="Note 8" xfId="1360" hidden="1" xr:uid="{00000000-0005-0000-0000-00003A7B0000}"/>
    <cellStyle name="Note 8" xfId="1923" hidden="1" xr:uid="{00000000-0005-0000-0000-00003B7B0000}"/>
    <cellStyle name="Note 8" xfId="2108" hidden="1" xr:uid="{00000000-0005-0000-0000-00003C7B0000}"/>
    <cellStyle name="Note 8" xfId="2186" hidden="1" xr:uid="{00000000-0005-0000-0000-00003D7B0000}"/>
    <cellStyle name="Note 8" xfId="2265" hidden="1" xr:uid="{00000000-0005-0000-0000-00003E7B0000}"/>
    <cellStyle name="Note 8" xfId="2445" hidden="1" xr:uid="{00000000-0005-0000-0000-00003F7B0000}"/>
    <cellStyle name="Note 8" xfId="2523" hidden="1" xr:uid="{00000000-0005-0000-0000-0000407B0000}"/>
    <cellStyle name="Note 8" xfId="2602" hidden="1" xr:uid="{00000000-0005-0000-0000-0000417B0000}"/>
    <cellStyle name="Note 8" xfId="2782" hidden="1" xr:uid="{00000000-0005-0000-0000-0000427B0000}"/>
    <cellStyle name="Note 8" xfId="2877" hidden="1" xr:uid="{00000000-0005-0000-0000-0000437B0000}"/>
    <cellStyle name="Note 8" xfId="2963" hidden="1" xr:uid="{00000000-0005-0000-0000-0000447B0000}"/>
    <cellStyle name="Note 8" xfId="3041" hidden="1" xr:uid="{00000000-0005-0000-0000-0000457B0000}"/>
    <cellStyle name="Note 8" xfId="3119" hidden="1" xr:uid="{00000000-0005-0000-0000-0000467B0000}"/>
    <cellStyle name="Note 8" xfId="3701" hidden="1" xr:uid="{00000000-0005-0000-0000-0000477B0000}"/>
    <cellStyle name="Note 8" xfId="3780" hidden="1" xr:uid="{00000000-0005-0000-0000-0000487B0000}"/>
    <cellStyle name="Note 8" xfId="3859" hidden="1" xr:uid="{00000000-0005-0000-0000-0000497B0000}"/>
    <cellStyle name="Note 8" xfId="3512" hidden="1" xr:uid="{00000000-0005-0000-0000-00004A7B0000}"/>
    <cellStyle name="Note 8" xfId="3419" hidden="1" xr:uid="{00000000-0005-0000-0000-00004B7B0000}"/>
    <cellStyle name="Note 8" xfId="3473" hidden="1" xr:uid="{00000000-0005-0000-0000-00004C7B0000}"/>
    <cellStyle name="Note 8" xfId="4174" hidden="1" xr:uid="{00000000-0005-0000-0000-00004D7B0000}"/>
    <cellStyle name="Note 8" xfId="4375" hidden="1" xr:uid="{00000000-0005-0000-0000-00004E7B0000}"/>
    <cellStyle name="Note 8" xfId="4453" hidden="1" xr:uid="{00000000-0005-0000-0000-00004F7B0000}"/>
    <cellStyle name="Note 8" xfId="3467" hidden="1" xr:uid="{00000000-0005-0000-0000-0000507B0000}"/>
    <cellStyle name="Note 8" xfId="3999" hidden="1" xr:uid="{00000000-0005-0000-0000-0000517B0000}"/>
    <cellStyle name="Note 8" xfId="4159" hidden="1" xr:uid="{00000000-0005-0000-0000-0000527B0000}"/>
    <cellStyle name="Note 8" xfId="4722" hidden="1" xr:uid="{00000000-0005-0000-0000-0000537B0000}"/>
    <cellStyle name="Note 8" xfId="4907" hidden="1" xr:uid="{00000000-0005-0000-0000-0000547B0000}"/>
    <cellStyle name="Note 8" xfId="4985" hidden="1" xr:uid="{00000000-0005-0000-0000-0000557B0000}"/>
    <cellStyle name="Note 8" xfId="5064" hidden="1" xr:uid="{00000000-0005-0000-0000-0000567B0000}"/>
    <cellStyle name="Note 8" xfId="5244" hidden="1" xr:uid="{00000000-0005-0000-0000-0000577B0000}"/>
    <cellStyle name="Note 8" xfId="5322" hidden="1" xr:uid="{00000000-0005-0000-0000-0000587B0000}"/>
    <cellStyle name="Note 8" xfId="5401" hidden="1" xr:uid="{00000000-0005-0000-0000-0000597B0000}"/>
    <cellStyle name="Note 8" xfId="5581" hidden="1" xr:uid="{00000000-0005-0000-0000-00005A7B0000}"/>
    <cellStyle name="Note 8" xfId="5669" hidden="1" xr:uid="{00000000-0005-0000-0000-00005B7B0000}"/>
    <cellStyle name="Note 8" xfId="5755" hidden="1" xr:uid="{00000000-0005-0000-0000-00005C7B0000}"/>
    <cellStyle name="Note 8" xfId="5833" hidden="1" xr:uid="{00000000-0005-0000-0000-00005D7B0000}"/>
    <cellStyle name="Note 8" xfId="5911" hidden="1" xr:uid="{00000000-0005-0000-0000-00005E7B0000}"/>
    <cellStyle name="Note 8" xfId="6493" hidden="1" xr:uid="{00000000-0005-0000-0000-00005F7B0000}"/>
    <cellStyle name="Note 8" xfId="6572" hidden="1" xr:uid="{00000000-0005-0000-0000-0000607B0000}"/>
    <cellStyle name="Note 8" xfId="6651" hidden="1" xr:uid="{00000000-0005-0000-0000-0000617B0000}"/>
    <cellStyle name="Note 8" xfId="6304" hidden="1" xr:uid="{00000000-0005-0000-0000-0000627B0000}"/>
    <cellStyle name="Note 8" xfId="6211" hidden="1" xr:uid="{00000000-0005-0000-0000-0000637B0000}"/>
    <cellStyle name="Note 8" xfId="6265" hidden="1" xr:uid="{00000000-0005-0000-0000-0000647B0000}"/>
    <cellStyle name="Note 8" xfId="6966" hidden="1" xr:uid="{00000000-0005-0000-0000-0000657B0000}"/>
    <cellStyle name="Note 8" xfId="7167" hidden="1" xr:uid="{00000000-0005-0000-0000-0000667B0000}"/>
    <cellStyle name="Note 8" xfId="7245" hidden="1" xr:uid="{00000000-0005-0000-0000-0000677B0000}"/>
    <cellStyle name="Note 8" xfId="6259" hidden="1" xr:uid="{00000000-0005-0000-0000-0000687B0000}"/>
    <cellStyle name="Note 8" xfId="6791" hidden="1" xr:uid="{00000000-0005-0000-0000-0000697B0000}"/>
    <cellStyle name="Note 8" xfId="6951" hidden="1" xr:uid="{00000000-0005-0000-0000-00006A7B0000}"/>
    <cellStyle name="Note 8" xfId="7514" hidden="1" xr:uid="{00000000-0005-0000-0000-00006B7B0000}"/>
    <cellStyle name="Note 8" xfId="7699" hidden="1" xr:uid="{00000000-0005-0000-0000-00006C7B0000}"/>
    <cellStyle name="Note 8" xfId="7777" hidden="1" xr:uid="{00000000-0005-0000-0000-00006D7B0000}"/>
    <cellStyle name="Note 8" xfId="7856" hidden="1" xr:uid="{00000000-0005-0000-0000-00006E7B0000}"/>
    <cellStyle name="Note 8" xfId="8036" hidden="1" xr:uid="{00000000-0005-0000-0000-00006F7B0000}"/>
    <cellStyle name="Note 8" xfId="8114" hidden="1" xr:uid="{00000000-0005-0000-0000-0000707B0000}"/>
    <cellStyle name="Note 8" xfId="8193" hidden="1" xr:uid="{00000000-0005-0000-0000-0000717B0000}"/>
    <cellStyle name="Note 8" xfId="8373" hidden="1" xr:uid="{00000000-0005-0000-0000-0000727B0000}"/>
    <cellStyle name="Note 9" xfId="95" hidden="1" xr:uid="{00000000-0005-0000-0000-0000737B0000}"/>
    <cellStyle name="Note 9" xfId="94" hidden="1" xr:uid="{00000000-0005-0000-0000-0000747B0000}"/>
    <cellStyle name="Note 9" xfId="172" hidden="1" xr:uid="{00000000-0005-0000-0000-0000757B0000}"/>
    <cellStyle name="Note 9" xfId="313" hidden="1" xr:uid="{00000000-0005-0000-0000-0000767B0000}"/>
    <cellStyle name="Note 9" xfId="897" hidden="1" xr:uid="{00000000-0005-0000-0000-0000777B0000}"/>
    <cellStyle name="Note 9" xfId="911" hidden="1" xr:uid="{00000000-0005-0000-0000-0000787B0000}"/>
    <cellStyle name="Note 9" xfId="1052" hidden="1" xr:uid="{00000000-0005-0000-0000-0000797B0000}"/>
    <cellStyle name="Note 9" xfId="1157" hidden="1" xr:uid="{00000000-0005-0000-0000-00007A7B0000}"/>
    <cellStyle name="Note 9" xfId="1340" hidden="1" xr:uid="{00000000-0005-0000-0000-00007B7B0000}"/>
    <cellStyle name="Note 9" xfId="789" hidden="1" xr:uid="{00000000-0005-0000-0000-00007C7B0000}"/>
    <cellStyle name="Note 9" xfId="1359" hidden="1" xr:uid="{00000000-0005-0000-0000-00007D7B0000}"/>
    <cellStyle name="Note 9" xfId="798" hidden="1" xr:uid="{00000000-0005-0000-0000-00007E7B0000}"/>
    <cellStyle name="Note 9" xfId="1647" hidden="1" xr:uid="{00000000-0005-0000-0000-00007F7B0000}"/>
    <cellStyle name="Note 9" xfId="1745" hidden="1" xr:uid="{00000000-0005-0000-0000-0000807B0000}"/>
    <cellStyle name="Note 9" xfId="1900" hidden="1" xr:uid="{00000000-0005-0000-0000-0000817B0000}"/>
    <cellStyle name="Note 9" xfId="841" hidden="1" xr:uid="{00000000-0005-0000-0000-0000827B0000}"/>
    <cellStyle name="Note 9" xfId="1917" hidden="1" xr:uid="{00000000-0005-0000-0000-0000837B0000}"/>
    <cellStyle name="Note 9" xfId="1164" hidden="1" xr:uid="{00000000-0005-0000-0000-0000847B0000}"/>
    <cellStyle name="Note 9" xfId="2179" hidden="1" xr:uid="{00000000-0005-0000-0000-0000857B0000}"/>
    <cellStyle name="Note 9" xfId="766" hidden="1" xr:uid="{00000000-0005-0000-0000-0000867B0000}"/>
    <cellStyle name="Note 9" xfId="1223" hidden="1" xr:uid="{00000000-0005-0000-0000-0000877B0000}"/>
    <cellStyle name="Note 9" xfId="2516" hidden="1" xr:uid="{00000000-0005-0000-0000-0000887B0000}"/>
    <cellStyle name="Note 9" xfId="1939" hidden="1" xr:uid="{00000000-0005-0000-0000-0000897B0000}"/>
    <cellStyle name="Note 9" xfId="1736" hidden="1" xr:uid="{00000000-0005-0000-0000-00008A7B0000}"/>
    <cellStyle name="Note 9" xfId="2894" hidden="1" xr:uid="{00000000-0005-0000-0000-00008B7B0000}"/>
    <cellStyle name="Note 9" xfId="2893" hidden="1" xr:uid="{00000000-0005-0000-0000-00008C7B0000}"/>
    <cellStyle name="Note 9" xfId="2971" hidden="1" xr:uid="{00000000-0005-0000-0000-00008D7B0000}"/>
    <cellStyle name="Note 9" xfId="3112" hidden="1" xr:uid="{00000000-0005-0000-0000-00008E7B0000}"/>
    <cellStyle name="Note 9" xfId="3696" hidden="1" xr:uid="{00000000-0005-0000-0000-00008F7B0000}"/>
    <cellStyle name="Note 9" xfId="3710" hidden="1" xr:uid="{00000000-0005-0000-0000-0000907B0000}"/>
    <cellStyle name="Note 9" xfId="3851" hidden="1" xr:uid="{00000000-0005-0000-0000-0000917B0000}"/>
    <cellStyle name="Note 9" xfId="3956" hidden="1" xr:uid="{00000000-0005-0000-0000-0000927B0000}"/>
    <cellStyle name="Note 9" xfId="4139" hidden="1" xr:uid="{00000000-0005-0000-0000-0000937B0000}"/>
    <cellStyle name="Note 9" xfId="3588" hidden="1" xr:uid="{00000000-0005-0000-0000-0000947B0000}"/>
    <cellStyle name="Note 9" xfId="4158" hidden="1" xr:uid="{00000000-0005-0000-0000-0000957B0000}"/>
    <cellStyle name="Note 9" xfId="3597" hidden="1" xr:uid="{00000000-0005-0000-0000-0000967B0000}"/>
    <cellStyle name="Note 9" xfId="4446" hidden="1" xr:uid="{00000000-0005-0000-0000-0000977B0000}"/>
    <cellStyle name="Note 9" xfId="4544" hidden="1" xr:uid="{00000000-0005-0000-0000-0000987B0000}"/>
    <cellStyle name="Note 9" xfId="4699" hidden="1" xr:uid="{00000000-0005-0000-0000-0000997B0000}"/>
    <cellStyle name="Note 9" xfId="3640" hidden="1" xr:uid="{00000000-0005-0000-0000-00009A7B0000}"/>
    <cellStyle name="Note 9" xfId="4716" hidden="1" xr:uid="{00000000-0005-0000-0000-00009B7B0000}"/>
    <cellStyle name="Note 9" xfId="3963" hidden="1" xr:uid="{00000000-0005-0000-0000-00009C7B0000}"/>
    <cellStyle name="Note 9" xfId="4978" hidden="1" xr:uid="{00000000-0005-0000-0000-00009D7B0000}"/>
    <cellStyle name="Note 9" xfId="3565" hidden="1" xr:uid="{00000000-0005-0000-0000-00009E7B0000}"/>
    <cellStyle name="Note 9" xfId="4022" hidden="1" xr:uid="{00000000-0005-0000-0000-00009F7B0000}"/>
    <cellStyle name="Note 9" xfId="5315" hidden="1" xr:uid="{00000000-0005-0000-0000-0000A07B0000}"/>
    <cellStyle name="Note 9" xfId="4738" hidden="1" xr:uid="{00000000-0005-0000-0000-0000A17B0000}"/>
    <cellStyle name="Note 9" xfId="4535" hidden="1" xr:uid="{00000000-0005-0000-0000-0000A27B0000}"/>
    <cellStyle name="Note 9" xfId="5686" hidden="1" xr:uid="{00000000-0005-0000-0000-0000A37B0000}"/>
    <cellStyle name="Note 9" xfId="5685" hidden="1" xr:uid="{00000000-0005-0000-0000-0000A47B0000}"/>
    <cellStyle name="Note 9" xfId="5763" hidden="1" xr:uid="{00000000-0005-0000-0000-0000A57B0000}"/>
    <cellStyle name="Note 9" xfId="5904" hidden="1" xr:uid="{00000000-0005-0000-0000-0000A67B0000}"/>
    <cellStyle name="Note 9" xfId="6488" hidden="1" xr:uid="{00000000-0005-0000-0000-0000A77B0000}"/>
    <cellStyle name="Note 9" xfId="6502" hidden="1" xr:uid="{00000000-0005-0000-0000-0000A87B0000}"/>
    <cellStyle name="Note 9" xfId="6643" hidden="1" xr:uid="{00000000-0005-0000-0000-0000A97B0000}"/>
    <cellStyle name="Note 9" xfId="6748" hidden="1" xr:uid="{00000000-0005-0000-0000-0000AA7B0000}"/>
    <cellStyle name="Note 9" xfId="6931" hidden="1" xr:uid="{00000000-0005-0000-0000-0000AB7B0000}"/>
    <cellStyle name="Note 9" xfId="6380" hidden="1" xr:uid="{00000000-0005-0000-0000-0000AC7B0000}"/>
    <cellStyle name="Note 9" xfId="6950" hidden="1" xr:uid="{00000000-0005-0000-0000-0000AD7B0000}"/>
    <cellStyle name="Note 9" xfId="6389" hidden="1" xr:uid="{00000000-0005-0000-0000-0000AE7B0000}"/>
    <cellStyle name="Note 9" xfId="7238" hidden="1" xr:uid="{00000000-0005-0000-0000-0000AF7B0000}"/>
    <cellStyle name="Note 9" xfId="7336" hidden="1" xr:uid="{00000000-0005-0000-0000-0000B07B0000}"/>
    <cellStyle name="Note 9" xfId="7491" hidden="1" xr:uid="{00000000-0005-0000-0000-0000B17B0000}"/>
    <cellStyle name="Note 9" xfId="6432" hidden="1" xr:uid="{00000000-0005-0000-0000-0000B27B0000}"/>
    <cellStyle name="Note 9" xfId="7508" hidden="1" xr:uid="{00000000-0005-0000-0000-0000B37B0000}"/>
    <cellStyle name="Note 9" xfId="6755" hidden="1" xr:uid="{00000000-0005-0000-0000-0000B47B0000}"/>
    <cellStyle name="Note 9" xfId="7770" hidden="1" xr:uid="{00000000-0005-0000-0000-0000B57B0000}"/>
    <cellStyle name="Note 9" xfId="6357" hidden="1" xr:uid="{00000000-0005-0000-0000-0000B67B0000}"/>
    <cellStyle name="Note 9" xfId="6814" hidden="1" xr:uid="{00000000-0005-0000-0000-0000B77B0000}"/>
    <cellStyle name="Note 9" xfId="8107" hidden="1" xr:uid="{00000000-0005-0000-0000-0000B87B0000}"/>
    <cellStyle name="Note 9" xfId="7530" hidden="1" xr:uid="{00000000-0005-0000-0000-0000B97B0000}"/>
    <cellStyle name="Note 9" xfId="7327" hidden="1" xr:uid="{00000000-0005-0000-0000-0000BA7B0000}"/>
    <cellStyle name="Output" xfId="14" builtinId="21" customBuiltin="1"/>
    <cellStyle name="Output 3" xfId="69" xr:uid="{BF4901EA-788A-4717-A151-351CD7B7377D}"/>
    <cellStyle name="Percent" xfId="59" builtinId="5" hidden="1" customBuiltin="1"/>
    <cellStyle name="Percent" xfId="67" builtinId="5"/>
    <cellStyle name="Percent [0]" xfId="60" xr:uid="{00000000-0005-0000-0000-000033000000}"/>
    <cellStyle name="Percent [1]" xfId="50" xr:uid="{00000000-0005-0000-0000-000034000000}"/>
    <cellStyle name="Percent [2]" xfId="49" xr:uid="{00000000-0005-0000-0000-000035000000}"/>
    <cellStyle name="Percent [3]" xfId="48" xr:uid="{00000000-0005-0000-0000-000036000000}"/>
    <cellStyle name="Percent [4]" xfId="62" xr:uid="{79194CCB-4C1F-48BE-9FC9-8A0A23BD7FB1}"/>
    <cellStyle name="Percent 2" xfId="2872" xr:uid="{00000000-0005-0000-0000-0000DE7B0000}"/>
    <cellStyle name="Rt border" xfId="47" xr:uid="{00000000-0005-0000-0000-000037000000}"/>
    <cellStyle name="Rt margin" xfId="73" xr:uid="{00000000-0005-0000-0000-0000E47B0000}"/>
    <cellStyle name="Sum" xfId="2871" xr:uid="{00000000-0005-0000-0000-0000E57B0000}"/>
    <cellStyle name="Text" xfId="56" xr:uid="{00000000-0005-0000-0000-000038000000}"/>
    <cellStyle name="Text 2" xfId="8461" xr:uid="{00000000-0005-0000-0000-000039000000}"/>
    <cellStyle name="Text 3" xfId="71" xr:uid="{00000000-0005-0000-0000-0000E67B0000}"/>
    <cellStyle name="Title" xfId="5" builtinId="15" customBuiltin="1"/>
    <cellStyle name="Title 3" xfId="2870" xr:uid="{E4F4F89C-1124-4F8D-9488-7863F6DE99F0}"/>
    <cellStyle name="Total" xfId="21" builtinId="25" hidden="1"/>
    <cellStyle name="Warning Text" xfId="18" builtinId="11" hidden="1"/>
    <cellStyle name="Year" xfId="46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Calculations!$K$77</c:f>
              <c:strCache>
                <c:ptCount val="1"/>
                <c:pt idx="0">
                  <c:v>% Increase in distribution prices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Calculations!$K$80:$K$94</c:f>
              <c:numCache>
                <c:formatCode>0.0%</c:formatCode>
                <c:ptCount val="15"/>
                <c:pt idx="0">
                  <c:v>-0.1360382165211288</c:v>
                </c:pt>
                <c:pt idx="1">
                  <c:v>0.27541273705862102</c:v>
                </c:pt>
                <c:pt idx="2">
                  <c:v>-0.35513228910714445</c:v>
                </c:pt>
                <c:pt idx="3">
                  <c:v>-0.11526307310663908</c:v>
                </c:pt>
                <c:pt idx="4">
                  <c:v>-0.14299237126727393</c:v>
                </c:pt>
                <c:pt idx="5">
                  <c:v>-0.11834808730098456</c:v>
                </c:pt>
                <c:pt idx="6">
                  <c:v>6.946110172481923E-3</c:v>
                </c:pt>
                <c:pt idx="7">
                  <c:v>-0.189385347058872</c:v>
                </c:pt>
                <c:pt idx="8">
                  <c:v>-4.1952629192463675E-2</c:v>
                </c:pt>
                <c:pt idx="9">
                  <c:v>-5.732190477654231E-2</c:v>
                </c:pt>
                <c:pt idx="10">
                  <c:v>-6.0544810532908722E-2</c:v>
                </c:pt>
                <c:pt idx="11">
                  <c:v>-0.16453323753039473</c:v>
                </c:pt>
                <c:pt idx="12">
                  <c:v>-0.21036738428647472</c:v>
                </c:pt>
                <c:pt idx="13">
                  <c:v>-0.12773747279666825</c:v>
                </c:pt>
                <c:pt idx="14">
                  <c:v>-7.6085272022396899E-2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Calculations!$M$77</c:f>
              <c:strCache>
                <c:ptCount val="1"/>
                <c:pt idx="0">
                  <c:v>Distribution price as a proportion of retail price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Calculations!$M$80:$M$94</c:f>
              <c:numCache>
                <c:formatCode>0%</c:formatCode>
                <c:ptCount val="15"/>
                <c:pt idx="0">
                  <c:v>0.4098273357709728</c:v>
                </c:pt>
                <c:pt idx="1">
                  <c:v>0.25091577553759958</c:v>
                </c:pt>
                <c:pt idx="2">
                  <c:v>0.43265343804890699</c:v>
                </c:pt>
                <c:pt idx="3">
                  <c:v>0.23757770237209516</c:v>
                </c:pt>
                <c:pt idx="4">
                  <c:v>0.35081999636881983</c:v>
                </c:pt>
                <c:pt idx="5">
                  <c:v>0.26359093647839477</c:v>
                </c:pt>
                <c:pt idx="6">
                  <c:v>0.34512318877837528</c:v>
                </c:pt>
                <c:pt idx="7">
                  <c:v>0.24416119565391053</c:v>
                </c:pt>
                <c:pt idx="8">
                  <c:v>0.22194083263489378</c:v>
                </c:pt>
                <c:pt idx="9">
                  <c:v>0.28692389064958235</c:v>
                </c:pt>
                <c:pt idx="10">
                  <c:v>0.4462937385058236</c:v>
                </c:pt>
                <c:pt idx="11">
                  <c:v>0.40276257773367652</c:v>
                </c:pt>
                <c:pt idx="12">
                  <c:v>0.49201856141742012</c:v>
                </c:pt>
                <c:pt idx="13">
                  <c:v>0.32076198535290684</c:v>
                </c:pt>
                <c:pt idx="14">
                  <c:v>0.28576930940692763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Calculations!$L$77</c:f>
              <c:strCache>
                <c:ptCount val="1"/>
                <c:pt idx="0">
                  <c:v>$/month increase in distribution prices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Calculations!$L$80:$L$94</c:f>
              <c:numCache>
                <c:formatCode>_(* #,##0.00_);_(* \(#,##0.00\);_(* "-"??_);_(@_)</c:formatCode>
                <c:ptCount val="15"/>
                <c:pt idx="0">
                  <c:v>-11.783838977845413</c:v>
                </c:pt>
                <c:pt idx="1">
                  <c:v>12.712559212099054</c:v>
                </c:pt>
                <c:pt idx="2">
                  <c:v>-38.008705533010477</c:v>
                </c:pt>
                <c:pt idx="3">
                  <c:v>-5.1772650777413549</c:v>
                </c:pt>
                <c:pt idx="4">
                  <c:v>-11.683493194645276</c:v>
                </c:pt>
                <c:pt idx="5">
                  <c:v>-5.8787009680116009</c:v>
                </c:pt>
                <c:pt idx="6">
                  <c:v>0.46878466915072364</c:v>
                </c:pt>
                <c:pt idx="7">
                  <c:v>-9.2877771037124912</c:v>
                </c:pt>
                <c:pt idx="8">
                  <c:v>-1.748091026265514</c:v>
                </c:pt>
                <c:pt idx="9">
                  <c:v>-3.1375647682216021</c:v>
                </c:pt>
                <c:pt idx="10">
                  <c:v>-7.6158693928240169</c:v>
                </c:pt>
                <c:pt idx="11">
                  <c:v>-15.048407339071812</c:v>
                </c:pt>
                <c:pt idx="12">
                  <c:v>-29.03297721737253</c:v>
                </c:pt>
                <c:pt idx="13">
                  <c:v>-8.7402953879516652</c:v>
                </c:pt>
                <c:pt idx="14">
                  <c:v>-4.1716520910595172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Calculations!$N$77</c:f>
              <c:strCache>
                <c:ptCount val="1"/>
                <c:pt idx="0">
                  <c:v>% Increase in aggregate prices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Calculations!$N$80:$N$94</c:f>
              <c:numCache>
                <c:formatCode>0.0%</c:formatCode>
                <c:ptCount val="15"/>
                <c:pt idx="0">
                  <c:v>-0.11557515971898989</c:v>
                </c:pt>
                <c:pt idx="1">
                  <c:v>0.20778694829592276</c:v>
                </c:pt>
                <c:pt idx="2">
                  <c:v>-0.29953569684105585</c:v>
                </c:pt>
                <c:pt idx="3">
                  <c:v>-7.8741912670642233E-2</c:v>
                </c:pt>
                <c:pt idx="4">
                  <c:v>-0.117207483506599</c:v>
                </c:pt>
                <c:pt idx="5">
                  <c:v>-8.9017889797683616E-2</c:v>
                </c:pt>
                <c:pt idx="6">
                  <c:v>7.4421543645130728E-4</c:v>
                </c:pt>
                <c:pt idx="7">
                  <c:v>-0.17142456545156315</c:v>
                </c:pt>
                <c:pt idx="8">
                  <c:v>-5.4192045042520648E-2</c:v>
                </c:pt>
                <c:pt idx="9">
                  <c:v>-4.3465648975911722E-2</c:v>
                </c:pt>
                <c:pt idx="10">
                  <c:v>-4.7332777298148769E-2</c:v>
                </c:pt>
                <c:pt idx="11">
                  <c:v>-0.13736439214833895</c:v>
                </c:pt>
                <c:pt idx="12">
                  <c:v>-0.19895369518715153</c:v>
                </c:pt>
                <c:pt idx="13">
                  <c:v>-9.5078749711174637E-2</c:v>
                </c:pt>
                <c:pt idx="14">
                  <c:v>-5.3168026089776776E-2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Calculations!$O$77</c:f>
              <c:strCache>
                <c:ptCount val="1"/>
                <c:pt idx="0">
                  <c:v>$/month increase in aggregate prices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Calculations!$O$80:$O$94</c:f>
              <c:numCache>
                <c:formatCode>_(* #,##0.00_);_(* \(#,##0.00\);_(* "-"??_);_(@_)</c:formatCode>
                <c:ptCount val="15"/>
                <c:pt idx="0">
                  <c:v>-12.02934396479283</c:v>
                </c:pt>
                <c:pt idx="1">
                  <c:v>14.055758789808525</c:v>
                </c:pt>
                <c:pt idx="2">
                  <c:v>-40.07296874666158</c:v>
                </c:pt>
                <c:pt idx="3">
                  <c:v>-4.5403023607186306</c:v>
                </c:pt>
                <c:pt idx="4">
                  <c:v>-12.57408931227037</c:v>
                </c:pt>
                <c:pt idx="5">
                  <c:v>-6.3753070880207821</c:v>
                </c:pt>
                <c:pt idx="6">
                  <c:v>6.2647281834339028E-2</c:v>
                </c:pt>
                <c:pt idx="7">
                  <c:v>-10.65747703518719</c:v>
                </c:pt>
                <c:pt idx="8">
                  <c:v>-3.0963853111658737</c:v>
                </c:pt>
                <c:pt idx="9">
                  <c:v>-3.1364875305691577</c:v>
                </c:pt>
                <c:pt idx="10">
                  <c:v>-6.7900172330137591</c:v>
                </c:pt>
                <c:pt idx="11">
                  <c:v>-14.610190271180516</c:v>
                </c:pt>
                <c:pt idx="12">
                  <c:v>-32.725560838105281</c:v>
                </c:pt>
                <c:pt idx="13">
                  <c:v>-8.6742111446612284</c:v>
                </c:pt>
                <c:pt idx="14">
                  <c:v>-4.0771169573513593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28575</xdr:rowOff>
    </xdr:from>
    <xdr:to>
      <xdr:col>1</xdr:col>
      <xdr:colOff>879760</xdr:colOff>
      <xdr:row>1</xdr:row>
      <xdr:rowOff>734175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ECC0857-A8D7-40B6-A6FE-7FBA4944C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19075"/>
          <a:ext cx="2337085" cy="70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2266950</xdr:rowOff>
    </xdr:from>
    <xdr:to>
      <xdr:col>4</xdr:col>
      <xdr:colOff>0</xdr:colOff>
      <xdr:row>15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74B100A-807E-49B2-8AE8-CC1AB2D2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28014</xdr:colOff>
      <xdr:row>2</xdr:row>
      <xdr:rowOff>44823</xdr:rowOff>
    </xdr:from>
    <xdr:ext cx="2820115" cy="493900"/>
    <xdr:pic>
      <xdr:nvPicPr>
        <xdr:cNvPr id="2" name="Picture 1" descr="http://thelink/how/PublishingImages/MBIE-logo-black-print.jpg">
          <a:extLst>
            <a:ext uri="{FF2B5EF4-FFF2-40B4-BE49-F238E27FC236}">
              <a16:creationId xmlns:a16="http://schemas.microsoft.com/office/drawing/2014/main" id="{EDE61B83-E2E2-42D5-A68E-A6FC12ED5B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1" t="19486" r="5834" b="24487"/>
        <a:stretch/>
      </xdr:blipFill>
      <xdr:spPr bwMode="auto">
        <a:xfrm>
          <a:off x="1323414" y="49585"/>
          <a:ext cx="2820115" cy="49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26332</xdr:colOff>
      <xdr:row>2</xdr:row>
      <xdr:rowOff>66050</xdr:rowOff>
    </xdr:from>
    <xdr:ext cx="594753" cy="486398"/>
    <xdr:pic>
      <xdr:nvPicPr>
        <xdr:cNvPr id="3" name="Picture 2">
          <a:extLst>
            <a:ext uri="{FF2B5EF4-FFF2-40B4-BE49-F238E27FC236}">
              <a16:creationId xmlns:a16="http://schemas.microsoft.com/office/drawing/2014/main" id="{F3E6F92C-396D-4B78-898A-5A8547205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9532" y="66050"/>
          <a:ext cx="594753" cy="48639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0</xdr:rowOff>
    </xdr:from>
    <xdr:to>
      <xdr:col>1</xdr:col>
      <xdr:colOff>523874</xdr:colOff>
      <xdr:row>119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A3390A-CA17-43FC-86BD-22C5DA1D6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523875</xdr:colOff>
      <xdr:row>159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47733D-A1FB-48CC-A4D5-6EFA54DCE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</xdr:colOff>
      <xdr:row>100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D4F4B2-CB2C-4F9A-A4DB-89338B390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523874</xdr:colOff>
      <xdr:row>139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5214CB-5E0D-4755-82AD-B760EEDFCB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</xdr:colOff>
      <xdr:row>120</xdr:row>
      <xdr:rowOff>0</xdr:rowOff>
    </xdr:from>
    <xdr:to>
      <xdr:col>8</xdr:col>
      <xdr:colOff>0</xdr:colOff>
      <xdr:row>139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ABAA8B-1010-477B-9492-4B36957B7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-change-model-EDB-DPP3-final-determination-27-November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Charges by GXP-GIP"/>
      <sheetName val="Customer charges"/>
      <sheetName val="Inputs"/>
      <sheetName val="Revenue calc"/>
      <sheetName val="Outputs"/>
      <sheetName val="S'holder calcs"/>
      <sheetName val="Stakeholder outputs"/>
      <sheetName val="Chartbook 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D32">
            <v>197663.65837135509</v>
          </cell>
          <cell r="J32">
            <v>65296.720736630887</v>
          </cell>
          <cell r="L32">
            <v>-0.11557515971898989</v>
          </cell>
          <cell r="M32">
            <v>-0.1360382165211288</v>
          </cell>
        </row>
        <row r="33">
          <cell r="D33">
            <v>404731.89102215419</v>
          </cell>
          <cell r="J33">
            <v>93306.287207225992</v>
          </cell>
          <cell r="L33">
            <v>0.20778694829592276</v>
          </cell>
          <cell r="M33">
            <v>0.27541273705862102</v>
          </cell>
        </row>
        <row r="34">
          <cell r="D34">
            <v>43409.181980635003</v>
          </cell>
          <cell r="J34">
            <v>17372.305072598341</v>
          </cell>
          <cell r="L34">
            <v>-0.29953569684105585</v>
          </cell>
          <cell r="M34">
            <v>-0.35513228910714445</v>
          </cell>
        </row>
        <row r="35">
          <cell r="D35">
            <v>154129.87085083392</v>
          </cell>
          <cell r="J35">
            <v>52573.306092502302</v>
          </cell>
          <cell r="L35">
            <v>-7.8741912670642233E-2</v>
          </cell>
          <cell r="M35">
            <v>-0.11526307310663908</v>
          </cell>
        </row>
        <row r="36">
          <cell r="D36">
            <v>111354.27249703996</v>
          </cell>
          <cell r="J36">
            <v>33678.016282147662</v>
          </cell>
          <cell r="L36">
            <v>-0.117207483506599</v>
          </cell>
          <cell r="M36">
            <v>-0.14299237126727393</v>
          </cell>
        </row>
        <row r="37">
          <cell r="D37">
            <v>56804.61895783151</v>
          </cell>
          <cell r="J37">
            <v>20205.904177908684</v>
          </cell>
          <cell r="L37">
            <v>-8.9017889797683616E-2</v>
          </cell>
          <cell r="M37">
            <v>-0.11834808730098456</v>
          </cell>
        </row>
        <row r="38">
          <cell r="D38">
            <v>110815.25072060908</v>
          </cell>
          <cell r="J38">
            <v>29156.214208634359</v>
          </cell>
          <cell r="L38">
            <v>7.4421543645130728E-4</v>
          </cell>
          <cell r="M38">
            <v>6.946110172481923E-3</v>
          </cell>
        </row>
        <row r="39">
          <cell r="D39">
            <v>25496.677575106482</v>
          </cell>
          <cell r="J39">
            <v>7701.9520758074596</v>
          </cell>
          <cell r="L39">
            <v>-0.17142456545156315</v>
          </cell>
          <cell r="M39">
            <v>-0.189385347058872</v>
          </cell>
        </row>
        <row r="40">
          <cell r="D40">
            <v>122587.85652703056</v>
          </cell>
          <cell r="J40">
            <v>38708.229391485002</v>
          </cell>
          <cell r="L40">
            <v>-5.4192045042520648E-2</v>
          </cell>
          <cell r="M40">
            <v>-4.1952629192463675E-2</v>
          </cell>
        </row>
        <row r="41">
          <cell r="D41">
            <v>734520.4663136201</v>
          </cell>
          <cell r="J41">
            <v>224291.1132335634</v>
          </cell>
          <cell r="L41">
            <v>-4.3465648975911722E-2</v>
          </cell>
          <cell r="M41">
            <v>-5.732190477654231E-2</v>
          </cell>
        </row>
        <row r="42">
          <cell r="D42">
            <v>119468.4454341872</v>
          </cell>
          <cell r="J42">
            <v>40767.002548709075</v>
          </cell>
          <cell r="L42">
            <v>-4.7332777298148769E-2</v>
          </cell>
          <cell r="M42">
            <v>-6.0544810532908722E-2</v>
          </cell>
        </row>
        <row r="43">
          <cell r="D43">
            <v>160845.65359569533</v>
          </cell>
          <cell r="J43">
            <v>46069.560685214499</v>
          </cell>
          <cell r="L43">
            <v>-0.13736439214833895</v>
          </cell>
          <cell r="M43">
            <v>-0.16453323753039473</v>
          </cell>
        </row>
        <row r="44">
          <cell r="D44">
            <v>176169.62200077286</v>
          </cell>
          <cell r="J44">
            <v>53914.568486442935</v>
          </cell>
          <cell r="L44">
            <v>-0.19895369518715153</v>
          </cell>
          <cell r="M44">
            <v>-0.21036738428647472</v>
          </cell>
        </row>
        <row r="45">
          <cell r="D45">
            <v>463516.48731981998</v>
          </cell>
          <cell r="J45">
            <v>144836.85655466226</v>
          </cell>
          <cell r="L45">
            <v>-9.5078749711174637E-2</v>
          </cell>
          <cell r="M45">
            <v>-0.12773747279666825</v>
          </cell>
        </row>
        <row r="46">
          <cell r="D46">
            <v>1801373.7352488665</v>
          </cell>
          <cell r="J46">
            <v>613512.43690348486</v>
          </cell>
          <cell r="L46">
            <v>-5.3168026089776776E-2</v>
          </cell>
          <cell r="M46">
            <v>-7.6085272022396899E-2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E18"/>
  <sheetViews>
    <sheetView showGridLines="0" tabSelected="1" view="pageBreakPreview" zoomScaleNormal="100" zoomScaleSheetLayoutView="100" workbookViewId="0"/>
  </sheetViews>
  <sheetFormatPr defaultRowHeight="15" customHeight="1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5" ht="15" customHeight="1" x14ac:dyDescent="0.25">
      <c r="A1" s="12"/>
      <c r="B1" s="146"/>
      <c r="C1" s="146"/>
      <c r="D1" s="147"/>
      <c r="E1" s="1"/>
    </row>
    <row r="2" spans="1:5" ht="189" customHeight="1" x14ac:dyDescent="0.25">
      <c r="A2" s="6"/>
      <c r="B2" s="8"/>
      <c r="C2" s="8"/>
      <c r="D2" s="4"/>
      <c r="E2" s="1"/>
    </row>
    <row r="3" spans="1:5" ht="22.5" customHeight="1" x14ac:dyDescent="0.4">
      <c r="A3" s="108" t="s">
        <v>7</v>
      </c>
      <c r="B3" s="3"/>
      <c r="C3" s="3"/>
      <c r="D3" s="96"/>
      <c r="E3" s="1"/>
    </row>
    <row r="4" spans="1:5" ht="22.5" customHeight="1" x14ac:dyDescent="0.4">
      <c r="A4" s="108" t="s">
        <v>213</v>
      </c>
      <c r="B4" s="3"/>
      <c r="C4" s="3"/>
      <c r="D4" s="2"/>
      <c r="E4" s="1"/>
    </row>
    <row r="5" spans="1:5" ht="22.5" customHeight="1" x14ac:dyDescent="0.4">
      <c r="A5" s="108" t="s">
        <v>202</v>
      </c>
      <c r="B5" s="3"/>
      <c r="C5" s="3"/>
      <c r="D5" s="2"/>
      <c r="E5" s="1"/>
    </row>
    <row r="6" spans="1:5" ht="22.5" customHeight="1" x14ac:dyDescent="0.4">
      <c r="A6" s="108" t="s">
        <v>218</v>
      </c>
      <c r="B6" s="3"/>
      <c r="C6" s="3"/>
      <c r="D6" s="2"/>
      <c r="E6" s="1"/>
    </row>
    <row r="7" spans="1:5" ht="42" customHeight="1" x14ac:dyDescent="0.25">
      <c r="A7" s="110"/>
      <c r="B7" s="8"/>
      <c r="C7" s="8"/>
      <c r="D7" s="4"/>
      <c r="E7" s="1"/>
    </row>
    <row r="8" spans="1:5" ht="15" customHeight="1" x14ac:dyDescent="0.25">
      <c r="A8" s="110"/>
      <c r="B8" s="5"/>
      <c r="C8" s="5"/>
      <c r="D8" s="7"/>
      <c r="E8" s="1"/>
    </row>
    <row r="9" spans="1:5" ht="15" customHeight="1" x14ac:dyDescent="0.25">
      <c r="A9" s="110"/>
      <c r="B9" s="5"/>
      <c r="C9" s="5"/>
      <c r="D9" s="4"/>
      <c r="E9" s="1"/>
    </row>
    <row r="10" spans="1:5" ht="15" customHeight="1" x14ac:dyDescent="0.25">
      <c r="A10" s="110"/>
      <c r="B10" s="5"/>
      <c r="C10" s="5"/>
      <c r="D10" s="4"/>
      <c r="E10" s="1"/>
    </row>
    <row r="11" spans="1:5" ht="15" customHeight="1" x14ac:dyDescent="0.25">
      <c r="A11" s="110"/>
      <c r="B11" s="5"/>
      <c r="C11" s="5"/>
      <c r="D11" s="4"/>
      <c r="E11" s="1"/>
    </row>
    <row r="12" spans="1:5" ht="15" customHeight="1" x14ac:dyDescent="0.25">
      <c r="A12" s="110"/>
      <c r="B12" s="5"/>
      <c r="C12" s="5"/>
      <c r="D12" s="7"/>
      <c r="E12" s="1"/>
    </row>
    <row r="13" spans="1:5" ht="15" customHeight="1" x14ac:dyDescent="0.25">
      <c r="A13" s="110"/>
      <c r="B13" s="5"/>
      <c r="C13" s="5"/>
      <c r="D13" s="7"/>
      <c r="E13" s="1"/>
    </row>
    <row r="14" spans="1:5" ht="15" customHeight="1" x14ac:dyDescent="0.25">
      <c r="A14" s="110"/>
      <c r="B14" s="5"/>
      <c r="C14" s="5"/>
      <c r="D14" s="4"/>
      <c r="E14" s="1"/>
    </row>
    <row r="15" spans="1:5" ht="15" customHeight="1" x14ac:dyDescent="0.25">
      <c r="A15" s="110"/>
      <c r="B15" s="5"/>
      <c r="C15" s="5"/>
      <c r="D15" s="4"/>
      <c r="E15" s="1"/>
    </row>
    <row r="16" spans="1:5" ht="15" customHeight="1" x14ac:dyDescent="0.25">
      <c r="A16" s="110"/>
      <c r="B16" s="5"/>
      <c r="C16" s="5"/>
      <c r="D16" s="4"/>
      <c r="E16" s="1"/>
    </row>
    <row r="17" spans="1:5" ht="15" customHeight="1" x14ac:dyDescent="0.25">
      <c r="A17" s="109" t="s">
        <v>219</v>
      </c>
      <c r="B17" s="3"/>
      <c r="C17" s="3"/>
      <c r="D17" s="2"/>
      <c r="E17" s="1"/>
    </row>
    <row r="18" spans="1:5" ht="15" customHeight="1" x14ac:dyDescent="0.25">
      <c r="A18" s="149"/>
      <c r="B18" s="148"/>
      <c r="C18" s="148"/>
      <c r="D18" s="150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D10"/>
  <sheetViews>
    <sheetView showGridLines="0" view="pageBreakPreview" zoomScaleNormal="100" zoomScaleSheetLayoutView="100" workbookViewId="0"/>
  </sheetViews>
  <sheetFormatPr defaultRowHeight="15" customHeight="1" x14ac:dyDescent="0.25"/>
  <cols>
    <col min="2" max="2" width="19.85546875" customWidth="1"/>
    <col min="3" max="3" width="95.28515625" customWidth="1"/>
    <col min="4" max="4" width="2.7109375" customWidth="1"/>
    <col min="9" max="9" width="9.140625" customWidth="1"/>
  </cols>
  <sheetData>
    <row r="1" spans="1:4" ht="26.25" x14ac:dyDescent="0.4">
      <c r="A1" s="11" t="s">
        <v>0</v>
      </c>
      <c r="B1" s="5"/>
      <c r="C1" s="5"/>
      <c r="D1" s="5"/>
    </row>
    <row r="2" spans="1:4" x14ac:dyDescent="0.25">
      <c r="A2" s="5"/>
      <c r="B2" s="5"/>
      <c r="C2" s="5"/>
      <c r="D2" s="5"/>
    </row>
    <row r="3" spans="1:4" ht="15.75" thickBot="1" x14ac:dyDescent="0.3">
      <c r="A3" s="5"/>
      <c r="B3" s="5"/>
      <c r="C3" s="5"/>
      <c r="D3" s="5"/>
    </row>
    <row r="4" spans="1:4" ht="15.75" x14ac:dyDescent="0.25">
      <c r="A4" s="5"/>
      <c r="B4" s="167" t="s">
        <v>1</v>
      </c>
      <c r="C4" s="168" t="s">
        <v>2</v>
      </c>
      <c r="D4" s="5"/>
    </row>
    <row r="5" spans="1:4" x14ac:dyDescent="0.25">
      <c r="A5" s="5"/>
      <c r="B5" s="169" t="s">
        <v>3</v>
      </c>
      <c r="C5" s="170" t="s">
        <v>3</v>
      </c>
      <c r="D5" s="5"/>
    </row>
    <row r="6" spans="1:4" x14ac:dyDescent="0.25">
      <c r="A6" s="5"/>
      <c r="B6" s="171" t="s">
        <v>175</v>
      </c>
      <c r="C6" s="172" t="s">
        <v>165</v>
      </c>
      <c r="D6" s="5"/>
    </row>
    <row r="7" spans="1:4" x14ac:dyDescent="0.25">
      <c r="A7" s="5"/>
      <c r="B7" s="169" t="s">
        <v>176</v>
      </c>
      <c r="C7" s="170" t="s">
        <v>164</v>
      </c>
      <c r="D7" s="5"/>
    </row>
    <row r="8" spans="1:4" x14ac:dyDescent="0.25">
      <c r="A8" s="5"/>
      <c r="B8" s="171" t="s">
        <v>4</v>
      </c>
      <c r="C8" s="172" t="s">
        <v>4</v>
      </c>
      <c r="D8" s="5"/>
    </row>
    <row r="9" spans="1:4" ht="15.75" thickBot="1" x14ac:dyDescent="0.3">
      <c r="A9" s="5"/>
      <c r="B9" s="173" t="s">
        <v>6</v>
      </c>
      <c r="C9" s="174" t="s">
        <v>5</v>
      </c>
      <c r="D9" s="5"/>
    </row>
    <row r="10" spans="1:4" ht="15" customHeight="1" x14ac:dyDescent="0.25">
      <c r="A10" s="5"/>
      <c r="B10" s="5"/>
      <c r="C10" s="5"/>
      <c r="D10" s="5"/>
    </row>
  </sheetData>
  <sheetProtection formatColumns="0" formatRows="0"/>
  <hyperlinks>
    <hyperlink ref="C5" location="'Inputs'!$A$1" tooltip="Section title. Click once to follow" display="Inputs" xr:uid="{D8B1B0A8-A144-4818-9CBB-21FF5AF96960}"/>
    <hyperlink ref="C6" location="'QSDEP_Summary_Report'!$A$1" tooltip="Section title. Click once to follow" display="Inputs: MBIE QSDEP sheet 'QSDEP_Summary_Report'" xr:uid="{5DAC8FA0-56E1-4D75-BDE7-0B4AFDC298E1}"/>
    <hyperlink ref="C7" location="'RawData'!$A$1" tooltip="Section title. Click once to follow" display="Inputs: MBIE QSDEP sheet 'RawData'" xr:uid="{7B21993C-48A8-4159-BFC2-641FA2995F42}"/>
    <hyperlink ref="C8" location="'Calculations'!$A$1" tooltip="Section title. Click once to follow" display="Calculations" xr:uid="{2939E30D-7B0A-4C44-A843-1B85A3DE1800}"/>
    <hyperlink ref="C9" location="'Output'!$A$1" tooltip="Section title. Click once to follow" display="Outputs" xr:uid="{52B862D1-5697-4C96-9883-553C39C33D4A}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C24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2.7109375" customWidth="1"/>
    <col min="2" max="2" width="11.28515625" customWidth="1"/>
    <col min="3" max="3" width="128.85546875" customWidth="1"/>
    <col min="4" max="4" width="2.7109375" customWidth="1"/>
  </cols>
  <sheetData>
    <row r="1" spans="1:3" ht="26.25" x14ac:dyDescent="0.4">
      <c r="A1" s="11" t="s">
        <v>201</v>
      </c>
      <c r="B1" s="5"/>
      <c r="C1" s="5"/>
    </row>
    <row r="2" spans="1:3" x14ac:dyDescent="0.25">
      <c r="A2" s="5"/>
      <c r="B2" s="90" t="s">
        <v>230</v>
      </c>
      <c r="C2" s="5"/>
    </row>
    <row r="3" spans="1:3" x14ac:dyDescent="0.25">
      <c r="A3" s="5"/>
      <c r="B3" s="107"/>
      <c r="C3" s="103"/>
    </row>
    <row r="4" spans="1:3" ht="23.25" x14ac:dyDescent="0.35">
      <c r="B4" s="113" t="s">
        <v>174</v>
      </c>
      <c r="C4" s="106"/>
    </row>
    <row r="5" spans="1:3" x14ac:dyDescent="0.25">
      <c r="A5" s="93"/>
      <c r="B5" s="103"/>
      <c r="C5" s="164" t="s">
        <v>222</v>
      </c>
    </row>
    <row r="6" spans="1:3" x14ac:dyDescent="0.25">
      <c r="A6" s="5"/>
      <c r="B6" s="103"/>
      <c r="C6" s="107" t="s">
        <v>223</v>
      </c>
    </row>
    <row r="7" spans="1:3" x14ac:dyDescent="0.25">
      <c r="A7" s="5"/>
      <c r="B7" s="103"/>
      <c r="C7" s="107" t="s">
        <v>216</v>
      </c>
    </row>
    <row r="8" spans="1:3" x14ac:dyDescent="0.25">
      <c r="A8" s="5"/>
      <c r="B8" s="103"/>
      <c r="C8" s="107" t="s">
        <v>178</v>
      </c>
    </row>
    <row r="9" spans="1:3" x14ac:dyDescent="0.25">
      <c r="A9" s="5"/>
      <c r="B9" s="103"/>
      <c r="C9" s="107" t="s">
        <v>210</v>
      </c>
    </row>
    <row r="10" spans="1:3" x14ac:dyDescent="0.25">
      <c r="A10" s="5"/>
      <c r="B10" s="103"/>
      <c r="C10" s="107" t="s">
        <v>179</v>
      </c>
    </row>
    <row r="11" spans="1:3" x14ac:dyDescent="0.25">
      <c r="A11" s="5"/>
      <c r="B11" s="103"/>
      <c r="C11" s="107" t="s">
        <v>169</v>
      </c>
    </row>
    <row r="12" spans="1:3" x14ac:dyDescent="0.25">
      <c r="A12" s="5"/>
      <c r="B12" s="103"/>
      <c r="C12" s="165" t="s">
        <v>170</v>
      </c>
    </row>
    <row r="13" spans="1:3" x14ac:dyDescent="0.25">
      <c r="A13" s="5"/>
      <c r="B13" s="103"/>
      <c r="C13" s="165" t="s">
        <v>171</v>
      </c>
    </row>
    <row r="14" spans="1:3" x14ac:dyDescent="0.25">
      <c r="A14" s="5"/>
      <c r="B14" s="103"/>
      <c r="C14" s="166"/>
    </row>
    <row r="15" spans="1:3" x14ac:dyDescent="0.25">
      <c r="A15" s="5"/>
      <c r="B15" s="103"/>
      <c r="C15" s="107" t="s">
        <v>232</v>
      </c>
    </row>
    <row r="16" spans="1:3" x14ac:dyDescent="0.25">
      <c r="A16" s="5"/>
      <c r="B16" s="103"/>
      <c r="C16" s="107" t="s">
        <v>233</v>
      </c>
    </row>
    <row r="17" spans="1:3" x14ac:dyDescent="0.25">
      <c r="A17" s="5"/>
      <c r="B17" s="103"/>
      <c r="C17" s="107" t="s">
        <v>197</v>
      </c>
    </row>
    <row r="18" spans="1:3" x14ac:dyDescent="0.25">
      <c r="A18" s="5"/>
      <c r="B18" s="103"/>
      <c r="C18" s="107" t="s">
        <v>198</v>
      </c>
    </row>
    <row r="19" spans="1:3" x14ac:dyDescent="0.25">
      <c r="A19" s="5"/>
      <c r="B19" s="103"/>
      <c r="C19" s="107" t="s">
        <v>211</v>
      </c>
    </row>
    <row r="20" spans="1:3" ht="16.5" customHeight="1" x14ac:dyDescent="0.35">
      <c r="A20" s="5"/>
      <c r="B20" s="10"/>
      <c r="C20" s="106" t="s">
        <v>177</v>
      </c>
    </row>
    <row r="21" spans="1:3" x14ac:dyDescent="0.25">
      <c r="A21" s="5"/>
      <c r="B21" s="107"/>
      <c r="C21" s="102"/>
    </row>
    <row r="22" spans="1:3" ht="23.25" x14ac:dyDescent="0.35">
      <c r="A22" s="5"/>
      <c r="B22" s="113" t="s">
        <v>203</v>
      </c>
      <c r="C22" s="103"/>
    </row>
    <row r="23" spans="1:3" ht="15" customHeight="1" x14ac:dyDescent="0.25">
      <c r="B23" s="175" t="s">
        <v>231</v>
      </c>
      <c r="C23" s="176"/>
    </row>
    <row r="24" spans="1:3" ht="15" customHeight="1" x14ac:dyDescent="0.25">
      <c r="B24" s="177"/>
      <c r="C24" s="177"/>
    </row>
  </sheetData>
  <sheetProtection formatColumns="0" formatRows="0"/>
  <mergeCells count="1">
    <mergeCell ref="B23:C24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E35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3.140625" bestFit="1" customWidth="1"/>
    <col min="2" max="3" width="15.140625" customWidth="1"/>
    <col min="4" max="5" width="15.28515625" customWidth="1"/>
    <col min="6" max="6" width="2.7109375" customWidth="1"/>
    <col min="7" max="9" width="9.140625" customWidth="1"/>
  </cols>
  <sheetData>
    <row r="1" spans="1:5" ht="26.25" x14ac:dyDescent="0.4">
      <c r="A1" s="9" t="s">
        <v>3</v>
      </c>
    </row>
    <row r="2" spans="1:5" ht="11.25" customHeight="1" x14ac:dyDescent="0.4">
      <c r="A2" s="9"/>
      <c r="B2" s="1"/>
      <c r="C2" s="1"/>
      <c r="D2" s="1"/>
      <c r="E2" s="1"/>
    </row>
    <row r="3" spans="1:5" ht="15" customHeight="1" x14ac:dyDescent="0.25">
      <c r="A3" s="90" t="s">
        <v>214</v>
      </c>
      <c r="B3" s="1"/>
      <c r="C3" s="89"/>
      <c r="D3" s="1"/>
      <c r="E3" s="1"/>
    </row>
    <row r="4" spans="1:5" ht="15" customHeight="1" x14ac:dyDescent="0.25">
      <c r="A4" s="151" t="s">
        <v>215</v>
      </c>
      <c r="B4" s="1"/>
      <c r="C4" s="89"/>
      <c r="D4" s="1"/>
      <c r="E4" s="1"/>
    </row>
    <row r="5" spans="1:5" ht="15" customHeight="1" x14ac:dyDescent="0.25">
      <c r="A5" s="90"/>
      <c r="B5" s="1"/>
      <c r="C5" s="89"/>
      <c r="D5" s="1"/>
      <c r="E5" s="1"/>
    </row>
    <row r="6" spans="1:5" x14ac:dyDescent="0.25">
      <c r="A6" s="90" t="s">
        <v>217</v>
      </c>
      <c r="B6" s="1"/>
      <c r="C6" s="1"/>
      <c r="D6" s="1"/>
      <c r="E6" s="1"/>
    </row>
    <row r="7" spans="1:5" x14ac:dyDescent="0.25">
      <c r="A7" s="90"/>
      <c r="B7" s="1"/>
      <c r="C7" s="1"/>
      <c r="D7" s="1"/>
      <c r="E7" s="1"/>
    </row>
    <row r="8" spans="1:5" ht="75" x14ac:dyDescent="0.25">
      <c r="B8" s="91" t="s">
        <v>212</v>
      </c>
      <c r="C8" s="91" t="s">
        <v>196</v>
      </c>
      <c r="D8" s="91" t="s">
        <v>207</v>
      </c>
      <c r="E8" s="91" t="s">
        <v>208</v>
      </c>
    </row>
    <row r="9" spans="1:5" x14ac:dyDescent="0.25">
      <c r="A9" s="95" t="s">
        <v>154</v>
      </c>
      <c r="B9" s="104">
        <f>[1]Outputs!$M32</f>
        <v>-0.1360382165211288</v>
      </c>
      <c r="C9" s="104">
        <f>[1]Outputs!L32</f>
        <v>-0.11557515971898989</v>
      </c>
      <c r="D9" s="105">
        <f>[1]Outputs!D32</f>
        <v>197663.65837135509</v>
      </c>
      <c r="E9" s="105">
        <f>[1]Outputs!J32</f>
        <v>65296.720736630887</v>
      </c>
    </row>
    <row r="10" spans="1:5" x14ac:dyDescent="0.25">
      <c r="A10" s="95" t="s">
        <v>153</v>
      </c>
      <c r="B10" s="104">
        <f>[1]Outputs!$M33</f>
        <v>0.27541273705862102</v>
      </c>
      <c r="C10" s="104">
        <f>[1]Outputs!L33</f>
        <v>0.20778694829592276</v>
      </c>
      <c r="D10" s="105">
        <f>[1]Outputs!D33</f>
        <v>404731.89102215419</v>
      </c>
      <c r="E10" s="105">
        <f>[1]Outputs!J33</f>
        <v>93306.287207225992</v>
      </c>
    </row>
    <row r="11" spans="1:5" x14ac:dyDescent="0.25">
      <c r="A11" s="95" t="s">
        <v>29</v>
      </c>
      <c r="B11" s="104">
        <f>[1]Outputs!$M34</f>
        <v>-0.35513228910714445</v>
      </c>
      <c r="C11" s="104">
        <f>[1]Outputs!L34</f>
        <v>-0.29953569684105585</v>
      </c>
      <c r="D11" s="105">
        <f>[1]Outputs!D34</f>
        <v>43409.181980635003</v>
      </c>
      <c r="E11" s="105">
        <f>[1]Outputs!J34</f>
        <v>17372.305072598341</v>
      </c>
    </row>
    <row r="12" spans="1:5" x14ac:dyDescent="0.25">
      <c r="A12" s="95" t="s">
        <v>20</v>
      </c>
      <c r="B12" s="104">
        <f>[1]Outputs!$M35</f>
        <v>-0.11526307310663908</v>
      </c>
      <c r="C12" s="104">
        <f>[1]Outputs!L35</f>
        <v>-7.8741912670642233E-2</v>
      </c>
      <c r="D12" s="105">
        <f>[1]Outputs!D35</f>
        <v>154129.87085083392</v>
      </c>
      <c r="E12" s="105">
        <f>[1]Outputs!J35</f>
        <v>52573.306092502302</v>
      </c>
    </row>
    <row r="13" spans="1:5" x14ac:dyDescent="0.25">
      <c r="A13" s="95" t="s">
        <v>152</v>
      </c>
      <c r="B13" s="104">
        <f>[1]Outputs!$M36</f>
        <v>-0.14299237126727393</v>
      </c>
      <c r="C13" s="104">
        <f>[1]Outputs!L36</f>
        <v>-0.117207483506599</v>
      </c>
      <c r="D13" s="105">
        <f>[1]Outputs!D36</f>
        <v>111354.27249703996</v>
      </c>
      <c r="E13" s="105">
        <f>[1]Outputs!J36</f>
        <v>33678.016282147662</v>
      </c>
    </row>
    <row r="14" spans="1:5" x14ac:dyDescent="0.25">
      <c r="A14" s="95" t="s">
        <v>46</v>
      </c>
      <c r="B14" s="104">
        <f>[1]Outputs!$M37</f>
        <v>-0.11834808730098456</v>
      </c>
      <c r="C14" s="104">
        <f>[1]Outputs!L37</f>
        <v>-8.9017889797683616E-2</v>
      </c>
      <c r="D14" s="105">
        <f>[1]Outputs!D37</f>
        <v>56804.61895783151</v>
      </c>
      <c r="E14" s="105">
        <f>[1]Outputs!J37</f>
        <v>20205.904177908684</v>
      </c>
    </row>
    <row r="15" spans="1:5" x14ac:dyDescent="0.25">
      <c r="A15" s="95" t="s">
        <v>151</v>
      </c>
      <c r="B15" s="104">
        <f>[1]Outputs!$M38</f>
        <v>6.946110172481923E-3</v>
      </c>
      <c r="C15" s="104">
        <f>[1]Outputs!L38</f>
        <v>7.4421543645130728E-4</v>
      </c>
      <c r="D15" s="105">
        <f>[1]Outputs!D38</f>
        <v>110815.25072060908</v>
      </c>
      <c r="E15" s="105">
        <f>[1]Outputs!J38</f>
        <v>29156.214208634359</v>
      </c>
    </row>
    <row r="16" spans="1:5" x14ac:dyDescent="0.25">
      <c r="A16" s="95" t="s">
        <v>78</v>
      </c>
      <c r="B16" s="104">
        <f>[1]Outputs!$M39</f>
        <v>-0.189385347058872</v>
      </c>
      <c r="C16" s="104">
        <f>[1]Outputs!L39</f>
        <v>-0.17142456545156315</v>
      </c>
      <c r="D16" s="105">
        <f>[1]Outputs!D39</f>
        <v>25496.677575106482</v>
      </c>
      <c r="E16" s="105">
        <f>[1]Outputs!J39</f>
        <v>7701.9520758074596</v>
      </c>
    </row>
    <row r="17" spans="1:5" x14ac:dyDescent="0.25">
      <c r="A17" s="95" t="s">
        <v>26</v>
      </c>
      <c r="B17" s="104">
        <f>[1]Outputs!$M40</f>
        <v>-4.1952629192463675E-2</v>
      </c>
      <c r="C17" s="104">
        <f>[1]Outputs!L40</f>
        <v>-5.4192045042520648E-2</v>
      </c>
      <c r="D17" s="105">
        <f>[1]Outputs!D40</f>
        <v>122587.85652703056</v>
      </c>
      <c r="E17" s="105">
        <f>[1]Outputs!J40</f>
        <v>38708.229391485002</v>
      </c>
    </row>
    <row r="18" spans="1:5" x14ac:dyDescent="0.25">
      <c r="A18" s="95" t="s">
        <v>63</v>
      </c>
      <c r="B18" s="104">
        <f>[1]Outputs!$M41</f>
        <v>-5.732190477654231E-2</v>
      </c>
      <c r="C18" s="104">
        <f>[1]Outputs!L41</f>
        <v>-4.3465648975911722E-2</v>
      </c>
      <c r="D18" s="105">
        <f>[1]Outputs!D41</f>
        <v>734520.4663136201</v>
      </c>
      <c r="E18" s="105">
        <f>[1]Outputs!J41</f>
        <v>224291.1132335634</v>
      </c>
    </row>
    <row r="19" spans="1:5" x14ac:dyDescent="0.25">
      <c r="A19" s="95" t="s">
        <v>150</v>
      </c>
      <c r="B19" s="104">
        <f>[1]Outputs!$M42</f>
        <v>-6.0544810532908722E-2</v>
      </c>
      <c r="C19" s="104">
        <f>[1]Outputs!L42</f>
        <v>-4.7332777298148769E-2</v>
      </c>
      <c r="D19" s="105">
        <f>[1]Outputs!D42</f>
        <v>119468.4454341872</v>
      </c>
      <c r="E19" s="105">
        <f>[1]Outputs!J42</f>
        <v>40767.002548709075</v>
      </c>
    </row>
    <row r="20" spans="1:5" x14ac:dyDescent="0.25">
      <c r="A20" s="95" t="s">
        <v>149</v>
      </c>
      <c r="B20" s="104">
        <f>[1]Outputs!$M43</f>
        <v>-0.16453323753039473</v>
      </c>
      <c r="C20" s="104">
        <f>[1]Outputs!L43</f>
        <v>-0.13736439214833895</v>
      </c>
      <c r="D20" s="105">
        <f>[1]Outputs!D43</f>
        <v>160845.65359569533</v>
      </c>
      <c r="E20" s="105">
        <f>[1]Outputs!J43</f>
        <v>46069.560685214499</v>
      </c>
    </row>
    <row r="21" spans="1:5" x14ac:dyDescent="0.25">
      <c r="A21" s="95" t="s">
        <v>124</v>
      </c>
      <c r="B21" s="104">
        <f>[1]Outputs!$M44</f>
        <v>-0.21036738428647472</v>
      </c>
      <c r="C21" s="104">
        <f>[1]Outputs!L44</f>
        <v>-0.19895369518715153</v>
      </c>
      <c r="D21" s="105">
        <f>[1]Outputs!D44</f>
        <v>176169.62200077286</v>
      </c>
      <c r="E21" s="105">
        <f>[1]Outputs!J44</f>
        <v>53914.568486442935</v>
      </c>
    </row>
    <row r="22" spans="1:5" x14ac:dyDescent="0.25">
      <c r="A22" s="95" t="s">
        <v>148</v>
      </c>
      <c r="B22" s="104">
        <f>[1]Outputs!$M45</f>
        <v>-0.12773747279666825</v>
      </c>
      <c r="C22" s="104">
        <f>[1]Outputs!L45</f>
        <v>-9.5078749711174637E-2</v>
      </c>
      <c r="D22" s="105">
        <f>[1]Outputs!D45</f>
        <v>463516.48731981998</v>
      </c>
      <c r="E22" s="105">
        <f>[1]Outputs!J45</f>
        <v>144836.85655466226</v>
      </c>
    </row>
    <row r="23" spans="1:5" x14ac:dyDescent="0.25">
      <c r="A23" s="95" t="s">
        <v>147</v>
      </c>
      <c r="B23" s="104">
        <f>[1]Outputs!$M46</f>
        <v>-7.6085272022396899E-2</v>
      </c>
      <c r="C23" s="104">
        <f>[1]Outputs!L46</f>
        <v>-5.3168026089776776E-2</v>
      </c>
      <c r="D23" s="105">
        <f>[1]Outputs!D46</f>
        <v>1801373.7352488665</v>
      </c>
      <c r="E23" s="105">
        <f>[1]Outputs!J46</f>
        <v>613512.43690348486</v>
      </c>
    </row>
    <row r="26" spans="1:5" x14ac:dyDescent="0.25">
      <c r="A26" s="94" t="s">
        <v>181</v>
      </c>
    </row>
    <row r="28" spans="1:5" x14ac:dyDescent="0.25">
      <c r="A28" s="95" t="s">
        <v>53</v>
      </c>
      <c r="B28" s="105">
        <v>16289</v>
      </c>
    </row>
    <row r="29" spans="1:5" x14ac:dyDescent="0.25">
      <c r="A29" s="95" t="s">
        <v>57</v>
      </c>
      <c r="B29" s="105">
        <v>47853</v>
      </c>
    </row>
    <row r="30" spans="1:5" x14ac:dyDescent="0.25">
      <c r="A30" s="95" t="s">
        <v>55</v>
      </c>
      <c r="B30" s="105">
        <v>10485</v>
      </c>
    </row>
    <row r="31" spans="1:5" x14ac:dyDescent="0.25">
      <c r="A31" s="95" t="s">
        <v>94</v>
      </c>
      <c r="B31" s="105">
        <v>27718</v>
      </c>
      <c r="C31" s="1"/>
      <c r="D31" s="1"/>
      <c r="E31" s="1"/>
    </row>
    <row r="32" spans="1:5" x14ac:dyDescent="0.25">
      <c r="A32" s="95" t="s">
        <v>107</v>
      </c>
      <c r="B32" s="105">
        <v>19413</v>
      </c>
    </row>
    <row r="33" spans="1:2" x14ac:dyDescent="0.25">
      <c r="A33" s="95" t="s">
        <v>105</v>
      </c>
      <c r="B33" s="105">
        <v>0</v>
      </c>
    </row>
    <row r="34" spans="1:2" x14ac:dyDescent="0.25">
      <c r="A34" s="95" t="s">
        <v>120</v>
      </c>
      <c r="B34" s="105">
        <v>88527</v>
      </c>
    </row>
    <row r="35" spans="1:2" x14ac:dyDescent="0.25">
      <c r="A35" s="95" t="s">
        <v>118</v>
      </c>
      <c r="B35" s="105">
        <v>128985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DD08-6D0E-4060-A615-CCBFB82252C7}">
  <sheetPr>
    <pageSetUpPr fitToPage="1"/>
  </sheetPr>
  <dimension ref="A1:Q98"/>
  <sheetViews>
    <sheetView showGridLines="0" view="pageBreakPreview" zoomScaleNormal="100" zoomScaleSheetLayoutView="100" workbookViewId="0"/>
  </sheetViews>
  <sheetFormatPr defaultColWidth="9" defaultRowHeight="15" customHeight="1" x14ac:dyDescent="0.25"/>
  <cols>
    <col min="1" max="1" width="2.28515625" customWidth="1"/>
    <col min="2" max="2" width="3.42578125" bestFit="1" customWidth="1"/>
    <col min="3" max="3" width="27.28515625" customWidth="1"/>
    <col min="4" max="4" width="38.140625" customWidth="1"/>
    <col min="5" max="5" width="9.42578125" customWidth="1"/>
    <col min="6" max="6" width="2" customWidth="1"/>
    <col min="7" max="7" width="9.42578125" bestFit="1" customWidth="1"/>
    <col min="8" max="9" width="9.7109375" customWidth="1"/>
    <col min="10" max="10" width="2.7109375" customWidth="1"/>
    <col min="11" max="13" width="9.7109375" customWidth="1"/>
    <col min="14" max="14" width="2.7109375" customWidth="1"/>
    <col min="15" max="15" width="9.7109375" customWidth="1"/>
    <col min="16" max="16" width="9.5703125" customWidth="1"/>
    <col min="17" max="17" width="9.7109375" customWidth="1"/>
    <col min="18" max="18" width="2.7109375" customWidth="1"/>
  </cols>
  <sheetData>
    <row r="1" spans="1:17" ht="26.25" x14ac:dyDescent="0.4">
      <c r="A1" s="9" t="s">
        <v>165</v>
      </c>
      <c r="B1" s="1"/>
      <c r="C1" s="1"/>
      <c r="D1" s="121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>
      <c r="A2" s="90" t="s">
        <v>209</v>
      </c>
      <c r="B2" s="1"/>
      <c r="C2" s="1"/>
      <c r="D2" s="121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7.5" customHeight="1" thickTop="1" x14ac:dyDescent="0.25">
      <c r="A3" s="56"/>
      <c r="B3" s="53"/>
      <c r="C3" s="53"/>
      <c r="D3" s="55"/>
      <c r="E3" s="54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7.5" customHeight="1" x14ac:dyDescent="0.25">
      <c r="A4" s="17"/>
      <c r="B4" s="13"/>
      <c r="C4" s="13"/>
      <c r="D4" s="152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7.5" customHeight="1" x14ac:dyDescent="0.25">
      <c r="A5" s="17"/>
      <c r="B5" s="13"/>
      <c r="C5" s="13"/>
      <c r="D5" s="152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7.5" customHeight="1" x14ac:dyDescent="0.25">
      <c r="A6" s="17"/>
      <c r="B6" s="13"/>
      <c r="C6" s="13"/>
      <c r="D6" s="152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7.5" customHeight="1" x14ac:dyDescent="0.25">
      <c r="A7" s="17"/>
      <c r="B7" s="13"/>
      <c r="C7" s="13"/>
      <c r="D7" s="152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7.5" customHeight="1" x14ac:dyDescent="0.25">
      <c r="A8" s="17"/>
      <c r="B8" s="13"/>
      <c r="C8" s="13"/>
      <c r="D8" s="152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3.75" x14ac:dyDescent="0.5">
      <c r="A9" s="17"/>
      <c r="B9" s="13"/>
      <c r="C9" s="178" t="s">
        <v>139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</row>
    <row r="10" spans="1:17" ht="21" x14ac:dyDescent="0.35">
      <c r="A10" s="17"/>
      <c r="B10" s="13"/>
      <c r="C10" s="181" t="s">
        <v>221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</row>
    <row r="11" spans="1:17" ht="6.75" customHeight="1" x14ac:dyDescent="0.25">
      <c r="A11" s="17"/>
      <c r="B11" s="13"/>
      <c r="C11" s="13"/>
      <c r="D11" s="152"/>
      <c r="E11" s="1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x14ac:dyDescent="0.25">
      <c r="A12" s="17"/>
      <c r="B12" s="13"/>
      <c r="C12" s="52" t="s">
        <v>138</v>
      </c>
      <c r="D12" s="152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x14ac:dyDescent="0.25">
      <c r="A13" s="17"/>
      <c r="B13" s="13"/>
      <c r="C13" s="51" t="s">
        <v>137</v>
      </c>
      <c r="D13" s="152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4.5" customHeight="1" x14ac:dyDescent="0.25">
      <c r="A14" s="17"/>
      <c r="B14" s="13"/>
      <c r="C14" s="13"/>
      <c r="D14" s="152"/>
      <c r="E14" s="14"/>
      <c r="F14" s="13"/>
      <c r="G14" s="184"/>
      <c r="H14" s="184"/>
      <c r="I14" s="184"/>
      <c r="J14" s="184"/>
      <c r="K14" s="184"/>
      <c r="L14" s="184"/>
      <c r="M14" s="184"/>
      <c r="N14" s="152"/>
      <c r="O14" s="152"/>
      <c r="P14" s="152"/>
      <c r="Q14" s="152"/>
    </row>
    <row r="15" spans="1:17" ht="14.25" customHeight="1" x14ac:dyDescent="0.25">
      <c r="A15" s="17"/>
      <c r="B15" s="13"/>
      <c r="C15" s="13"/>
      <c r="D15" s="152"/>
      <c r="E15" s="14"/>
      <c r="F15" s="13"/>
      <c r="G15" s="152"/>
      <c r="H15" s="152"/>
      <c r="I15" s="152"/>
      <c r="J15" s="152"/>
      <c r="K15" s="185" t="s">
        <v>136</v>
      </c>
      <c r="L15" s="186"/>
      <c r="M15" s="186"/>
      <c r="N15" s="186"/>
      <c r="O15" s="186"/>
      <c r="P15" s="186"/>
      <c r="Q15" s="187"/>
    </row>
    <row r="16" spans="1:17" ht="15.75" x14ac:dyDescent="0.25">
      <c r="A16" s="17"/>
      <c r="B16" s="13"/>
      <c r="C16" s="13"/>
      <c r="D16" s="152"/>
      <c r="E16" s="14"/>
      <c r="F16" s="13"/>
      <c r="G16" s="188" t="s">
        <v>220</v>
      </c>
      <c r="H16" s="189"/>
      <c r="I16" s="189"/>
      <c r="J16" s="152"/>
      <c r="K16" s="190" t="s">
        <v>135</v>
      </c>
      <c r="L16" s="190"/>
      <c r="M16" s="190"/>
      <c r="N16" s="27"/>
      <c r="O16" s="185" t="s">
        <v>134</v>
      </c>
      <c r="P16" s="186"/>
      <c r="Q16" s="187"/>
    </row>
    <row r="17" spans="1:17" ht="49.5" customHeight="1" x14ac:dyDescent="0.25">
      <c r="A17" s="17"/>
      <c r="B17" s="13"/>
      <c r="C17" s="49" t="s">
        <v>133</v>
      </c>
      <c r="D17" s="49" t="s">
        <v>132</v>
      </c>
      <c r="E17" s="49" t="s">
        <v>8</v>
      </c>
      <c r="F17" s="50"/>
      <c r="G17" s="49" t="s">
        <v>131</v>
      </c>
      <c r="H17" s="49" t="s">
        <v>130</v>
      </c>
      <c r="I17" s="49" t="s">
        <v>129</v>
      </c>
      <c r="J17" s="50"/>
      <c r="K17" s="49" t="s">
        <v>131</v>
      </c>
      <c r="L17" s="49" t="s">
        <v>130</v>
      </c>
      <c r="M17" s="49" t="s">
        <v>129</v>
      </c>
      <c r="N17" s="50"/>
      <c r="O17" s="49" t="s">
        <v>131</v>
      </c>
      <c r="P17" s="49" t="s">
        <v>130</v>
      </c>
      <c r="Q17" s="49" t="s">
        <v>129</v>
      </c>
    </row>
    <row r="18" spans="1:17" x14ac:dyDescent="0.25">
      <c r="A18" s="17"/>
      <c r="B18" s="13"/>
      <c r="C18" s="13"/>
      <c r="D18" s="152"/>
      <c r="E18" s="48"/>
      <c r="F18" s="152"/>
      <c r="G18" s="47" t="s">
        <v>14</v>
      </c>
      <c r="H18" s="47" t="s">
        <v>14</v>
      </c>
      <c r="I18" s="47" t="s">
        <v>14</v>
      </c>
      <c r="J18" s="152"/>
      <c r="K18" s="47" t="s">
        <v>128</v>
      </c>
      <c r="L18" s="47" t="s">
        <v>128</v>
      </c>
      <c r="M18" s="47" t="s">
        <v>128</v>
      </c>
      <c r="N18" s="152"/>
      <c r="O18" s="47" t="s">
        <v>14</v>
      </c>
      <c r="P18" s="47" t="s">
        <v>14</v>
      </c>
      <c r="Q18" s="47" t="s">
        <v>14</v>
      </c>
    </row>
    <row r="19" spans="1:17" ht="18.75" x14ac:dyDescent="0.3">
      <c r="A19" s="17"/>
      <c r="B19" s="13"/>
      <c r="C19" s="35"/>
      <c r="D19" s="152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8.75" x14ac:dyDescent="0.3">
      <c r="A20" s="38"/>
      <c r="B20" s="154"/>
      <c r="C20" s="45" t="s">
        <v>127</v>
      </c>
      <c r="D20" s="44" t="s">
        <v>127</v>
      </c>
      <c r="E20" s="43"/>
      <c r="F20" s="13"/>
      <c r="G20" s="138">
        <v>30.157468404818932</v>
      </c>
      <c r="H20" s="137">
        <v>12.092530067321329</v>
      </c>
      <c r="I20" s="136">
        <v>18.064938337497601</v>
      </c>
      <c r="J20" s="34"/>
      <c r="K20" s="42">
        <v>1.4343517728359068E-3</v>
      </c>
      <c r="L20" s="41">
        <v>-1.0869092001308811E-4</v>
      </c>
      <c r="M20" s="40">
        <v>2.4699163576999972E-3</v>
      </c>
      <c r="N20" s="34"/>
      <c r="O20" s="135">
        <v>4.3194462217240215E-2</v>
      </c>
      <c r="P20" s="134">
        <v>0</v>
      </c>
      <c r="Q20" s="133">
        <v>4.4508953308785237E-2</v>
      </c>
    </row>
    <row r="21" spans="1:17" ht="6.75" customHeight="1" x14ac:dyDescent="0.25">
      <c r="A21" s="17"/>
      <c r="B21" s="13"/>
      <c r="C21" s="39"/>
      <c r="D21" s="152"/>
      <c r="E21" s="14"/>
      <c r="F21" s="13"/>
      <c r="G21" s="34"/>
      <c r="H21" s="34"/>
      <c r="I21" s="34"/>
      <c r="J21" s="34"/>
      <c r="K21" s="130"/>
      <c r="L21" s="34"/>
      <c r="M21" s="34"/>
      <c r="N21" s="34"/>
      <c r="O21" s="129"/>
      <c r="P21" s="33"/>
      <c r="Q21" s="33"/>
    </row>
    <row r="22" spans="1:17" ht="18.75" x14ac:dyDescent="0.3">
      <c r="A22" s="17"/>
      <c r="B22" s="13"/>
      <c r="C22" s="35" t="s">
        <v>126</v>
      </c>
      <c r="D22" s="152"/>
      <c r="E22" s="14"/>
      <c r="F22" s="13"/>
      <c r="G22" s="34"/>
      <c r="H22" s="34"/>
      <c r="I22" s="34"/>
      <c r="J22" s="34"/>
      <c r="K22" s="130"/>
      <c r="L22" s="34"/>
      <c r="M22" s="34"/>
      <c r="N22" s="34"/>
      <c r="O22" s="129"/>
      <c r="P22" s="33"/>
      <c r="Q22" s="33"/>
    </row>
    <row r="23" spans="1:17" ht="15.75" x14ac:dyDescent="0.25">
      <c r="A23" s="38"/>
      <c r="B23" s="154"/>
      <c r="C23" s="31" t="s">
        <v>125</v>
      </c>
      <c r="D23" s="25" t="s">
        <v>124</v>
      </c>
      <c r="E23" s="14"/>
      <c r="F23" s="13"/>
      <c r="G23" s="153">
        <v>41.917693738380045</v>
      </c>
      <c r="H23" s="128">
        <v>24.5810703125</v>
      </c>
      <c r="I23" s="127">
        <v>17.336623425880045</v>
      </c>
      <c r="J23" s="27"/>
      <c r="K23" s="30">
        <v>-1.5914207364228772E-2</v>
      </c>
      <c r="L23" s="32">
        <v>0</v>
      </c>
      <c r="M23" s="28">
        <v>-3.7629397388249886E-2</v>
      </c>
      <c r="N23" s="27"/>
      <c r="O23" s="126">
        <v>-0.67787470906991842</v>
      </c>
      <c r="P23" s="125">
        <v>0</v>
      </c>
      <c r="Q23" s="124">
        <v>-0.67787470906991842</v>
      </c>
    </row>
    <row r="24" spans="1:17" ht="15.75" x14ac:dyDescent="0.25">
      <c r="A24" s="17"/>
      <c r="B24" s="13"/>
      <c r="C24" s="31" t="s">
        <v>123</v>
      </c>
      <c r="D24" s="25" t="s">
        <v>122</v>
      </c>
      <c r="E24" s="14">
        <v>1</v>
      </c>
      <c r="F24" s="13"/>
      <c r="G24" s="153">
        <v>31.158266467833037</v>
      </c>
      <c r="H24" s="128">
        <v>12.057570312499999</v>
      </c>
      <c r="I24" s="127">
        <v>19.10069615533304</v>
      </c>
      <c r="J24" s="27"/>
      <c r="K24" s="30">
        <v>1.9270579311960745E-3</v>
      </c>
      <c r="L24" s="29">
        <v>0</v>
      </c>
      <c r="M24" s="28">
        <v>3.1473677777966724E-3</v>
      </c>
      <c r="N24" s="27"/>
      <c r="O24" s="126">
        <v>5.9928299214853098E-2</v>
      </c>
      <c r="P24" s="125">
        <v>0</v>
      </c>
      <c r="Q24" s="124">
        <v>5.9928299214853098E-2</v>
      </c>
    </row>
    <row r="25" spans="1:17" ht="15.75" x14ac:dyDescent="0.25">
      <c r="A25" s="17"/>
      <c r="B25" s="13"/>
      <c r="C25" s="31" t="s">
        <v>121</v>
      </c>
      <c r="D25" s="25" t="s">
        <v>120</v>
      </c>
      <c r="E25" s="14"/>
      <c r="F25" s="13"/>
      <c r="G25" s="153">
        <v>28.964840170362542</v>
      </c>
      <c r="H25" s="128">
        <v>11.4595703125</v>
      </c>
      <c r="I25" s="127">
        <v>17.505269857862544</v>
      </c>
      <c r="J25" s="27"/>
      <c r="K25" s="30">
        <v>2.3776277496356801E-3</v>
      </c>
      <c r="L25" s="32">
        <v>0</v>
      </c>
      <c r="M25" s="28">
        <v>3.9402400778811852E-3</v>
      </c>
      <c r="N25" s="27"/>
      <c r="O25" s="126">
        <v>6.8704254610537419E-2</v>
      </c>
      <c r="P25" s="125">
        <v>0</v>
      </c>
      <c r="Q25" s="124">
        <v>6.8704254610537419E-2</v>
      </c>
    </row>
    <row r="26" spans="1:17" ht="15.75" x14ac:dyDescent="0.25">
      <c r="A26" s="17"/>
      <c r="B26" s="13"/>
      <c r="C26" s="31" t="s">
        <v>119</v>
      </c>
      <c r="D26" s="25" t="s">
        <v>118</v>
      </c>
      <c r="E26" s="14">
        <v>2</v>
      </c>
      <c r="F26" s="13"/>
      <c r="G26" s="153">
        <v>28.470970124172077</v>
      </c>
      <c r="H26" s="128">
        <v>11.4595703125</v>
      </c>
      <c r="I26" s="127">
        <v>17.011399811672078</v>
      </c>
      <c r="J26" s="27"/>
      <c r="K26" s="30">
        <v>2.8547390481530321E-3</v>
      </c>
      <c r="L26" s="32">
        <v>0</v>
      </c>
      <c r="M26" s="28">
        <v>4.7870130497960073E-3</v>
      </c>
      <c r="N26" s="27"/>
      <c r="O26" s="126">
        <v>8.1045825469612254E-2</v>
      </c>
      <c r="P26" s="125">
        <v>0</v>
      </c>
      <c r="Q26" s="124">
        <v>8.1045825469615806E-2</v>
      </c>
    </row>
    <row r="27" spans="1:17" ht="15.75" x14ac:dyDescent="0.25">
      <c r="A27" s="17"/>
      <c r="B27" s="13"/>
      <c r="C27" s="31" t="s">
        <v>117</v>
      </c>
      <c r="D27" s="25" t="s">
        <v>37</v>
      </c>
      <c r="E27" s="14">
        <v>3</v>
      </c>
      <c r="F27" s="13"/>
      <c r="G27" s="153">
        <v>30.228562870994502</v>
      </c>
      <c r="H27" s="128">
        <v>12.779770312499998</v>
      </c>
      <c r="I27" s="127">
        <v>17.448792558494503</v>
      </c>
      <c r="J27" s="27"/>
      <c r="K27" s="30">
        <v>1.3895526540770309E-3</v>
      </c>
      <c r="L27" s="32">
        <v>0</v>
      </c>
      <c r="M27" s="28">
        <v>2.4097353498999663E-3</v>
      </c>
      <c r="N27" s="27"/>
      <c r="O27" s="126">
        <v>4.1945893738351003E-2</v>
      </c>
      <c r="P27" s="125">
        <v>0</v>
      </c>
      <c r="Q27" s="124">
        <v>4.1945893738351003E-2</v>
      </c>
    </row>
    <row r="28" spans="1:17" ht="15.75" x14ac:dyDescent="0.25">
      <c r="A28" s="17"/>
      <c r="B28" s="13"/>
      <c r="C28" s="31" t="s">
        <v>116</v>
      </c>
      <c r="D28" s="25" t="s">
        <v>115</v>
      </c>
      <c r="E28" s="14">
        <v>4</v>
      </c>
      <c r="F28" s="13"/>
      <c r="G28" s="153">
        <v>33.07382954243765</v>
      </c>
      <c r="H28" s="128">
        <v>12.050670312499999</v>
      </c>
      <c r="I28" s="127">
        <v>21.023159229937651</v>
      </c>
      <c r="J28" s="27"/>
      <c r="K28" s="30">
        <v>-7.4003875862971302E-4</v>
      </c>
      <c r="L28" s="32">
        <v>0</v>
      </c>
      <c r="M28" s="28">
        <v>-1.1637421987885643E-3</v>
      </c>
      <c r="N28" s="27"/>
      <c r="O28" s="126">
        <v>-2.449404229837171E-2</v>
      </c>
      <c r="P28" s="125">
        <v>0</v>
      </c>
      <c r="Q28" s="124">
        <v>-2.449404229837171E-2</v>
      </c>
    </row>
    <row r="29" spans="1:17" ht="15.75" x14ac:dyDescent="0.25">
      <c r="A29" s="17"/>
      <c r="B29" s="13"/>
      <c r="C29" s="31" t="s">
        <v>114</v>
      </c>
      <c r="D29" s="25" t="s">
        <v>34</v>
      </c>
      <c r="E29" s="14">
        <v>5</v>
      </c>
      <c r="F29" s="13"/>
      <c r="G29" s="153">
        <v>29.979367608278029</v>
      </c>
      <c r="H29" s="128">
        <v>11.496264512499998</v>
      </c>
      <c r="I29" s="127">
        <v>18.483103095778031</v>
      </c>
      <c r="J29" s="27"/>
      <c r="K29" s="30">
        <v>-4.2166285566441752E-3</v>
      </c>
      <c r="L29" s="29">
        <v>0</v>
      </c>
      <c r="M29" s="28">
        <v>-6.8214295435828909E-3</v>
      </c>
      <c r="N29" s="27"/>
      <c r="O29" s="126">
        <v>-0.12694714653044414</v>
      </c>
      <c r="P29" s="125">
        <v>0</v>
      </c>
      <c r="Q29" s="124">
        <v>-0.12694714653044414</v>
      </c>
    </row>
    <row r="30" spans="1:17" ht="15.75" x14ac:dyDescent="0.25">
      <c r="A30" s="17"/>
      <c r="B30" s="13"/>
      <c r="C30" s="31" t="s">
        <v>113</v>
      </c>
      <c r="D30" s="25" t="s">
        <v>112</v>
      </c>
      <c r="E30" s="14"/>
      <c r="F30" s="13"/>
      <c r="G30" s="153">
        <v>32.317120579162271</v>
      </c>
      <c r="H30" s="128">
        <v>13.057587312499997</v>
      </c>
      <c r="I30" s="127">
        <v>19.259533266662274</v>
      </c>
      <c r="J30" s="27"/>
      <c r="K30" s="30">
        <v>-6.435667687917368E-4</v>
      </c>
      <c r="L30" s="32">
        <v>0</v>
      </c>
      <c r="M30" s="28">
        <v>-1.079421486378962E-3</v>
      </c>
      <c r="N30" s="27"/>
      <c r="O30" s="126">
        <v>-2.0811618533876697E-2</v>
      </c>
      <c r="P30" s="125">
        <v>0</v>
      </c>
      <c r="Q30" s="124">
        <v>-2.0811618533876697E-2</v>
      </c>
    </row>
    <row r="31" spans="1:17" ht="15.75" x14ac:dyDescent="0.25">
      <c r="A31" s="17"/>
      <c r="B31" s="13"/>
      <c r="C31" s="31" t="s">
        <v>111</v>
      </c>
      <c r="D31" s="25" t="s">
        <v>33</v>
      </c>
      <c r="E31" s="14">
        <v>6</v>
      </c>
      <c r="F31" s="13"/>
      <c r="G31" s="153">
        <v>28.1325178057056</v>
      </c>
      <c r="H31" s="128">
        <v>8.7363703125000001</v>
      </c>
      <c r="I31" s="127">
        <v>19.3961474932056</v>
      </c>
      <c r="J31" s="27"/>
      <c r="K31" s="30">
        <v>-6.2245670467930836E-4</v>
      </c>
      <c r="L31" s="29">
        <v>0</v>
      </c>
      <c r="M31" s="28">
        <v>-9.0256924222631429E-4</v>
      </c>
      <c r="N31" s="27"/>
      <c r="O31" s="126">
        <v>-1.7522181126793157E-2</v>
      </c>
      <c r="P31" s="125">
        <v>0</v>
      </c>
      <c r="Q31" s="124">
        <v>-1.7522181126793157E-2</v>
      </c>
    </row>
    <row r="32" spans="1:17" ht="15.75" x14ac:dyDescent="0.25">
      <c r="A32" s="17"/>
      <c r="B32" s="13"/>
      <c r="C32" s="31" t="s">
        <v>110</v>
      </c>
      <c r="D32" s="25" t="s">
        <v>109</v>
      </c>
      <c r="E32" s="14"/>
      <c r="F32" s="13"/>
      <c r="G32" s="153">
        <v>29.222898744356797</v>
      </c>
      <c r="H32" s="128">
        <v>12.579670312499998</v>
      </c>
      <c r="I32" s="127">
        <v>16.643228431856798</v>
      </c>
      <c r="J32" s="27"/>
      <c r="K32" s="30">
        <v>5.0965440053629685E-4</v>
      </c>
      <c r="L32" s="32">
        <v>0</v>
      </c>
      <c r="M32" s="28">
        <v>8.9521804618164502E-4</v>
      </c>
      <c r="N32" s="27"/>
      <c r="O32" s="126">
        <v>1.4885992230041722E-2</v>
      </c>
      <c r="P32" s="125">
        <v>0</v>
      </c>
      <c r="Q32" s="124">
        <v>1.4885992230041722E-2</v>
      </c>
    </row>
    <row r="33" spans="1:17" ht="15.75" x14ac:dyDescent="0.25">
      <c r="A33" s="17"/>
      <c r="B33" s="13"/>
      <c r="C33" s="31" t="s">
        <v>108</v>
      </c>
      <c r="D33" s="25" t="s">
        <v>107</v>
      </c>
      <c r="E33" s="14"/>
      <c r="F33" s="13"/>
      <c r="G33" s="153">
        <v>32.580104043112016</v>
      </c>
      <c r="H33" s="128">
        <v>13.207570312500003</v>
      </c>
      <c r="I33" s="127">
        <v>19.372533730612012</v>
      </c>
      <c r="J33" s="27"/>
      <c r="K33" s="30">
        <v>1.5587841915420952E-4</v>
      </c>
      <c r="L33" s="32">
        <v>0</v>
      </c>
      <c r="M33" s="28">
        <v>2.6217917350002118E-4</v>
      </c>
      <c r="N33" s="27"/>
      <c r="O33" s="126">
        <v>5.0777436034721291E-3</v>
      </c>
      <c r="P33" s="125">
        <v>0</v>
      </c>
      <c r="Q33" s="124">
        <v>5.0777436034721291E-3</v>
      </c>
    </row>
    <row r="34" spans="1:17" ht="15.75" x14ac:dyDescent="0.25">
      <c r="A34" s="17"/>
      <c r="B34" s="13"/>
      <c r="C34" s="31" t="s">
        <v>106</v>
      </c>
      <c r="D34" s="25" t="s">
        <v>105</v>
      </c>
      <c r="E34" s="14"/>
      <c r="F34" s="13"/>
      <c r="G34" s="153">
        <v>32.480164838467772</v>
      </c>
      <c r="H34" s="128">
        <v>13.207570312500003</v>
      </c>
      <c r="I34" s="127">
        <v>19.272594525967769</v>
      </c>
      <c r="J34" s="27"/>
      <c r="K34" s="30">
        <v>2.7051455838935645E-3</v>
      </c>
      <c r="L34" s="32">
        <v>0</v>
      </c>
      <c r="M34" s="28">
        <v>4.567457812715725E-3</v>
      </c>
      <c r="N34" s="27"/>
      <c r="O34" s="126">
        <v>8.762653195097414E-2</v>
      </c>
      <c r="P34" s="125">
        <v>0</v>
      </c>
      <c r="Q34" s="124">
        <v>8.762653195097414E-2</v>
      </c>
    </row>
    <row r="35" spans="1:17" ht="15.75" x14ac:dyDescent="0.25">
      <c r="A35" s="17"/>
      <c r="B35" s="13"/>
      <c r="C35" s="31" t="s">
        <v>104</v>
      </c>
      <c r="D35" s="25" t="s">
        <v>103</v>
      </c>
      <c r="E35" s="14"/>
      <c r="F35" s="13"/>
      <c r="G35" s="153">
        <v>34.804965112473909</v>
      </c>
      <c r="H35" s="128">
        <v>16.031970312499997</v>
      </c>
      <c r="I35" s="127">
        <v>18.772994799973912</v>
      </c>
      <c r="J35" s="27"/>
      <c r="K35" s="30">
        <v>-5.1538492624239041E-3</v>
      </c>
      <c r="L35" s="32">
        <v>0</v>
      </c>
      <c r="M35" s="28">
        <v>-9.5133192519744059E-3</v>
      </c>
      <c r="N35" s="27"/>
      <c r="O35" s="126">
        <v>-0.18030882829533112</v>
      </c>
      <c r="P35" s="125">
        <v>0</v>
      </c>
      <c r="Q35" s="124">
        <v>-0.18030882829533112</v>
      </c>
    </row>
    <row r="36" spans="1:17" ht="15.75" x14ac:dyDescent="0.25">
      <c r="A36" s="17"/>
      <c r="B36" s="13" t="s">
        <v>48</v>
      </c>
      <c r="C36" s="31" t="s">
        <v>102</v>
      </c>
      <c r="D36" s="25" t="s">
        <v>101</v>
      </c>
      <c r="E36" s="14"/>
      <c r="F36" s="13"/>
      <c r="G36" s="153">
        <v>30.117105840568506</v>
      </c>
      <c r="H36" s="128">
        <v>11.652862024999997</v>
      </c>
      <c r="I36" s="127">
        <v>18.464243815568508</v>
      </c>
      <c r="J36" s="27"/>
      <c r="K36" s="30">
        <v>3.9515021498019998E-3</v>
      </c>
      <c r="L36" s="29">
        <v>0</v>
      </c>
      <c r="M36" s="28">
        <v>6.461425361227402E-3</v>
      </c>
      <c r="N36" s="27"/>
      <c r="O36" s="126">
        <v>0.11853939978174566</v>
      </c>
      <c r="P36" s="125">
        <v>0</v>
      </c>
      <c r="Q36" s="124">
        <v>0.11853939978174566</v>
      </c>
    </row>
    <row r="37" spans="1:17" ht="15.75" x14ac:dyDescent="0.25">
      <c r="A37" s="17"/>
      <c r="B37" s="13"/>
      <c r="C37" s="31" t="s">
        <v>100</v>
      </c>
      <c r="D37" s="25" t="s">
        <v>99</v>
      </c>
      <c r="E37" s="14"/>
      <c r="F37" s="13"/>
      <c r="G37" s="153">
        <v>33.93543996131659</v>
      </c>
      <c r="H37" s="128">
        <v>15.8945195165625</v>
      </c>
      <c r="I37" s="127">
        <v>18.040920444754089</v>
      </c>
      <c r="J37" s="27"/>
      <c r="K37" s="30">
        <v>-2.1205217286325295E-3</v>
      </c>
      <c r="L37" s="29">
        <v>0</v>
      </c>
      <c r="M37" s="28">
        <v>-3.9813184138467461E-3</v>
      </c>
      <c r="N37" s="27"/>
      <c r="O37" s="126">
        <v>-7.2113756596472456E-2</v>
      </c>
      <c r="P37" s="125">
        <v>0</v>
      </c>
      <c r="Q37" s="124">
        <v>-7.2113756596472456E-2</v>
      </c>
    </row>
    <row r="38" spans="1:17" ht="15.75" x14ac:dyDescent="0.25">
      <c r="A38" s="17"/>
      <c r="B38" s="13"/>
      <c r="C38" s="31" t="s">
        <v>98</v>
      </c>
      <c r="D38" s="25" t="s">
        <v>97</v>
      </c>
      <c r="E38" s="14" t="s">
        <v>96</v>
      </c>
      <c r="F38" s="13"/>
      <c r="G38" s="153">
        <v>33.93543996131659</v>
      </c>
      <c r="H38" s="128">
        <v>15.8945195165625</v>
      </c>
      <c r="I38" s="127">
        <v>18.040920444754089</v>
      </c>
      <c r="J38" s="27"/>
      <c r="K38" s="30">
        <v>-2.1205217286325295E-3</v>
      </c>
      <c r="L38" s="29">
        <v>0</v>
      </c>
      <c r="M38" s="28">
        <v>-3.9813184138467461E-3</v>
      </c>
      <c r="N38" s="27"/>
      <c r="O38" s="126">
        <v>-7.2113756596472456E-2</v>
      </c>
      <c r="P38" s="125">
        <v>0</v>
      </c>
      <c r="Q38" s="124">
        <v>-7.2113756596472456E-2</v>
      </c>
    </row>
    <row r="39" spans="1:17" ht="15.75" x14ac:dyDescent="0.25">
      <c r="A39" s="17"/>
      <c r="B39" s="13"/>
      <c r="C39" s="31" t="s">
        <v>95</v>
      </c>
      <c r="D39" s="25" t="s">
        <v>94</v>
      </c>
      <c r="E39" s="14">
        <v>9</v>
      </c>
      <c r="F39" s="13"/>
      <c r="G39" s="153">
        <v>31.386205358208585</v>
      </c>
      <c r="H39" s="128">
        <v>13.932070312499999</v>
      </c>
      <c r="I39" s="127">
        <v>17.454135045708586</v>
      </c>
      <c r="J39" s="27"/>
      <c r="K39" s="30">
        <v>4.6779671133934109E-4</v>
      </c>
      <c r="L39" s="32">
        <v>0</v>
      </c>
      <c r="M39" s="28">
        <v>8.415110834327777E-4</v>
      </c>
      <c r="N39" s="27"/>
      <c r="O39" s="126">
        <v>1.467549849805394E-2</v>
      </c>
      <c r="P39" s="125">
        <v>0</v>
      </c>
      <c r="Q39" s="124">
        <v>1.467549849805394E-2</v>
      </c>
    </row>
    <row r="40" spans="1:17" ht="15.75" x14ac:dyDescent="0.25">
      <c r="A40" s="17"/>
      <c r="B40" s="13" t="s">
        <v>48</v>
      </c>
      <c r="C40" s="31" t="s">
        <v>93</v>
      </c>
      <c r="D40" s="25" t="s">
        <v>92</v>
      </c>
      <c r="E40" s="14"/>
      <c r="F40" s="13"/>
      <c r="G40" s="153">
        <v>33.487454866059117</v>
      </c>
      <c r="H40" s="128">
        <v>13.913504999999999</v>
      </c>
      <c r="I40" s="127">
        <v>19.573949866059117</v>
      </c>
      <c r="J40" s="27"/>
      <c r="K40" s="30">
        <v>3.273607444200799E-4</v>
      </c>
      <c r="L40" s="29">
        <v>0</v>
      </c>
      <c r="M40" s="28">
        <v>5.60184823315657E-4</v>
      </c>
      <c r="N40" s="27"/>
      <c r="O40" s="126">
        <v>1.0958890643088637E-2</v>
      </c>
      <c r="P40" s="125">
        <v>0</v>
      </c>
      <c r="Q40" s="124">
        <v>1.0958890643088637E-2</v>
      </c>
    </row>
    <row r="41" spans="1:17" ht="15.75" x14ac:dyDescent="0.25">
      <c r="A41" s="17"/>
      <c r="B41" s="13"/>
      <c r="C41" s="31" t="s">
        <v>91</v>
      </c>
      <c r="D41" s="25" t="s">
        <v>29</v>
      </c>
      <c r="E41" s="14">
        <v>10</v>
      </c>
      <c r="F41" s="13"/>
      <c r="G41" s="153">
        <v>36.967361965564777</v>
      </c>
      <c r="H41" s="128">
        <v>19.992570312499996</v>
      </c>
      <c r="I41" s="127">
        <v>16.974791653064781</v>
      </c>
      <c r="J41" s="27"/>
      <c r="K41" s="30">
        <v>1.6416807226615759E-3</v>
      </c>
      <c r="L41" s="32">
        <v>0</v>
      </c>
      <c r="M41" s="28">
        <v>3.5821456809272956E-3</v>
      </c>
      <c r="N41" s="27"/>
      <c r="O41" s="126">
        <v>6.0589137487504274E-2</v>
      </c>
      <c r="P41" s="125">
        <v>0</v>
      </c>
      <c r="Q41" s="124">
        <v>6.0589137487504274E-2</v>
      </c>
    </row>
    <row r="42" spans="1:17" ht="15.75" x14ac:dyDescent="0.25">
      <c r="A42" s="17"/>
      <c r="B42" s="13" t="s">
        <v>48</v>
      </c>
      <c r="C42" s="31" t="s">
        <v>90</v>
      </c>
      <c r="D42" s="25" t="s">
        <v>89</v>
      </c>
      <c r="E42" s="14"/>
      <c r="F42" s="13"/>
      <c r="G42" s="153">
        <v>31.275240884561541</v>
      </c>
      <c r="H42" s="128">
        <v>11.652862024999997</v>
      </c>
      <c r="I42" s="127">
        <v>19.622378859561543</v>
      </c>
      <c r="J42" s="27"/>
      <c r="K42" s="30">
        <v>5.6761891645518148E-4</v>
      </c>
      <c r="L42" s="29">
        <v>0</v>
      </c>
      <c r="M42" s="28">
        <v>9.0500772303392374E-4</v>
      </c>
      <c r="N42" s="27"/>
      <c r="O42" s="126">
        <v>1.7742347450734997E-2</v>
      </c>
      <c r="P42" s="125">
        <v>0</v>
      </c>
      <c r="Q42" s="124">
        <v>1.7742347450734997E-2</v>
      </c>
    </row>
    <row r="43" spans="1:17" ht="15.75" x14ac:dyDescent="0.25">
      <c r="A43" s="17"/>
      <c r="B43" s="13" t="s">
        <v>48</v>
      </c>
      <c r="C43" s="31" t="s">
        <v>88</v>
      </c>
      <c r="D43" s="25" t="s">
        <v>28</v>
      </c>
      <c r="E43" s="14">
        <v>11</v>
      </c>
      <c r="F43" s="13"/>
      <c r="G43" s="153">
        <v>32.701375404091912</v>
      </c>
      <c r="H43" s="128">
        <v>15.1026911925</v>
      </c>
      <c r="I43" s="127">
        <v>17.598684211591912</v>
      </c>
      <c r="J43" s="27"/>
      <c r="K43" s="30">
        <v>3.2116716096828313E-3</v>
      </c>
      <c r="L43" s="29">
        <v>0</v>
      </c>
      <c r="M43" s="28">
        <v>5.984330816550365E-3</v>
      </c>
      <c r="N43" s="27"/>
      <c r="O43" s="126">
        <v>0.10468984956523286</v>
      </c>
      <c r="P43" s="125">
        <v>0</v>
      </c>
      <c r="Q43" s="124">
        <v>0.10468984956523286</v>
      </c>
    </row>
    <row r="44" spans="1:17" ht="15.75" x14ac:dyDescent="0.25">
      <c r="A44" s="17"/>
      <c r="B44" s="13" t="s">
        <v>48</v>
      </c>
      <c r="C44" s="31" t="s">
        <v>87</v>
      </c>
      <c r="D44" s="25" t="s">
        <v>86</v>
      </c>
      <c r="E44" s="14"/>
      <c r="F44" s="13"/>
      <c r="G44" s="153">
        <v>33.41106608724062</v>
      </c>
      <c r="H44" s="128">
        <v>13.913504999999999</v>
      </c>
      <c r="I44" s="127">
        <v>19.497561087240619</v>
      </c>
      <c r="J44" s="27"/>
      <c r="K44" s="30">
        <v>-2.2517504320036519E-3</v>
      </c>
      <c r="L44" s="29">
        <v>0</v>
      </c>
      <c r="M44" s="28">
        <v>-3.8524145153835399E-3</v>
      </c>
      <c r="N44" s="27"/>
      <c r="O44" s="126">
        <v>-7.5403171619917941E-2</v>
      </c>
      <c r="P44" s="125">
        <v>0</v>
      </c>
      <c r="Q44" s="124">
        <v>-7.5403171619917941E-2</v>
      </c>
    </row>
    <row r="45" spans="1:17" ht="15.75" x14ac:dyDescent="0.25">
      <c r="A45" s="17"/>
      <c r="B45" s="13" t="s">
        <v>48</v>
      </c>
      <c r="C45" s="31" t="s">
        <v>85</v>
      </c>
      <c r="D45" s="25" t="s">
        <v>84</v>
      </c>
      <c r="E45" s="14"/>
      <c r="F45" s="13"/>
      <c r="G45" s="153">
        <v>30.246394906273512</v>
      </c>
      <c r="H45" s="128">
        <v>11.652862024999997</v>
      </c>
      <c r="I45" s="127">
        <v>18.593532881273514</v>
      </c>
      <c r="J45" s="27"/>
      <c r="K45" s="30">
        <v>-5.367487213965294E-4</v>
      </c>
      <c r="L45" s="29">
        <v>0</v>
      </c>
      <c r="M45" s="28">
        <v>-8.7284404500986845E-4</v>
      </c>
      <c r="N45" s="27"/>
      <c r="O45" s="126">
        <v>-1.6243432434386307E-2</v>
      </c>
      <c r="P45" s="125">
        <v>0</v>
      </c>
      <c r="Q45" s="124">
        <v>-1.6243432434386307E-2</v>
      </c>
    </row>
    <row r="46" spans="1:17" ht="15.75" x14ac:dyDescent="0.25">
      <c r="A46" s="17"/>
      <c r="B46" s="13"/>
      <c r="C46" s="31" t="s">
        <v>83</v>
      </c>
      <c r="D46" s="25" t="s">
        <v>27</v>
      </c>
      <c r="E46" s="14">
        <v>12</v>
      </c>
      <c r="F46" s="13"/>
      <c r="G46" s="153">
        <v>28.734064706176504</v>
      </c>
      <c r="H46" s="128">
        <v>11.963270312499999</v>
      </c>
      <c r="I46" s="127">
        <v>16.770794393676503</v>
      </c>
      <c r="J46" s="27"/>
      <c r="K46" s="30">
        <v>7.5553160646482098E-3</v>
      </c>
      <c r="L46" s="32">
        <v>0</v>
      </c>
      <c r="M46" s="28">
        <v>1.3014965779419629E-2</v>
      </c>
      <c r="N46" s="27"/>
      <c r="O46" s="126">
        <v>0.21546701924530964</v>
      </c>
      <c r="P46" s="125">
        <v>0</v>
      </c>
      <c r="Q46" s="124">
        <v>0.21546701924530964</v>
      </c>
    </row>
    <row r="47" spans="1:17" ht="15.75" x14ac:dyDescent="0.25">
      <c r="A47" s="17"/>
      <c r="B47" s="13"/>
      <c r="C47" s="31" t="s">
        <v>82</v>
      </c>
      <c r="D47" s="25" t="s">
        <v>81</v>
      </c>
      <c r="E47" s="14"/>
      <c r="F47" s="13"/>
      <c r="G47" s="153">
        <v>28.64052190509781</v>
      </c>
      <c r="H47" s="128">
        <v>11.2525703125</v>
      </c>
      <c r="I47" s="127">
        <v>17.387951592597808</v>
      </c>
      <c r="J47" s="27"/>
      <c r="K47" s="30">
        <v>1.5027299221506141E-3</v>
      </c>
      <c r="L47" s="32">
        <v>0</v>
      </c>
      <c r="M47" s="28">
        <v>2.4776273758935208E-3</v>
      </c>
      <c r="N47" s="27"/>
      <c r="O47" s="126">
        <v>4.2974390350536851E-2</v>
      </c>
      <c r="P47" s="125">
        <v>0</v>
      </c>
      <c r="Q47" s="124">
        <v>4.2974390350536851E-2</v>
      </c>
    </row>
    <row r="48" spans="1:17" ht="4.5" customHeight="1" x14ac:dyDescent="0.25">
      <c r="A48" s="17"/>
      <c r="B48" s="13"/>
      <c r="C48" s="26"/>
      <c r="D48" s="25"/>
      <c r="E48" s="14"/>
      <c r="F48" s="14"/>
      <c r="G48" s="132"/>
      <c r="H48" s="37"/>
      <c r="I48" s="37"/>
      <c r="J48" s="37"/>
      <c r="K48" s="37"/>
      <c r="L48" s="37"/>
      <c r="M48" s="37"/>
      <c r="N48" s="37"/>
      <c r="O48" s="36"/>
      <c r="P48" s="36"/>
      <c r="Q48" s="36"/>
    </row>
    <row r="49" spans="1:17" ht="18.75" x14ac:dyDescent="0.3">
      <c r="A49" s="17"/>
      <c r="B49" s="13"/>
      <c r="C49" s="35" t="s">
        <v>80</v>
      </c>
      <c r="D49" s="152"/>
      <c r="E49" s="14"/>
      <c r="F49" s="13"/>
      <c r="G49" s="131"/>
      <c r="H49" s="34"/>
      <c r="I49" s="34"/>
      <c r="J49" s="34"/>
      <c r="K49" s="130"/>
      <c r="L49" s="34"/>
      <c r="M49" s="34"/>
      <c r="N49" s="34"/>
      <c r="O49" s="129"/>
      <c r="P49" s="33"/>
      <c r="Q49" s="33"/>
    </row>
    <row r="50" spans="1:17" ht="15.75" x14ac:dyDescent="0.25">
      <c r="A50" s="17"/>
      <c r="B50" s="13"/>
      <c r="C50" s="31" t="s">
        <v>79</v>
      </c>
      <c r="D50" s="25" t="s">
        <v>78</v>
      </c>
      <c r="E50" s="14"/>
      <c r="F50" s="13"/>
      <c r="G50" s="153">
        <v>30.016114120313613</v>
      </c>
      <c r="H50" s="128">
        <v>9.2906703124999996</v>
      </c>
      <c r="I50" s="127">
        <v>20.725443807813612</v>
      </c>
      <c r="J50" s="27"/>
      <c r="K50" s="30">
        <v>1.9346639251377029E-2</v>
      </c>
      <c r="L50" s="32">
        <v>0</v>
      </c>
      <c r="M50" s="28">
        <v>2.8264352918670133E-2</v>
      </c>
      <c r="N50" s="27"/>
      <c r="O50" s="126">
        <v>0.56968935713600999</v>
      </c>
      <c r="P50" s="125">
        <v>0</v>
      </c>
      <c r="Q50" s="124">
        <v>0.56968935713600644</v>
      </c>
    </row>
    <row r="51" spans="1:17" ht="15.75" x14ac:dyDescent="0.25">
      <c r="A51" s="17"/>
      <c r="B51" s="13"/>
      <c r="C51" s="31" t="s">
        <v>77</v>
      </c>
      <c r="D51" s="25" t="s">
        <v>26</v>
      </c>
      <c r="E51" s="14" t="s">
        <v>76</v>
      </c>
      <c r="F51" s="13"/>
      <c r="G51" s="153">
        <v>28.056490768053472</v>
      </c>
      <c r="H51" s="128">
        <v>8.5385703124999974</v>
      </c>
      <c r="I51" s="127">
        <v>19.517920455553472</v>
      </c>
      <c r="J51" s="27"/>
      <c r="K51" s="30">
        <v>1.9396332439217678E-2</v>
      </c>
      <c r="L51" s="32">
        <v>0</v>
      </c>
      <c r="M51" s="28">
        <v>2.8120322824209065E-2</v>
      </c>
      <c r="N51" s="27"/>
      <c r="O51" s="126">
        <v>0.53383851275279781</v>
      </c>
      <c r="P51" s="125">
        <v>0</v>
      </c>
      <c r="Q51" s="124">
        <v>0.53383851275279426</v>
      </c>
    </row>
    <row r="52" spans="1:17" ht="15.75" x14ac:dyDescent="0.25">
      <c r="A52" s="17"/>
      <c r="B52" s="13"/>
      <c r="C52" s="31" t="s">
        <v>75</v>
      </c>
      <c r="D52" s="25" t="s">
        <v>74</v>
      </c>
      <c r="E52" s="14" t="s">
        <v>73</v>
      </c>
      <c r="F52" s="13"/>
      <c r="G52" s="153">
        <v>35.268134123212292</v>
      </c>
      <c r="H52" s="128">
        <v>14.801470312499998</v>
      </c>
      <c r="I52" s="127">
        <v>20.466663810712294</v>
      </c>
      <c r="J52" s="27"/>
      <c r="K52" s="30">
        <v>1.0530761898993157E-2</v>
      </c>
      <c r="L52" s="32">
        <v>0</v>
      </c>
      <c r="M52" s="28">
        <v>1.8285860238887119E-2</v>
      </c>
      <c r="N52" s="27"/>
      <c r="O52" s="126">
        <v>0.36752995265118926</v>
      </c>
      <c r="P52" s="125">
        <v>0</v>
      </c>
      <c r="Q52" s="124">
        <v>0.36752995265118926</v>
      </c>
    </row>
    <row r="53" spans="1:17" ht="15.75" x14ac:dyDescent="0.25">
      <c r="A53" s="17"/>
      <c r="B53" s="13"/>
      <c r="C53" s="31" t="s">
        <v>72</v>
      </c>
      <c r="D53" s="25" t="s">
        <v>71</v>
      </c>
      <c r="E53" s="14"/>
      <c r="F53" s="13"/>
      <c r="G53" s="153">
        <v>38.312473466450953</v>
      </c>
      <c r="H53" s="128">
        <v>16.986470312499996</v>
      </c>
      <c r="I53" s="127">
        <v>21.326003153950957</v>
      </c>
      <c r="J53" s="27"/>
      <c r="K53" s="30">
        <v>6.741159189055379E-3</v>
      </c>
      <c r="L53" s="32">
        <v>0</v>
      </c>
      <c r="M53" s="28">
        <v>1.2175968114581659E-2</v>
      </c>
      <c r="N53" s="27"/>
      <c r="O53" s="126">
        <v>0.25654109818242432</v>
      </c>
      <c r="P53" s="125">
        <v>0</v>
      </c>
      <c r="Q53" s="124">
        <v>0.25654109818242432</v>
      </c>
    </row>
    <row r="54" spans="1:17" ht="15.75" x14ac:dyDescent="0.25">
      <c r="A54" s="17"/>
      <c r="B54" s="13"/>
      <c r="C54" s="31" t="s">
        <v>70</v>
      </c>
      <c r="D54" s="25" t="s">
        <v>22</v>
      </c>
      <c r="E54" s="14">
        <v>17</v>
      </c>
      <c r="F54" s="13"/>
      <c r="G54" s="153">
        <v>34.913173678309583</v>
      </c>
      <c r="H54" s="128">
        <v>12.8025403125</v>
      </c>
      <c r="I54" s="127">
        <v>22.110633365809583</v>
      </c>
      <c r="J54" s="27"/>
      <c r="K54" s="30">
        <v>1.6597724952731596E-3</v>
      </c>
      <c r="L54" s="29">
        <v>0</v>
      </c>
      <c r="M54" s="28">
        <v>2.6233382167897279E-3</v>
      </c>
      <c r="N54" s="27"/>
      <c r="O54" s="126">
        <v>5.7851904394240705E-2</v>
      </c>
      <c r="P54" s="125">
        <v>0</v>
      </c>
      <c r="Q54" s="124">
        <v>5.7851904394240705E-2</v>
      </c>
    </row>
    <row r="55" spans="1:17" ht="15.75" x14ac:dyDescent="0.25">
      <c r="A55" s="17"/>
      <c r="B55" s="13"/>
      <c r="C55" s="31" t="s">
        <v>69</v>
      </c>
      <c r="D55" s="25" t="s">
        <v>68</v>
      </c>
      <c r="E55" s="14" t="s">
        <v>67</v>
      </c>
      <c r="F55" s="13"/>
      <c r="G55" s="153">
        <v>30.920139997719524</v>
      </c>
      <c r="H55" s="128">
        <v>12.866020312499998</v>
      </c>
      <c r="I55" s="127">
        <v>18.054119685219526</v>
      </c>
      <c r="J55" s="27"/>
      <c r="K55" s="30">
        <v>8.8062669986839204E-3</v>
      </c>
      <c r="L55" s="32">
        <v>0</v>
      </c>
      <c r="M55" s="28">
        <v>1.5177179062639823E-2</v>
      </c>
      <c r="N55" s="27"/>
      <c r="O55" s="126">
        <v>0.26991407306251247</v>
      </c>
      <c r="P55" s="125">
        <v>0</v>
      </c>
      <c r="Q55" s="124">
        <v>0.26991407306251247</v>
      </c>
    </row>
    <row r="56" spans="1:17" ht="15.75" x14ac:dyDescent="0.25">
      <c r="A56" s="17"/>
      <c r="B56" s="13"/>
      <c r="C56" s="31" t="s">
        <v>66</v>
      </c>
      <c r="D56" s="25" t="s">
        <v>65</v>
      </c>
      <c r="E56" s="14"/>
      <c r="F56" s="13"/>
      <c r="G56" s="153">
        <v>28.589258664289748</v>
      </c>
      <c r="H56" s="128">
        <v>10.549920312499999</v>
      </c>
      <c r="I56" s="127">
        <v>18.039338351789748</v>
      </c>
      <c r="J56" s="27"/>
      <c r="K56" s="30">
        <v>9.7022490164049291E-3</v>
      </c>
      <c r="L56" s="32">
        <v>0</v>
      </c>
      <c r="M56" s="28">
        <v>1.5464147286972985E-2</v>
      </c>
      <c r="N56" s="27"/>
      <c r="O56" s="126">
        <v>0.27471475578623483</v>
      </c>
      <c r="P56" s="125">
        <v>0</v>
      </c>
      <c r="Q56" s="124">
        <v>0.27471475578623483</v>
      </c>
    </row>
    <row r="57" spans="1:17" ht="15.75" x14ac:dyDescent="0.25">
      <c r="A57" s="17"/>
      <c r="B57" s="13" t="s">
        <v>48</v>
      </c>
      <c r="C57" s="31" t="s">
        <v>64</v>
      </c>
      <c r="D57" s="25" t="s">
        <v>63</v>
      </c>
      <c r="E57" s="14"/>
      <c r="F57" s="13"/>
      <c r="G57" s="153">
        <v>28.508283954312407</v>
      </c>
      <c r="H57" s="128">
        <v>10.78358330552375</v>
      </c>
      <c r="I57" s="127">
        <v>17.724700648788655</v>
      </c>
      <c r="J57" s="27"/>
      <c r="K57" s="30">
        <v>-3.0108270663764536E-4</v>
      </c>
      <c r="L57" s="32">
        <v>0</v>
      </c>
      <c r="M57" s="28">
        <v>-4.8417062061745231E-4</v>
      </c>
      <c r="N57" s="27"/>
      <c r="O57" s="126">
        <v>-8.5859363715208303E-3</v>
      </c>
      <c r="P57" s="125">
        <v>0</v>
      </c>
      <c r="Q57" s="124">
        <v>-8.585936371524383E-3</v>
      </c>
    </row>
    <row r="58" spans="1:17" ht="15.75" x14ac:dyDescent="0.25">
      <c r="A58" s="17"/>
      <c r="B58" s="13"/>
      <c r="C58" s="31" t="s">
        <v>62</v>
      </c>
      <c r="D58" s="25" t="s">
        <v>20</v>
      </c>
      <c r="E58" s="14">
        <v>19</v>
      </c>
      <c r="F58" s="13"/>
      <c r="G58" s="153">
        <v>28.25336824744209</v>
      </c>
      <c r="H58" s="128">
        <v>8.6167703124999981</v>
      </c>
      <c r="I58" s="127">
        <v>19.636597934942092</v>
      </c>
      <c r="J58" s="27"/>
      <c r="K58" s="30">
        <v>6.4771585720211355E-3</v>
      </c>
      <c r="L58" s="32">
        <v>0</v>
      </c>
      <c r="M58" s="28">
        <v>9.3459756260338978E-3</v>
      </c>
      <c r="N58" s="27"/>
      <c r="O58" s="126">
        <v>0.18182384445964672</v>
      </c>
      <c r="P58" s="125">
        <v>0</v>
      </c>
      <c r="Q58" s="124">
        <v>0.18182384445964672</v>
      </c>
    </row>
    <row r="59" spans="1:17" ht="15.75" x14ac:dyDescent="0.25">
      <c r="A59" s="17"/>
      <c r="B59" s="13"/>
      <c r="C59" s="31" t="s">
        <v>61</v>
      </c>
      <c r="D59" s="25" t="s">
        <v>60</v>
      </c>
      <c r="E59" s="14">
        <v>20</v>
      </c>
      <c r="F59" s="13"/>
      <c r="G59" s="153">
        <v>31.585710298333996</v>
      </c>
      <c r="H59" s="128">
        <v>15.5540375</v>
      </c>
      <c r="I59" s="127">
        <v>16.031672798333997</v>
      </c>
      <c r="J59" s="27"/>
      <c r="K59" s="30">
        <v>-9.4149414841748769E-4</v>
      </c>
      <c r="L59" s="29">
        <v>0</v>
      </c>
      <c r="M59" s="28">
        <v>-1.8532453102994006E-3</v>
      </c>
      <c r="N59" s="27"/>
      <c r="O59" s="126">
        <v>-2.9765785732582373E-2</v>
      </c>
      <c r="P59" s="125">
        <v>0</v>
      </c>
      <c r="Q59" s="124">
        <v>-2.9765785732582373E-2</v>
      </c>
    </row>
    <row r="60" spans="1:17" ht="15.75" x14ac:dyDescent="0.25">
      <c r="A60" s="17"/>
      <c r="B60" s="13"/>
      <c r="C60" s="31" t="s">
        <v>59</v>
      </c>
      <c r="D60" s="25" t="s">
        <v>17</v>
      </c>
      <c r="E60" s="14">
        <v>21</v>
      </c>
      <c r="F60" s="13"/>
      <c r="G60" s="153">
        <v>28.608814737494438</v>
      </c>
      <c r="H60" s="128">
        <v>10.134905078125</v>
      </c>
      <c r="I60" s="127">
        <v>18.47390965936944</v>
      </c>
      <c r="J60" s="27"/>
      <c r="K60" s="30">
        <v>1.5752978321119881E-2</v>
      </c>
      <c r="L60" s="32">
        <v>0</v>
      </c>
      <c r="M60" s="28">
        <v>2.4607828451550962E-2</v>
      </c>
      <c r="N60" s="27"/>
      <c r="O60" s="126">
        <v>0.44368468315748899</v>
      </c>
      <c r="P60" s="125">
        <v>0</v>
      </c>
      <c r="Q60" s="124">
        <v>0.44368468315749254</v>
      </c>
    </row>
    <row r="61" spans="1:17" ht="15.75" x14ac:dyDescent="0.25">
      <c r="A61" s="17"/>
      <c r="B61" s="13"/>
      <c r="C61" s="31" t="s">
        <v>58</v>
      </c>
      <c r="D61" s="25" t="s">
        <v>57</v>
      </c>
      <c r="E61" s="14"/>
      <c r="F61" s="13"/>
      <c r="G61" s="153">
        <v>25.607287676088571</v>
      </c>
      <c r="H61" s="128">
        <v>8.6760312499999994</v>
      </c>
      <c r="I61" s="127">
        <v>16.931256426088574</v>
      </c>
      <c r="J61" s="27"/>
      <c r="K61" s="30">
        <v>-3.200466675688296E-3</v>
      </c>
      <c r="L61" s="32">
        <v>0</v>
      </c>
      <c r="M61" s="28">
        <v>-4.8325464926223249E-3</v>
      </c>
      <c r="N61" s="27"/>
      <c r="O61" s="126">
        <v>-8.2218408137457288E-2</v>
      </c>
      <c r="P61" s="125">
        <v>0</v>
      </c>
      <c r="Q61" s="124">
        <v>-8.2218408137457288E-2</v>
      </c>
    </row>
    <row r="62" spans="1:17" ht="15.75" x14ac:dyDescent="0.25">
      <c r="A62" s="17"/>
      <c r="B62" s="13"/>
      <c r="C62" s="31" t="s">
        <v>56</v>
      </c>
      <c r="D62" s="25" t="s">
        <v>55</v>
      </c>
      <c r="E62" s="14"/>
      <c r="F62" s="13"/>
      <c r="G62" s="153">
        <v>28.48593634159273</v>
      </c>
      <c r="H62" s="128">
        <v>10.42035125</v>
      </c>
      <c r="I62" s="127">
        <v>18.06558509159273</v>
      </c>
      <c r="J62" s="27"/>
      <c r="K62" s="30">
        <v>-6.2984030469437347E-4</v>
      </c>
      <c r="L62" s="29">
        <v>0</v>
      </c>
      <c r="M62" s="28">
        <v>-9.9277576621736863E-4</v>
      </c>
      <c r="N62" s="27"/>
      <c r="O62" s="126">
        <v>-1.7952898283819962E-2</v>
      </c>
      <c r="P62" s="125">
        <v>0</v>
      </c>
      <c r="Q62" s="124">
        <v>-1.7952898283819962E-2</v>
      </c>
    </row>
    <row r="63" spans="1:17" ht="15.75" x14ac:dyDescent="0.25">
      <c r="A63" s="17"/>
      <c r="B63" s="13"/>
      <c r="C63" s="31" t="s">
        <v>54</v>
      </c>
      <c r="D63" s="25" t="s">
        <v>53</v>
      </c>
      <c r="E63" s="14"/>
      <c r="F63" s="13"/>
      <c r="G63" s="153">
        <v>32.383335593403082</v>
      </c>
      <c r="H63" s="128">
        <v>14.11760125</v>
      </c>
      <c r="I63" s="127">
        <v>18.265734343403082</v>
      </c>
      <c r="J63" s="27"/>
      <c r="K63" s="30">
        <v>-2.2277410902071804E-3</v>
      </c>
      <c r="L63" s="32">
        <v>0</v>
      </c>
      <c r="M63" s="28">
        <v>-3.9427752688312445E-3</v>
      </c>
      <c r="N63" s="27"/>
      <c r="O63" s="126">
        <v>-7.2302759166923636E-2</v>
      </c>
      <c r="P63" s="125">
        <v>0</v>
      </c>
      <c r="Q63" s="124">
        <v>-7.2302759166923636E-2</v>
      </c>
    </row>
    <row r="64" spans="1:17" ht="15.75" x14ac:dyDescent="0.25">
      <c r="A64" s="17"/>
      <c r="B64" s="13" t="s">
        <v>48</v>
      </c>
      <c r="C64" s="31" t="s">
        <v>52</v>
      </c>
      <c r="D64" s="25" t="s">
        <v>51</v>
      </c>
      <c r="E64" s="14"/>
      <c r="F64" s="13"/>
      <c r="G64" s="153">
        <v>42.119913453322418</v>
      </c>
      <c r="H64" s="128">
        <v>21.437522312500001</v>
      </c>
      <c r="I64" s="127">
        <v>20.682391140822418</v>
      </c>
      <c r="J64" s="27"/>
      <c r="K64" s="30">
        <v>1.0561675365525769E-3</v>
      </c>
      <c r="L64" s="29">
        <v>0</v>
      </c>
      <c r="M64" s="28">
        <v>2.1532538512376576E-3</v>
      </c>
      <c r="N64" s="27"/>
      <c r="O64" s="126">
        <v>4.4438750466191834E-2</v>
      </c>
      <c r="P64" s="125">
        <v>0</v>
      </c>
      <c r="Q64" s="124">
        <v>4.4438750466191834E-2</v>
      </c>
    </row>
    <row r="65" spans="1:17" ht="15.75" x14ac:dyDescent="0.25">
      <c r="A65" s="17"/>
      <c r="B65" s="13" t="s">
        <v>48</v>
      </c>
      <c r="C65" s="31" t="s">
        <v>50</v>
      </c>
      <c r="D65" s="25" t="s">
        <v>49</v>
      </c>
      <c r="E65" s="14">
        <v>22</v>
      </c>
      <c r="F65" s="13"/>
      <c r="G65" s="153">
        <v>32.458287326161894</v>
      </c>
      <c r="H65" s="128">
        <v>13.748011374999999</v>
      </c>
      <c r="I65" s="127">
        <v>18.710275951161897</v>
      </c>
      <c r="J65" s="27"/>
      <c r="K65" s="30">
        <v>6.881829257892047E-3</v>
      </c>
      <c r="L65" s="29">
        <v>0</v>
      </c>
      <c r="M65" s="28">
        <v>1.1999162939969832E-2</v>
      </c>
      <c r="N65" s="27"/>
      <c r="O65" s="126">
        <v>0.22184568724105702</v>
      </c>
      <c r="P65" s="125">
        <v>0</v>
      </c>
      <c r="Q65" s="124">
        <v>0.22184568724105702</v>
      </c>
    </row>
    <row r="66" spans="1:17" ht="15.75" x14ac:dyDescent="0.25">
      <c r="A66" s="17"/>
      <c r="B66" s="13" t="s">
        <v>48</v>
      </c>
      <c r="C66" s="31" t="s">
        <v>47</v>
      </c>
      <c r="D66" s="25" t="s">
        <v>46</v>
      </c>
      <c r="E66" s="14"/>
      <c r="F66" s="13"/>
      <c r="G66" s="153">
        <v>28.161472140039844</v>
      </c>
      <c r="H66" s="128">
        <v>10.702605429128193</v>
      </c>
      <c r="I66" s="127">
        <v>17.45886671091165</v>
      </c>
      <c r="J66" s="27"/>
      <c r="K66" s="30">
        <v>1.1841305135954716E-2</v>
      </c>
      <c r="L66" s="29">
        <v>0</v>
      </c>
      <c r="M66" s="28">
        <v>1.9239903564213234E-2</v>
      </c>
      <c r="N66" s="27"/>
      <c r="O66" s="126">
        <v>0.32956609202971165</v>
      </c>
      <c r="P66" s="125">
        <v>0</v>
      </c>
      <c r="Q66" s="124">
        <v>0.3295660920297081</v>
      </c>
    </row>
    <row r="67" spans="1:17" ht="6" customHeight="1" x14ac:dyDescent="0.25">
      <c r="A67" s="17"/>
      <c r="B67" s="13"/>
      <c r="C67" s="26"/>
      <c r="D67" s="25"/>
      <c r="E67" s="14"/>
      <c r="F67" s="13"/>
      <c r="G67" s="13"/>
      <c r="H67" s="13"/>
      <c r="I67" s="13"/>
      <c r="J67" s="152"/>
      <c r="K67" s="122"/>
      <c r="L67" s="24"/>
      <c r="M67" s="13"/>
      <c r="N67" s="152"/>
      <c r="O67" s="122"/>
      <c r="P67" s="13"/>
      <c r="Q67" s="13"/>
    </row>
    <row r="68" spans="1:17" x14ac:dyDescent="0.25">
      <c r="A68" s="17"/>
      <c r="B68" s="13"/>
      <c r="C68" s="23" t="s">
        <v>45</v>
      </c>
      <c r="D68" s="152"/>
      <c r="E68" s="14"/>
      <c r="F68" s="13"/>
      <c r="G68" s="13"/>
      <c r="H68" s="13"/>
      <c r="I68" s="13"/>
      <c r="J68" s="152"/>
      <c r="K68" s="122"/>
      <c r="L68" s="13"/>
      <c r="M68" s="13"/>
      <c r="N68" s="152"/>
      <c r="O68" s="122"/>
      <c r="P68" s="13"/>
      <c r="Q68" s="13"/>
    </row>
    <row r="69" spans="1:17" x14ac:dyDescent="0.25">
      <c r="A69" s="17"/>
      <c r="B69" s="13"/>
      <c r="C69" s="1" t="s">
        <v>44</v>
      </c>
      <c r="D69" s="152"/>
      <c r="E69" s="14"/>
      <c r="F69" s="13"/>
      <c r="G69" s="13"/>
      <c r="H69" s="13"/>
      <c r="I69" s="13"/>
      <c r="J69" s="152"/>
      <c r="K69" s="122"/>
      <c r="L69" s="13"/>
      <c r="M69" s="13"/>
      <c r="N69" s="152"/>
      <c r="O69" s="122"/>
      <c r="P69" s="13"/>
      <c r="Q69" s="13"/>
    </row>
    <row r="70" spans="1:17" x14ac:dyDescent="0.25">
      <c r="A70" s="17"/>
      <c r="B70" s="13"/>
      <c r="C70" s="152"/>
      <c r="D70" s="152"/>
      <c r="E70" s="14"/>
      <c r="F70" s="13"/>
      <c r="G70" s="13"/>
      <c r="H70" s="13"/>
      <c r="I70" s="13"/>
      <c r="J70" s="152"/>
      <c r="K70" s="122"/>
      <c r="L70" s="13"/>
      <c r="M70" s="13"/>
      <c r="N70" s="152"/>
      <c r="O70" s="122"/>
      <c r="P70" s="13"/>
      <c r="Q70" s="13"/>
    </row>
    <row r="71" spans="1:17" x14ac:dyDescent="0.25">
      <c r="A71" s="17"/>
      <c r="B71" s="13"/>
      <c r="C71" s="22" t="s">
        <v>43</v>
      </c>
      <c r="D71" s="22" t="s">
        <v>42</v>
      </c>
      <c r="E71" s="21" t="s">
        <v>41</v>
      </c>
      <c r="F71" s="21"/>
      <c r="G71" s="13"/>
      <c r="H71" s="13"/>
      <c r="I71" s="13"/>
      <c r="J71" s="152"/>
      <c r="K71" s="20"/>
      <c r="L71" s="20"/>
      <c r="M71" s="21" t="s">
        <v>40</v>
      </c>
      <c r="N71" s="13"/>
      <c r="O71" s="122"/>
      <c r="P71" s="13"/>
      <c r="Q71" s="13"/>
    </row>
    <row r="72" spans="1:17" x14ac:dyDescent="0.25">
      <c r="A72" s="17"/>
      <c r="B72" s="13"/>
      <c r="C72" s="152">
        <v>1</v>
      </c>
      <c r="D72" s="15" t="s">
        <v>19</v>
      </c>
      <c r="E72" s="15" t="s">
        <v>39</v>
      </c>
      <c r="F72" s="15"/>
      <c r="G72" s="13"/>
      <c r="H72" s="13"/>
      <c r="I72" s="13"/>
      <c r="J72" s="152"/>
      <c r="K72" s="20"/>
      <c r="L72" s="20"/>
      <c r="M72" s="123">
        <v>1</v>
      </c>
      <c r="N72" s="13" t="s">
        <v>14</v>
      </c>
      <c r="O72" s="122"/>
      <c r="P72" s="13"/>
      <c r="Q72" s="13"/>
    </row>
    <row r="73" spans="1:17" x14ac:dyDescent="0.25">
      <c r="A73" s="17"/>
      <c r="B73" s="13"/>
      <c r="C73" s="152">
        <v>2</v>
      </c>
      <c r="D73" s="15" t="s">
        <v>19</v>
      </c>
      <c r="E73" s="15" t="s">
        <v>38</v>
      </c>
      <c r="F73" s="15"/>
      <c r="G73" s="13"/>
      <c r="H73" s="13"/>
      <c r="I73" s="13"/>
      <c r="J73" s="152"/>
      <c r="K73" s="20"/>
      <c r="L73" s="20"/>
      <c r="M73" s="123">
        <v>4.4000000000000004</v>
      </c>
      <c r="N73" s="13" t="s">
        <v>14</v>
      </c>
      <c r="O73" s="122"/>
      <c r="P73" s="13"/>
      <c r="Q73" s="13"/>
    </row>
    <row r="74" spans="1:17" x14ac:dyDescent="0.25">
      <c r="A74" s="17"/>
      <c r="B74" s="13"/>
      <c r="C74" s="152">
        <v>3</v>
      </c>
      <c r="D74" s="15" t="s">
        <v>16</v>
      </c>
      <c r="E74" s="15" t="s">
        <v>37</v>
      </c>
      <c r="F74" s="15"/>
      <c r="G74" s="13"/>
      <c r="H74" s="13"/>
      <c r="I74" s="13"/>
      <c r="J74" s="152"/>
      <c r="K74" s="20"/>
      <c r="L74" s="20"/>
      <c r="M74" s="123">
        <v>2.5</v>
      </c>
      <c r="N74" s="13" t="s">
        <v>14</v>
      </c>
      <c r="O74" s="122"/>
      <c r="P74" s="13"/>
      <c r="Q74" s="13"/>
    </row>
    <row r="75" spans="1:17" x14ac:dyDescent="0.25">
      <c r="A75" s="17"/>
      <c r="B75" s="13"/>
      <c r="C75" s="152">
        <v>4</v>
      </c>
      <c r="D75" s="15" t="s">
        <v>36</v>
      </c>
      <c r="E75" s="15" t="s">
        <v>35</v>
      </c>
      <c r="F75" s="15"/>
      <c r="G75" s="13"/>
      <c r="H75" s="13"/>
      <c r="I75" s="13"/>
      <c r="J75" s="152"/>
      <c r="K75" s="20"/>
      <c r="L75" s="20"/>
      <c r="M75" s="123">
        <v>5.4</v>
      </c>
      <c r="N75" s="13" t="s">
        <v>14</v>
      </c>
      <c r="O75" s="122"/>
      <c r="P75" s="13"/>
      <c r="Q75" s="13"/>
    </row>
    <row r="76" spans="1:17" x14ac:dyDescent="0.25">
      <c r="A76" s="17"/>
      <c r="B76" s="13"/>
      <c r="C76" s="152">
        <v>5</v>
      </c>
      <c r="D76" s="15" t="s">
        <v>16</v>
      </c>
      <c r="E76" s="15" t="s">
        <v>34</v>
      </c>
      <c r="F76" s="15"/>
      <c r="G76" s="13"/>
      <c r="H76" s="13"/>
      <c r="I76" s="13"/>
      <c r="J76" s="152"/>
      <c r="K76" s="20"/>
      <c r="L76" s="20"/>
      <c r="M76" s="123">
        <v>2.2999999999999998</v>
      </c>
      <c r="N76" s="13" t="s">
        <v>14</v>
      </c>
      <c r="O76" s="122"/>
      <c r="P76" s="13"/>
      <c r="Q76" s="13"/>
    </row>
    <row r="77" spans="1:17" x14ac:dyDescent="0.25">
      <c r="A77" s="17"/>
      <c r="B77" s="13"/>
      <c r="C77" s="152">
        <v>6</v>
      </c>
      <c r="D77" s="15" t="s">
        <v>16</v>
      </c>
      <c r="E77" s="15" t="s">
        <v>33</v>
      </c>
      <c r="F77" s="15"/>
      <c r="G77" s="13"/>
      <c r="H77" s="13"/>
      <c r="I77" s="13"/>
      <c r="J77" s="152"/>
      <c r="K77" s="20"/>
      <c r="L77" s="20"/>
      <c r="M77" s="123">
        <v>1.1000000000000001</v>
      </c>
      <c r="N77" s="13" t="s">
        <v>14</v>
      </c>
      <c r="O77" s="122"/>
      <c r="P77" s="13"/>
      <c r="Q77" s="13"/>
    </row>
    <row r="78" spans="1:17" x14ac:dyDescent="0.25">
      <c r="A78" s="17"/>
      <c r="B78" s="13"/>
      <c r="C78" s="152">
        <v>7</v>
      </c>
      <c r="D78" s="15" t="s">
        <v>19</v>
      </c>
      <c r="E78" s="15" t="s">
        <v>32</v>
      </c>
      <c r="F78" s="15"/>
      <c r="G78" s="13"/>
      <c r="H78" s="13"/>
      <c r="I78" s="13"/>
      <c r="J78" s="152"/>
      <c r="K78" s="20"/>
      <c r="L78" s="20"/>
      <c r="M78" s="123">
        <v>0.5</v>
      </c>
      <c r="N78" s="13" t="s">
        <v>14</v>
      </c>
      <c r="O78" s="122"/>
      <c r="P78" s="13"/>
      <c r="Q78" s="13"/>
    </row>
    <row r="79" spans="1:17" x14ac:dyDescent="0.25">
      <c r="A79" s="17"/>
      <c r="B79" s="13"/>
      <c r="C79" s="152">
        <v>8</v>
      </c>
      <c r="D79" s="15" t="s">
        <v>19</v>
      </c>
      <c r="E79" s="15" t="s">
        <v>31</v>
      </c>
      <c r="F79" s="15"/>
      <c r="G79" s="13"/>
      <c r="H79" s="13"/>
      <c r="I79" s="13"/>
      <c r="J79" s="152"/>
      <c r="K79" s="20"/>
      <c r="L79" s="20"/>
      <c r="M79" s="123">
        <v>0.8</v>
      </c>
      <c r="N79" s="13" t="s">
        <v>14</v>
      </c>
      <c r="O79" s="122"/>
      <c r="P79" s="13"/>
      <c r="Q79" s="13"/>
    </row>
    <row r="80" spans="1:17" x14ac:dyDescent="0.25">
      <c r="A80" s="17"/>
      <c r="B80" s="13"/>
      <c r="C80" s="152">
        <v>9</v>
      </c>
      <c r="D80" s="15" t="s">
        <v>19</v>
      </c>
      <c r="E80" s="15" t="s">
        <v>30</v>
      </c>
      <c r="F80" s="15"/>
      <c r="G80" s="13"/>
      <c r="H80" s="13"/>
      <c r="I80" s="13"/>
      <c r="J80" s="152"/>
      <c r="K80" s="20"/>
      <c r="L80" s="20"/>
      <c r="M80" s="123">
        <v>2.5</v>
      </c>
      <c r="N80" s="13" t="s">
        <v>14</v>
      </c>
      <c r="O80" s="122"/>
      <c r="P80" s="13"/>
      <c r="Q80" s="13"/>
    </row>
    <row r="81" spans="1:17" x14ac:dyDescent="0.25">
      <c r="A81" s="17"/>
      <c r="B81" s="13"/>
      <c r="C81" s="152">
        <v>10</v>
      </c>
      <c r="D81" s="15" t="s">
        <v>16</v>
      </c>
      <c r="E81" s="15" t="s">
        <v>29</v>
      </c>
      <c r="F81" s="15"/>
      <c r="G81" s="13"/>
      <c r="H81" s="13"/>
      <c r="I81" s="13"/>
      <c r="J81" s="152"/>
      <c r="K81" s="20"/>
      <c r="L81" s="20"/>
      <c r="M81" s="123">
        <v>1.8</v>
      </c>
      <c r="N81" s="13" t="s">
        <v>14</v>
      </c>
      <c r="O81" s="122"/>
      <c r="P81" s="13"/>
      <c r="Q81" s="13"/>
    </row>
    <row r="82" spans="1:17" x14ac:dyDescent="0.25">
      <c r="A82" s="17"/>
      <c r="B82" s="13"/>
      <c r="C82" s="152">
        <v>11</v>
      </c>
      <c r="D82" s="15" t="s">
        <v>16</v>
      </c>
      <c r="E82" s="15" t="s">
        <v>28</v>
      </c>
      <c r="F82" s="15"/>
      <c r="G82" s="13"/>
      <c r="H82" s="13"/>
      <c r="I82" s="13"/>
      <c r="J82" s="152"/>
      <c r="K82" s="20"/>
      <c r="L82" s="20"/>
      <c r="M82" s="123">
        <v>3.4</v>
      </c>
      <c r="N82" s="13" t="s">
        <v>14</v>
      </c>
      <c r="O82" s="122"/>
      <c r="P82" s="13"/>
      <c r="Q82" s="13"/>
    </row>
    <row r="83" spans="1:17" x14ac:dyDescent="0.25">
      <c r="A83" s="17"/>
      <c r="B83" s="13"/>
      <c r="C83" s="152">
        <v>12</v>
      </c>
      <c r="D83" s="15" t="s">
        <v>16</v>
      </c>
      <c r="E83" s="15" t="s">
        <v>27</v>
      </c>
      <c r="F83" s="15"/>
      <c r="G83" s="13"/>
      <c r="H83" s="13"/>
      <c r="I83" s="13"/>
      <c r="J83" s="152"/>
      <c r="K83" s="20"/>
      <c r="L83" s="20"/>
      <c r="M83" s="123">
        <v>1.9</v>
      </c>
      <c r="N83" s="13" t="s">
        <v>14</v>
      </c>
      <c r="O83" s="122"/>
      <c r="P83" s="13"/>
      <c r="Q83" s="13"/>
    </row>
    <row r="84" spans="1:17" x14ac:dyDescent="0.25">
      <c r="A84" s="17"/>
      <c r="B84" s="13"/>
      <c r="C84" s="152">
        <v>13</v>
      </c>
      <c r="D84" s="15" t="s">
        <v>16</v>
      </c>
      <c r="E84" s="15" t="s">
        <v>26</v>
      </c>
      <c r="F84" s="15"/>
      <c r="G84" s="13"/>
      <c r="H84" s="13"/>
      <c r="I84" s="13"/>
      <c r="J84" s="152"/>
      <c r="K84" s="20"/>
      <c r="L84" s="20"/>
      <c r="M84" s="123">
        <v>3</v>
      </c>
      <c r="N84" s="13" t="s">
        <v>14</v>
      </c>
      <c r="O84" s="122"/>
      <c r="P84" s="13"/>
      <c r="Q84" s="13"/>
    </row>
    <row r="85" spans="1:17" x14ac:dyDescent="0.25">
      <c r="A85" s="17"/>
      <c r="B85" s="13"/>
      <c r="C85" s="152">
        <v>14</v>
      </c>
      <c r="D85" s="15" t="s">
        <v>19</v>
      </c>
      <c r="E85" s="15" t="s">
        <v>25</v>
      </c>
      <c r="F85" s="15"/>
      <c r="G85" s="13"/>
      <c r="H85" s="13"/>
      <c r="I85" s="13"/>
      <c r="J85" s="152"/>
      <c r="K85" s="20"/>
      <c r="L85" s="20"/>
      <c r="M85" s="123">
        <v>1</v>
      </c>
      <c r="N85" s="13" t="s">
        <v>14</v>
      </c>
      <c r="O85" s="122"/>
      <c r="P85" s="13"/>
      <c r="Q85" s="13"/>
    </row>
    <row r="86" spans="1:17" x14ac:dyDescent="0.25">
      <c r="A86" s="17"/>
      <c r="B86" s="13"/>
      <c r="C86" s="152">
        <v>15</v>
      </c>
      <c r="D86" s="15" t="s">
        <v>16</v>
      </c>
      <c r="E86" s="15" t="s">
        <v>24</v>
      </c>
      <c r="F86" s="15"/>
      <c r="G86" s="13"/>
      <c r="H86" s="13"/>
      <c r="I86" s="13"/>
      <c r="J86" s="152"/>
      <c r="K86" s="20"/>
      <c r="L86" s="20"/>
      <c r="M86" s="123">
        <v>2.8</v>
      </c>
      <c r="N86" s="13" t="s">
        <v>14</v>
      </c>
      <c r="O86" s="122"/>
      <c r="P86" s="13"/>
      <c r="Q86" s="13"/>
    </row>
    <row r="87" spans="1:17" x14ac:dyDescent="0.25">
      <c r="A87" s="17"/>
      <c r="B87" s="13"/>
      <c r="C87" s="152">
        <v>16</v>
      </c>
      <c r="D87" s="15" t="s">
        <v>19</v>
      </c>
      <c r="E87" s="15" t="s">
        <v>23</v>
      </c>
      <c r="F87" s="15"/>
      <c r="G87" s="13"/>
      <c r="H87" s="13"/>
      <c r="I87" s="13"/>
      <c r="J87" s="152"/>
      <c r="K87" s="20"/>
      <c r="L87" s="20"/>
      <c r="M87" s="123">
        <v>1.9</v>
      </c>
      <c r="N87" s="13" t="s">
        <v>14</v>
      </c>
      <c r="O87" s="122"/>
      <c r="P87" s="13"/>
      <c r="Q87" s="13"/>
    </row>
    <row r="88" spans="1:17" x14ac:dyDescent="0.25">
      <c r="A88" s="17"/>
      <c r="B88" s="13"/>
      <c r="C88" s="152">
        <v>17</v>
      </c>
      <c r="D88" s="15" t="s">
        <v>16</v>
      </c>
      <c r="E88" s="15" t="s">
        <v>22</v>
      </c>
      <c r="F88" s="15"/>
      <c r="G88" s="13"/>
      <c r="H88" s="13"/>
      <c r="I88" s="13"/>
      <c r="J88" s="152"/>
      <c r="K88" s="20"/>
      <c r="L88" s="20"/>
      <c r="M88" s="123">
        <v>1.2</v>
      </c>
      <c r="N88" s="13" t="s">
        <v>14</v>
      </c>
      <c r="O88" s="122"/>
      <c r="P88" s="13"/>
      <c r="Q88" s="13"/>
    </row>
    <row r="89" spans="1:17" x14ac:dyDescent="0.25">
      <c r="A89" s="17"/>
      <c r="B89" s="13"/>
      <c r="C89" s="152">
        <v>18</v>
      </c>
      <c r="D89" s="15" t="s">
        <v>16</v>
      </c>
      <c r="E89" s="15" t="s">
        <v>21</v>
      </c>
      <c r="F89" s="15"/>
      <c r="G89" s="13"/>
      <c r="H89" s="13"/>
      <c r="I89" s="13"/>
      <c r="J89" s="152"/>
      <c r="K89" s="20"/>
      <c r="L89" s="20"/>
      <c r="M89" s="123">
        <v>2.3160999999999996</v>
      </c>
      <c r="N89" s="13" t="s">
        <v>14</v>
      </c>
      <c r="O89" s="122"/>
      <c r="P89" s="13"/>
      <c r="Q89" s="13"/>
    </row>
    <row r="90" spans="1:17" x14ac:dyDescent="0.25">
      <c r="A90" s="17"/>
      <c r="B90" s="13"/>
      <c r="C90" s="152">
        <v>19</v>
      </c>
      <c r="D90" s="15" t="s">
        <v>16</v>
      </c>
      <c r="E90" s="15" t="s">
        <v>20</v>
      </c>
      <c r="F90" s="15"/>
      <c r="G90" s="13"/>
      <c r="H90" s="13"/>
      <c r="I90" s="13"/>
      <c r="J90" s="152"/>
      <c r="K90" s="20"/>
      <c r="L90" s="20"/>
      <c r="M90" s="123">
        <v>0.5</v>
      </c>
      <c r="N90" s="13" t="s">
        <v>14</v>
      </c>
      <c r="O90" s="122"/>
      <c r="P90" s="13"/>
      <c r="Q90" s="13"/>
    </row>
    <row r="91" spans="1:17" x14ac:dyDescent="0.25">
      <c r="A91" s="17"/>
      <c r="B91" s="13"/>
      <c r="C91" s="152">
        <v>20</v>
      </c>
      <c r="D91" s="15" t="s">
        <v>19</v>
      </c>
      <c r="E91" s="15" t="s">
        <v>18</v>
      </c>
      <c r="F91" s="15"/>
      <c r="G91" s="13"/>
      <c r="H91" s="13"/>
      <c r="I91" s="13"/>
      <c r="J91" s="152"/>
      <c r="K91" s="20"/>
      <c r="L91" s="20"/>
      <c r="M91" s="123">
        <v>0.7</v>
      </c>
      <c r="N91" s="13" t="s">
        <v>14</v>
      </c>
      <c r="O91" s="122"/>
      <c r="P91" s="13"/>
      <c r="Q91" s="13"/>
    </row>
    <row r="92" spans="1:17" x14ac:dyDescent="0.25">
      <c r="A92" s="17"/>
      <c r="B92" s="13"/>
      <c r="C92" s="152">
        <v>21</v>
      </c>
      <c r="D92" s="15" t="s">
        <v>16</v>
      </c>
      <c r="E92" s="15" t="s">
        <v>17</v>
      </c>
      <c r="F92" s="15"/>
      <c r="G92" s="13"/>
      <c r="H92" s="13"/>
      <c r="I92" s="13"/>
      <c r="J92" s="152"/>
      <c r="K92" s="20"/>
      <c r="L92" s="20"/>
      <c r="M92" s="123">
        <v>1.5</v>
      </c>
      <c r="N92" s="13" t="s">
        <v>14</v>
      </c>
      <c r="O92" s="122"/>
      <c r="P92" s="13"/>
      <c r="Q92" s="13"/>
    </row>
    <row r="93" spans="1:17" x14ac:dyDescent="0.25">
      <c r="A93" s="17"/>
      <c r="B93" s="13"/>
      <c r="C93" s="152">
        <v>22</v>
      </c>
      <c r="D93" s="15" t="s">
        <v>16</v>
      </c>
      <c r="E93" s="15" t="s">
        <v>15</v>
      </c>
      <c r="F93" s="15"/>
      <c r="G93" s="13"/>
      <c r="H93" s="13"/>
      <c r="I93" s="13"/>
      <c r="J93" s="152"/>
      <c r="K93" s="20"/>
      <c r="L93" s="20"/>
      <c r="M93" s="123">
        <v>1.8</v>
      </c>
      <c r="N93" s="13" t="s">
        <v>14</v>
      </c>
      <c r="O93" s="122"/>
      <c r="P93" s="13"/>
      <c r="Q93" s="13"/>
    </row>
    <row r="94" spans="1:17" x14ac:dyDescent="0.25">
      <c r="A94" s="17"/>
      <c r="B94" s="13"/>
      <c r="C94" s="152"/>
      <c r="D94" s="15"/>
      <c r="E94" s="15"/>
      <c r="F94" s="15"/>
      <c r="G94" s="13"/>
      <c r="H94" s="13"/>
      <c r="I94" s="13"/>
      <c r="J94" s="152"/>
      <c r="K94" s="123"/>
      <c r="L94" s="13"/>
      <c r="M94" s="13"/>
      <c r="N94" s="152"/>
      <c r="O94" s="122"/>
      <c r="P94" s="13"/>
      <c r="Q94" s="13"/>
    </row>
    <row r="95" spans="1:17" x14ac:dyDescent="0.25">
      <c r="A95" s="17"/>
      <c r="B95" s="13"/>
      <c r="C95" s="18" t="s">
        <v>13</v>
      </c>
      <c r="D95" s="19" t="s">
        <v>12</v>
      </c>
      <c r="E95" s="14"/>
      <c r="F95" s="13"/>
      <c r="G95" s="15"/>
      <c r="H95" s="13"/>
      <c r="I95" s="13"/>
      <c r="J95" s="152"/>
      <c r="K95" s="122"/>
      <c r="L95" s="13"/>
      <c r="M95" s="13"/>
      <c r="N95" s="152"/>
      <c r="O95" s="122"/>
      <c r="P95" s="13"/>
      <c r="Q95" s="13"/>
    </row>
    <row r="96" spans="1:17" x14ac:dyDescent="0.25">
      <c r="A96" s="17"/>
      <c r="B96" s="13"/>
      <c r="C96" s="13"/>
      <c r="D96" s="15" t="s">
        <v>11</v>
      </c>
      <c r="E96" s="14"/>
      <c r="F96" s="13"/>
      <c r="G96" s="13"/>
      <c r="H96" s="13"/>
      <c r="I96" s="13"/>
      <c r="J96" s="152"/>
      <c r="K96" s="122"/>
      <c r="L96" s="13"/>
      <c r="M96" s="13"/>
      <c r="N96" s="152"/>
      <c r="O96" s="122"/>
      <c r="P96" s="13"/>
      <c r="Q96" s="13"/>
    </row>
    <row r="97" spans="1:17" x14ac:dyDescent="0.25">
      <c r="A97" s="17"/>
      <c r="B97" s="13"/>
      <c r="C97" s="1"/>
      <c r="D97" s="18"/>
      <c r="E97" s="14"/>
      <c r="F97" s="13"/>
      <c r="G97" s="13"/>
      <c r="H97" s="13"/>
      <c r="I97" s="13"/>
      <c r="J97" s="152"/>
      <c r="K97" s="122"/>
      <c r="L97" s="13"/>
      <c r="M97" s="13"/>
      <c r="N97" s="152"/>
      <c r="O97" s="122"/>
      <c r="P97" s="13"/>
      <c r="Q97" s="13"/>
    </row>
    <row r="98" spans="1:17" x14ac:dyDescent="0.25">
      <c r="A98" s="17"/>
      <c r="B98" s="13"/>
      <c r="C98" s="16" t="s">
        <v>10</v>
      </c>
      <c r="D98" s="15" t="s">
        <v>9</v>
      </c>
      <c r="E98" s="14"/>
      <c r="F98" s="13"/>
      <c r="G98" s="13"/>
      <c r="H98" s="13"/>
      <c r="I98" s="13"/>
      <c r="J98" s="152"/>
      <c r="K98" s="122"/>
      <c r="L98" s="13"/>
      <c r="M98" s="13"/>
      <c r="N98" s="152"/>
      <c r="O98" s="122"/>
      <c r="P98" s="13"/>
      <c r="Q98" s="13"/>
    </row>
  </sheetData>
  <mergeCells count="7">
    <mergeCell ref="C9:Q9"/>
    <mergeCell ref="C10:Q10"/>
    <mergeCell ref="G14:M14"/>
    <mergeCell ref="K15:Q15"/>
    <mergeCell ref="G16:I16"/>
    <mergeCell ref="K16:M16"/>
    <mergeCell ref="O16:Q16"/>
  </mergeCells>
  <pageMargins left="0.7" right="0.7" top="0.75" bottom="0.75" header="0.3" footer="0.3"/>
  <pageSetup paperSize="9" scale="49" fitToHeight="0" orientation="portrait" r:id="rId1"/>
  <headerFooter>
    <oddFooter>&amp;L&amp;F&amp;C&amp;A&amp;R&amp;P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8CB8-7025-4E53-9057-582E5DDE4783}">
  <sheetPr>
    <pageSetUpPr fitToPage="1"/>
  </sheetPr>
  <dimension ref="A1:BL230"/>
  <sheetViews>
    <sheetView showGridLines="0" view="pageBreakPreview" zoomScaleNormal="85" zoomScaleSheetLayoutView="100" workbookViewId="0"/>
  </sheetViews>
  <sheetFormatPr defaultColWidth="9" defaultRowHeight="15" customHeight="1" x14ac:dyDescent="0.25"/>
  <cols>
    <col min="1" max="1" width="51" customWidth="1"/>
    <col min="2" max="43" width="10.5703125" customWidth="1"/>
    <col min="44" max="45" width="9.85546875" customWidth="1"/>
    <col min="46" max="46" width="10.5703125" customWidth="1"/>
    <col min="47" max="47" width="10.28515625" customWidth="1"/>
    <col min="48" max="53" width="10.5703125" customWidth="1"/>
    <col min="54" max="54" width="11.42578125" customWidth="1"/>
    <col min="55" max="58" width="10" customWidth="1"/>
    <col min="59" max="59" width="10.28515625" customWidth="1"/>
    <col min="60" max="60" width="9.85546875" customWidth="1"/>
    <col min="61" max="61" width="10.7109375" customWidth="1"/>
    <col min="62" max="62" width="10.7109375" bestFit="1" customWidth="1"/>
    <col min="63" max="63" width="10.28515625" bestFit="1" customWidth="1"/>
    <col min="64" max="64" width="9.85546875" bestFit="1" customWidth="1"/>
    <col min="65" max="65" width="2.7109375" customWidth="1"/>
  </cols>
  <sheetData>
    <row r="1" spans="1:64" ht="26.25" x14ac:dyDescent="0.4">
      <c r="A1" s="9" t="s">
        <v>164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1"/>
      <c r="AS1" s="1"/>
      <c r="AT1" s="57"/>
      <c r="AU1" s="1"/>
      <c r="AV1" s="57"/>
      <c r="AW1" s="57"/>
      <c r="AX1" s="57"/>
      <c r="AY1" s="57"/>
      <c r="AZ1" s="57"/>
      <c r="BA1" s="57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6.25" x14ac:dyDescent="0.25">
      <c r="A2" s="139" t="s">
        <v>166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1"/>
      <c r="AS2" s="1"/>
      <c r="AT2" s="57"/>
      <c r="AU2" s="1"/>
      <c r="AV2" s="57"/>
      <c r="AW2" s="57"/>
      <c r="AX2" s="57"/>
      <c r="AY2" s="57"/>
      <c r="AZ2" s="57"/>
      <c r="BA2" s="57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x14ac:dyDescent="0.25">
      <c r="A3" s="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1"/>
      <c r="AS3" s="1"/>
      <c r="AT3" s="57"/>
      <c r="AU3" s="1"/>
      <c r="AV3" s="57"/>
      <c r="AW3" s="57"/>
      <c r="AX3" s="57"/>
      <c r="AY3" s="57"/>
      <c r="AZ3" s="57"/>
      <c r="BA3" s="57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23.25" x14ac:dyDescent="0.35">
      <c r="A4" s="62" t="s">
        <v>146</v>
      </c>
      <c r="B4" s="61">
        <v>38032</v>
      </c>
      <c r="C4" s="61">
        <v>38122</v>
      </c>
      <c r="D4" s="61">
        <v>38214</v>
      </c>
      <c r="E4" s="61">
        <v>38306</v>
      </c>
      <c r="F4" s="61">
        <v>38398</v>
      </c>
      <c r="G4" s="61">
        <v>38487</v>
      </c>
      <c r="H4" s="61">
        <v>38579</v>
      </c>
      <c r="I4" s="61">
        <v>38671</v>
      </c>
      <c r="J4" s="61">
        <v>38763</v>
      </c>
      <c r="K4" s="61">
        <v>38852</v>
      </c>
      <c r="L4" s="61">
        <v>38944</v>
      </c>
      <c r="M4" s="61">
        <v>39036</v>
      </c>
      <c r="N4" s="61">
        <v>39128</v>
      </c>
      <c r="O4" s="61">
        <v>39217</v>
      </c>
      <c r="P4" s="61">
        <v>39309</v>
      </c>
      <c r="Q4" s="61">
        <v>39401</v>
      </c>
      <c r="R4" s="61">
        <v>39493</v>
      </c>
      <c r="S4" s="61">
        <v>39583</v>
      </c>
      <c r="T4" s="61">
        <v>39675</v>
      </c>
      <c r="U4" s="61">
        <v>39767</v>
      </c>
      <c r="V4" s="61">
        <v>39859</v>
      </c>
      <c r="W4" s="61">
        <v>39948</v>
      </c>
      <c r="X4" s="61">
        <v>40040</v>
      </c>
      <c r="Y4" s="61">
        <v>40132</v>
      </c>
      <c r="Z4" s="61">
        <v>40224</v>
      </c>
      <c r="AA4" s="61">
        <v>40313</v>
      </c>
      <c r="AB4" s="61">
        <v>40405</v>
      </c>
      <c r="AC4" s="61">
        <v>40497</v>
      </c>
      <c r="AD4" s="61">
        <v>40589</v>
      </c>
      <c r="AE4" s="61">
        <v>40678</v>
      </c>
      <c r="AF4" s="61">
        <v>40770</v>
      </c>
      <c r="AG4" s="61">
        <v>40862</v>
      </c>
      <c r="AH4" s="61">
        <v>40954</v>
      </c>
      <c r="AI4" s="61">
        <v>41044</v>
      </c>
      <c r="AJ4" s="61">
        <v>41136</v>
      </c>
      <c r="AK4" s="61">
        <v>41228</v>
      </c>
      <c r="AL4" s="61">
        <v>41320</v>
      </c>
      <c r="AM4" s="61">
        <v>41409</v>
      </c>
      <c r="AN4" s="61">
        <v>41501</v>
      </c>
      <c r="AO4" s="61">
        <v>41593</v>
      </c>
      <c r="AP4" s="61">
        <v>41685</v>
      </c>
      <c r="AQ4" s="61">
        <v>41774</v>
      </c>
      <c r="AR4" s="61">
        <v>41866</v>
      </c>
      <c r="AS4" s="61">
        <v>41958</v>
      </c>
      <c r="AT4" s="61">
        <v>42050</v>
      </c>
      <c r="AU4" s="61">
        <v>42139</v>
      </c>
      <c r="AV4" s="61">
        <v>42231</v>
      </c>
      <c r="AW4" s="61">
        <v>42323</v>
      </c>
      <c r="AX4" s="61">
        <v>42415</v>
      </c>
      <c r="AY4" s="61">
        <v>42505</v>
      </c>
      <c r="AZ4" s="61">
        <v>42597</v>
      </c>
      <c r="BA4" s="61">
        <v>42689</v>
      </c>
      <c r="BB4" s="61">
        <v>42781</v>
      </c>
      <c r="BC4" s="61">
        <v>42870</v>
      </c>
      <c r="BD4" s="61">
        <v>42962</v>
      </c>
      <c r="BE4" s="61">
        <v>43054</v>
      </c>
      <c r="BF4" s="61">
        <v>43146</v>
      </c>
      <c r="BG4" s="61">
        <v>43235</v>
      </c>
      <c r="BH4" s="61">
        <v>43327</v>
      </c>
      <c r="BI4" s="61">
        <v>43419</v>
      </c>
      <c r="BJ4" s="61">
        <v>43511</v>
      </c>
      <c r="BK4" s="61">
        <v>43600</v>
      </c>
      <c r="BL4" s="61">
        <v>43692</v>
      </c>
    </row>
    <row r="5" spans="1:64" x14ac:dyDescent="0.25">
      <c r="A5" s="60" t="s">
        <v>127</v>
      </c>
      <c r="B5" s="119">
        <v>16.524553413346435</v>
      </c>
      <c r="C5" s="119">
        <v>16.993932066850125</v>
      </c>
      <c r="D5" s="119">
        <v>17.234715708246576</v>
      </c>
      <c r="E5" s="119">
        <v>17.92557738511379</v>
      </c>
      <c r="F5" s="119">
        <v>18.115028979037021</v>
      </c>
      <c r="G5" s="119">
        <v>18.405035617234685</v>
      </c>
      <c r="H5" s="119">
        <v>18.595429897594066</v>
      </c>
      <c r="I5" s="119">
        <v>18.802118867901843</v>
      </c>
      <c r="J5" s="119">
        <v>19.013852561274295</v>
      </c>
      <c r="K5" s="119">
        <v>19.500749635289623</v>
      </c>
      <c r="L5" s="119">
        <v>19.872831557467407</v>
      </c>
      <c r="M5" s="119">
        <v>20.247876627281222</v>
      </c>
      <c r="N5" s="119">
        <v>20.333682897020303</v>
      </c>
      <c r="O5" s="119">
        <v>20.860129892977891</v>
      </c>
      <c r="P5" s="119">
        <v>21.212316649683778</v>
      </c>
      <c r="Q5" s="119">
        <v>21.466529743626296</v>
      </c>
      <c r="R5" s="119">
        <v>21.656774384206415</v>
      </c>
      <c r="S5" s="119">
        <v>22.248134800660274</v>
      </c>
      <c r="T5" s="119">
        <v>22.473370884737065</v>
      </c>
      <c r="U5" s="119">
        <v>23.065337739108799</v>
      </c>
      <c r="V5" s="119">
        <v>23.135745084548635</v>
      </c>
      <c r="W5" s="119">
        <v>23.516136697160245</v>
      </c>
      <c r="X5" s="119">
        <v>23.560432056081545</v>
      </c>
      <c r="Y5" s="119">
        <v>23.587027710514647</v>
      </c>
      <c r="Z5" s="119">
        <v>23.630666057771908</v>
      </c>
      <c r="AA5" s="119">
        <v>24.159163814361936</v>
      </c>
      <c r="AB5" s="119">
        <v>24.582555613183452</v>
      </c>
      <c r="AC5" s="119">
        <v>25.229863162601415</v>
      </c>
      <c r="AD5" s="119">
        <v>25.296885110710864</v>
      </c>
      <c r="AE5" s="119">
        <v>26.034134971725276</v>
      </c>
      <c r="AF5" s="119">
        <v>25.260259847950124</v>
      </c>
      <c r="AG5" s="119">
        <v>25.327024842693664</v>
      </c>
      <c r="AH5" s="119">
        <v>25.351177050472039</v>
      </c>
      <c r="AI5" s="119">
        <v>26.577177194478665</v>
      </c>
      <c r="AJ5" s="119">
        <v>26.65116142865752</v>
      </c>
      <c r="AK5" s="119">
        <v>26.771655933919583</v>
      </c>
      <c r="AL5" s="119">
        <v>26.806049400324959</v>
      </c>
      <c r="AM5" s="119">
        <v>27.373303493188249</v>
      </c>
      <c r="AN5" s="119">
        <v>27.492686584965504</v>
      </c>
      <c r="AO5" s="119">
        <v>27.526985169803449</v>
      </c>
      <c r="AP5" s="119">
        <v>27.556466014015992</v>
      </c>
      <c r="AQ5" s="119">
        <v>28.181669169750851</v>
      </c>
      <c r="AR5" s="119">
        <v>28.194209469010779</v>
      </c>
      <c r="AS5" s="119">
        <v>28.197313160974463</v>
      </c>
      <c r="AT5" s="119">
        <v>28.186767634122027</v>
      </c>
      <c r="AU5" s="119">
        <v>28.230484133670462</v>
      </c>
      <c r="AV5" s="119">
        <v>28.319186518767534</v>
      </c>
      <c r="AW5" s="119">
        <v>28.385230256249091</v>
      </c>
      <c r="AX5" s="119">
        <v>28.375276191354704</v>
      </c>
      <c r="AY5" s="119">
        <v>28.798360765824576</v>
      </c>
      <c r="AZ5" s="119">
        <v>28.947727738965291</v>
      </c>
      <c r="BA5" s="119">
        <v>29.022001471176754</v>
      </c>
      <c r="BB5" s="119">
        <v>29.003546707937957</v>
      </c>
      <c r="BC5" s="119">
        <v>29.243228137235779</v>
      </c>
      <c r="BD5" s="119">
        <v>29.270993180840247</v>
      </c>
      <c r="BE5" s="119">
        <v>29.49024018823858</v>
      </c>
      <c r="BF5" s="119">
        <v>29.652479511399481</v>
      </c>
      <c r="BG5" s="119">
        <v>29.674308622937584</v>
      </c>
      <c r="BH5" s="119">
        <v>29.671846450206061</v>
      </c>
      <c r="BI5" s="119">
        <v>29.749750522090508</v>
      </c>
      <c r="BJ5" s="119">
        <v>30.069255642110313</v>
      </c>
      <c r="BK5" s="119">
        <v>30.114273942601692</v>
      </c>
      <c r="BL5" s="119">
        <v>30.157468404818932</v>
      </c>
    </row>
    <row r="6" spans="1:64" x14ac:dyDescent="0.25">
      <c r="A6" s="1" t="s">
        <v>61</v>
      </c>
      <c r="B6" s="118">
        <v>15.677815242832065</v>
      </c>
      <c r="C6" s="118">
        <v>15.677982398480864</v>
      </c>
      <c r="D6" s="118">
        <v>16.049469481513892</v>
      </c>
      <c r="E6" s="118">
        <v>17.053572908714145</v>
      </c>
      <c r="F6" s="118">
        <v>17.052900279116976</v>
      </c>
      <c r="G6" s="118">
        <v>17.052233546568363</v>
      </c>
      <c r="H6" s="118">
        <v>17.44022573771084</v>
      </c>
      <c r="I6" s="118">
        <v>17.791916133208662</v>
      </c>
      <c r="J6" s="118">
        <v>17.781605062201987</v>
      </c>
      <c r="K6" s="118">
        <v>17.779732937685463</v>
      </c>
      <c r="L6" s="118">
        <v>18.112942919358868</v>
      </c>
      <c r="M6" s="118">
        <v>19.14567054718929</v>
      </c>
      <c r="N6" s="118">
        <v>19.133237330871129</v>
      </c>
      <c r="O6" s="118">
        <v>19.129622915412668</v>
      </c>
      <c r="P6" s="118">
        <v>19.990076425007963</v>
      </c>
      <c r="Q6" s="118">
        <v>20.068769469878703</v>
      </c>
      <c r="R6" s="118">
        <v>20.06520441468421</v>
      </c>
      <c r="S6" s="118">
        <v>20.062693297676748</v>
      </c>
      <c r="T6" s="118">
        <v>21.593941724941722</v>
      </c>
      <c r="U6" s="118">
        <v>21.776755340321078</v>
      </c>
      <c r="V6" s="118">
        <v>21.676720584830139</v>
      </c>
      <c r="W6" s="118">
        <v>21.336057065753963</v>
      </c>
      <c r="X6" s="118">
        <v>21.234095313167142</v>
      </c>
      <c r="Y6" s="118">
        <v>21.4736674304419</v>
      </c>
      <c r="Z6" s="118">
        <v>21.439404416321473</v>
      </c>
      <c r="AA6" s="118">
        <v>22.10009379274409</v>
      </c>
      <c r="AB6" s="118">
        <v>22.780021455739409</v>
      </c>
      <c r="AC6" s="118">
        <v>23.254966395012829</v>
      </c>
      <c r="AD6" s="118">
        <v>23.238867135587178</v>
      </c>
      <c r="AE6" s="118">
        <v>23.822512761823344</v>
      </c>
      <c r="AF6" s="118">
        <v>22.214926881387971</v>
      </c>
      <c r="AG6" s="118">
        <v>22.208823083558489</v>
      </c>
      <c r="AH6" s="118">
        <v>22.178482334004801</v>
      </c>
      <c r="AI6" s="118">
        <v>23.559476717628357</v>
      </c>
      <c r="AJ6" s="118">
        <v>23.661040980032382</v>
      </c>
      <c r="AK6" s="118">
        <v>23.637760480073577</v>
      </c>
      <c r="AL6" s="118">
        <v>23.65325266998661</v>
      </c>
      <c r="AM6" s="118">
        <v>24.686250445232321</v>
      </c>
      <c r="AN6" s="118">
        <v>24.691186705581401</v>
      </c>
      <c r="AO6" s="118">
        <v>24.685903052160132</v>
      </c>
      <c r="AP6" s="118">
        <v>24.688160510655539</v>
      </c>
      <c r="AQ6" s="118">
        <v>25.744460862306635</v>
      </c>
      <c r="AR6" s="118">
        <v>25.746794809375569</v>
      </c>
      <c r="AS6" s="118">
        <v>25.751679106496329</v>
      </c>
      <c r="AT6" s="118">
        <v>25.752657369386171</v>
      </c>
      <c r="AU6" s="118">
        <v>25.945974744214823</v>
      </c>
      <c r="AV6" s="118">
        <v>25.796362596871806</v>
      </c>
      <c r="AW6" s="118">
        <v>25.805331528704446</v>
      </c>
      <c r="AX6" s="118">
        <v>25.795716484438817</v>
      </c>
      <c r="AY6" s="118">
        <v>26.785393239766552</v>
      </c>
      <c r="AZ6" s="118">
        <v>27.61556235791797</v>
      </c>
      <c r="BA6" s="118">
        <v>27.762465184849145</v>
      </c>
      <c r="BB6" s="118">
        <v>27.871138694291048</v>
      </c>
      <c r="BC6" s="118">
        <v>28.059602834216406</v>
      </c>
      <c r="BD6" s="118">
        <v>28.036678124776458</v>
      </c>
      <c r="BE6" s="118">
        <v>28.225943379742326</v>
      </c>
      <c r="BF6" s="118">
        <v>28.352866048534114</v>
      </c>
      <c r="BG6" s="118">
        <v>29.632710602820286</v>
      </c>
      <c r="BH6" s="118">
        <v>29.630088485244077</v>
      </c>
      <c r="BI6" s="118">
        <v>30.078373041794034</v>
      </c>
      <c r="BJ6" s="118">
        <v>30.407473402676224</v>
      </c>
      <c r="BK6" s="118">
        <v>31.615476084066579</v>
      </c>
      <c r="BL6" s="118">
        <v>31.585710298333996</v>
      </c>
    </row>
    <row r="7" spans="1:64" x14ac:dyDescent="0.25">
      <c r="A7" s="1" t="s">
        <v>54</v>
      </c>
      <c r="B7" s="118">
        <v>17.210873346488345</v>
      </c>
      <c r="C7" s="118">
        <v>18.295261711972238</v>
      </c>
      <c r="D7" s="118">
        <v>18.345759765345544</v>
      </c>
      <c r="E7" s="118">
        <v>18.582632064754328</v>
      </c>
      <c r="F7" s="118">
        <v>18.583463431786214</v>
      </c>
      <c r="G7" s="118">
        <v>20.092526154275355</v>
      </c>
      <c r="H7" s="118">
        <v>20.330787920860811</v>
      </c>
      <c r="I7" s="118">
        <v>20.324498829684707</v>
      </c>
      <c r="J7" s="118">
        <v>20.386070142051253</v>
      </c>
      <c r="K7" s="118">
        <v>21.534707669457195</v>
      </c>
      <c r="L7" s="118">
        <v>21.518015026497618</v>
      </c>
      <c r="M7" s="118">
        <v>21.584349910125827</v>
      </c>
      <c r="N7" s="118">
        <v>21.783792717455718</v>
      </c>
      <c r="O7" s="118">
        <v>23.43868649318463</v>
      </c>
      <c r="P7" s="118">
        <v>23.41490885585003</v>
      </c>
      <c r="Q7" s="118">
        <v>23.46750817569734</v>
      </c>
      <c r="R7" s="118">
        <v>23.68629256867958</v>
      </c>
      <c r="S7" s="118">
        <v>24.177943226778876</v>
      </c>
      <c r="T7" s="118">
        <v>24.406856034536698</v>
      </c>
      <c r="U7" s="118">
        <v>24.949610660771306</v>
      </c>
      <c r="V7" s="118">
        <v>24.915604823973688</v>
      </c>
      <c r="W7" s="118">
        <v>25.285950879320797</v>
      </c>
      <c r="X7" s="118">
        <v>25.282544432354012</v>
      </c>
      <c r="Y7" s="118">
        <v>25.281622548429791</v>
      </c>
      <c r="Z7" s="118">
        <v>25.164212876365173</v>
      </c>
      <c r="AA7" s="118">
        <v>25.440672830301221</v>
      </c>
      <c r="AB7" s="118">
        <v>26.490557607530086</v>
      </c>
      <c r="AC7" s="118">
        <v>28.032805022506519</v>
      </c>
      <c r="AD7" s="118">
        <v>28.006710293597457</v>
      </c>
      <c r="AE7" s="118">
        <v>28.32950860036231</v>
      </c>
      <c r="AF7" s="118">
        <v>27.776769822286994</v>
      </c>
      <c r="AG7" s="118">
        <v>28.47810283941277</v>
      </c>
      <c r="AH7" s="118">
        <v>28.444739688393383</v>
      </c>
      <c r="AI7" s="118">
        <v>29.272806808223436</v>
      </c>
      <c r="AJ7" s="118">
        <v>29.239048910836701</v>
      </c>
      <c r="AK7" s="118">
        <v>30.406767194598615</v>
      </c>
      <c r="AL7" s="118">
        <v>30.380302054815299</v>
      </c>
      <c r="AM7" s="118">
        <v>30.498049911596262</v>
      </c>
      <c r="AN7" s="118">
        <v>30.680560231939971</v>
      </c>
      <c r="AO7" s="118">
        <v>30.969280343734717</v>
      </c>
      <c r="AP7" s="118">
        <v>31.121717904568825</v>
      </c>
      <c r="AQ7" s="118">
        <v>31.382400396483057</v>
      </c>
      <c r="AR7" s="118">
        <v>31.339432346922717</v>
      </c>
      <c r="AS7" s="118">
        <v>31.644376520098355</v>
      </c>
      <c r="AT7" s="118">
        <v>31.610791885611857</v>
      </c>
      <c r="AU7" s="118">
        <v>31.353088888045992</v>
      </c>
      <c r="AV7" s="118">
        <v>31.293302162494175</v>
      </c>
      <c r="AW7" s="118">
        <v>31.168932157269133</v>
      </c>
      <c r="AX7" s="118">
        <v>31.098724629849841</v>
      </c>
      <c r="AY7" s="118">
        <v>31.275917351019583</v>
      </c>
      <c r="AZ7" s="118">
        <v>31.730736582346715</v>
      </c>
      <c r="BA7" s="118">
        <v>31.939605257746496</v>
      </c>
      <c r="BB7" s="118">
        <v>32.069969513195971</v>
      </c>
      <c r="BC7" s="118">
        <v>32.045559033667658</v>
      </c>
      <c r="BD7" s="118">
        <v>32.009829634102758</v>
      </c>
      <c r="BE7" s="118">
        <v>32.331861394396356</v>
      </c>
      <c r="BF7" s="118">
        <v>32.560134381413441</v>
      </c>
      <c r="BG7" s="118">
        <v>32.205429204514672</v>
      </c>
      <c r="BH7" s="118">
        <v>32.177297661209664</v>
      </c>
      <c r="BI7" s="118">
        <v>32.000231965019964</v>
      </c>
      <c r="BJ7" s="118">
        <v>32.251994081558536</v>
      </c>
      <c r="BK7" s="118">
        <v>32.455638352570006</v>
      </c>
      <c r="BL7" s="118">
        <v>32.383335593403082</v>
      </c>
    </row>
    <row r="8" spans="1:64" x14ac:dyDescent="0.25">
      <c r="A8" s="1" t="s">
        <v>58</v>
      </c>
      <c r="B8" s="118">
        <v>14.431426273755823</v>
      </c>
      <c r="C8" s="118">
        <v>15.779516335799574</v>
      </c>
      <c r="D8" s="118">
        <v>15.797357789772207</v>
      </c>
      <c r="E8" s="118">
        <v>16.203558776756175</v>
      </c>
      <c r="F8" s="118">
        <v>16.20160677466863</v>
      </c>
      <c r="G8" s="118">
        <v>16.626597757724912</v>
      </c>
      <c r="H8" s="118">
        <v>16.772124908958485</v>
      </c>
      <c r="I8" s="118">
        <v>17.00664726531949</v>
      </c>
      <c r="J8" s="118">
        <v>17.001776020791009</v>
      </c>
      <c r="K8" s="118">
        <v>17.618740892449345</v>
      </c>
      <c r="L8" s="118">
        <v>17.616900543478263</v>
      </c>
      <c r="M8" s="118">
        <v>17.934504281085388</v>
      </c>
      <c r="N8" s="118">
        <v>17.925238442733608</v>
      </c>
      <c r="O8" s="118">
        <v>19.162537930785348</v>
      </c>
      <c r="P8" s="118">
        <v>19.159894882982943</v>
      </c>
      <c r="Q8" s="118">
        <v>19.419554312035551</v>
      </c>
      <c r="R8" s="118">
        <v>19.413858196543494</v>
      </c>
      <c r="S8" s="118">
        <v>20.422362962830402</v>
      </c>
      <c r="T8" s="118">
        <v>20.473830201486138</v>
      </c>
      <c r="U8" s="118">
        <v>22.353600412532451</v>
      </c>
      <c r="V8" s="118">
        <v>21.990112357553024</v>
      </c>
      <c r="W8" s="118">
        <v>22.045262606534095</v>
      </c>
      <c r="X8" s="118">
        <v>21.923656847288893</v>
      </c>
      <c r="Y8" s="118">
        <v>21.829192860806963</v>
      </c>
      <c r="Z8" s="118">
        <v>21.70259172811345</v>
      </c>
      <c r="AA8" s="118">
        <v>21.661936609787055</v>
      </c>
      <c r="AB8" s="118">
        <v>22.580235944570632</v>
      </c>
      <c r="AC8" s="118">
        <v>23.212520668425679</v>
      </c>
      <c r="AD8" s="118">
        <v>23.159776877696572</v>
      </c>
      <c r="AE8" s="118">
        <v>23.212627483596766</v>
      </c>
      <c r="AF8" s="118">
        <v>22.133868854606035</v>
      </c>
      <c r="AG8" s="118">
        <v>22.26596424564157</v>
      </c>
      <c r="AH8" s="118">
        <v>22.410509739309457</v>
      </c>
      <c r="AI8" s="118">
        <v>23.183783829936075</v>
      </c>
      <c r="AJ8" s="118">
        <v>23.180796441963537</v>
      </c>
      <c r="AK8" s="118">
        <v>23.342877905457538</v>
      </c>
      <c r="AL8" s="118">
        <v>23.336338786207516</v>
      </c>
      <c r="AM8" s="118">
        <v>23.392282016040337</v>
      </c>
      <c r="AN8" s="118">
        <v>23.387074546014347</v>
      </c>
      <c r="AO8" s="118">
        <v>23.501608045090524</v>
      </c>
      <c r="AP8" s="118">
        <v>23.458834972295513</v>
      </c>
      <c r="AQ8" s="118">
        <v>23.919672209665112</v>
      </c>
      <c r="AR8" s="118">
        <v>23.905006550399683</v>
      </c>
      <c r="AS8" s="118">
        <v>24.036506883159241</v>
      </c>
      <c r="AT8" s="118">
        <v>24.034297150846168</v>
      </c>
      <c r="AU8" s="118">
        <v>24.157198405021926</v>
      </c>
      <c r="AV8" s="118">
        <v>24.313027771325068</v>
      </c>
      <c r="AW8" s="118">
        <v>24.404749811910079</v>
      </c>
      <c r="AX8" s="118">
        <v>24.401409105472705</v>
      </c>
      <c r="AY8" s="118">
        <v>25.003233976767238</v>
      </c>
      <c r="AZ8" s="118">
        <v>24.953249358292609</v>
      </c>
      <c r="BA8" s="118">
        <v>25.107181110570874</v>
      </c>
      <c r="BB8" s="118">
        <v>24.912475543761911</v>
      </c>
      <c r="BC8" s="118">
        <v>24.894584217898004</v>
      </c>
      <c r="BD8" s="118">
        <v>24.851183610153491</v>
      </c>
      <c r="BE8" s="118">
        <v>25.160446249554607</v>
      </c>
      <c r="BF8" s="118">
        <v>25.335276044059004</v>
      </c>
      <c r="BG8" s="118">
        <v>25.326197946365966</v>
      </c>
      <c r="BH8" s="118">
        <v>25.352775049297144</v>
      </c>
      <c r="BI8" s="118">
        <v>25.155038128746167</v>
      </c>
      <c r="BJ8" s="118">
        <v>25.633917586627419</v>
      </c>
      <c r="BK8" s="118">
        <v>25.689506084226029</v>
      </c>
      <c r="BL8" s="118">
        <v>25.607287676088571</v>
      </c>
    </row>
    <row r="9" spans="1:64" x14ac:dyDescent="0.25">
      <c r="A9" s="1" t="s">
        <v>56</v>
      </c>
      <c r="B9" s="118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21.78762448228256</v>
      </c>
      <c r="T9" s="118">
        <v>21.957296829446062</v>
      </c>
      <c r="U9" s="118">
        <v>22.836365753179294</v>
      </c>
      <c r="V9" s="118">
        <v>22.801454204606319</v>
      </c>
      <c r="W9" s="118">
        <v>23.202425512934877</v>
      </c>
      <c r="X9" s="118">
        <v>23.208438191310503</v>
      </c>
      <c r="Y9" s="118">
        <v>23.227900440528632</v>
      </c>
      <c r="Z9" s="118">
        <v>23.137083847102343</v>
      </c>
      <c r="AA9" s="118">
        <v>23.65871632741446</v>
      </c>
      <c r="AB9" s="118">
        <v>24.630729103899458</v>
      </c>
      <c r="AC9" s="118">
        <v>25.761141043239533</v>
      </c>
      <c r="AD9" s="118">
        <v>25.769146050162089</v>
      </c>
      <c r="AE9" s="118">
        <v>26.358144529316089</v>
      </c>
      <c r="AF9" s="118">
        <v>25.172779991063358</v>
      </c>
      <c r="AG9" s="118">
        <v>25.628498523488094</v>
      </c>
      <c r="AH9" s="118">
        <v>25.598999225713833</v>
      </c>
      <c r="AI9" s="118">
        <v>26.460129307042507</v>
      </c>
      <c r="AJ9" s="118">
        <v>26.439800966756412</v>
      </c>
      <c r="AK9" s="118">
        <v>27.353424297381768</v>
      </c>
      <c r="AL9" s="118">
        <v>27.339388316174105</v>
      </c>
      <c r="AM9" s="118">
        <v>27.409748546988485</v>
      </c>
      <c r="AN9" s="118">
        <v>27.371181083304297</v>
      </c>
      <c r="AO9" s="118">
        <v>27.42964113192188</v>
      </c>
      <c r="AP9" s="118">
        <v>27.321774851490257</v>
      </c>
      <c r="AQ9" s="118">
        <v>27.689038201625802</v>
      </c>
      <c r="AR9" s="118">
        <v>27.64098511992934</v>
      </c>
      <c r="AS9" s="118">
        <v>28.034394824710084</v>
      </c>
      <c r="AT9" s="118">
        <v>28.018811247476197</v>
      </c>
      <c r="AU9" s="118">
        <v>27.7448139501547</v>
      </c>
      <c r="AV9" s="118">
        <v>27.683676979186618</v>
      </c>
      <c r="AW9" s="118">
        <v>27.582605092868807</v>
      </c>
      <c r="AX9" s="118">
        <v>27.559791713492206</v>
      </c>
      <c r="AY9" s="118">
        <v>27.683698929069674</v>
      </c>
      <c r="AZ9" s="118">
        <v>27.766271911226784</v>
      </c>
      <c r="BA9" s="118">
        <v>27.946202380721537</v>
      </c>
      <c r="BB9" s="118">
        <v>28.083250076652678</v>
      </c>
      <c r="BC9" s="118">
        <v>27.984318713209277</v>
      </c>
      <c r="BD9" s="118">
        <v>27.966614108214248</v>
      </c>
      <c r="BE9" s="118">
        <v>28.306547154316196</v>
      </c>
      <c r="BF9" s="118">
        <v>28.429212460485822</v>
      </c>
      <c r="BG9" s="118">
        <v>28.261848556978713</v>
      </c>
      <c r="BH9" s="118">
        <v>28.235147057683342</v>
      </c>
      <c r="BI9" s="118">
        <v>28.134744040821996</v>
      </c>
      <c r="BJ9" s="118">
        <v>28.419282831883621</v>
      </c>
      <c r="BK9" s="118">
        <v>28.50388923987655</v>
      </c>
      <c r="BL9" s="118">
        <v>28.48593634159273</v>
      </c>
    </row>
    <row r="10" spans="1:64" x14ac:dyDescent="0.25">
      <c r="A10" s="1" t="s">
        <v>72</v>
      </c>
      <c r="B10" s="118">
        <v>21.197143883169737</v>
      </c>
      <c r="C10" s="118">
        <v>22.092116351448407</v>
      </c>
      <c r="D10" s="118">
        <v>22.136322891566266</v>
      </c>
      <c r="E10" s="118">
        <v>23.713053490045571</v>
      </c>
      <c r="F10" s="118">
        <v>23.707817137386307</v>
      </c>
      <c r="G10" s="118">
        <v>23.697273161413563</v>
      </c>
      <c r="H10" s="118">
        <v>23.798848354792561</v>
      </c>
      <c r="I10" s="118">
        <v>25.378779443254817</v>
      </c>
      <c r="J10" s="118">
        <v>25.372580261593338</v>
      </c>
      <c r="K10" s="118">
        <v>25.366692763938314</v>
      </c>
      <c r="L10" s="118">
        <v>27.551822706802565</v>
      </c>
      <c r="M10" s="118">
        <v>27.6240264337975</v>
      </c>
      <c r="N10" s="118">
        <v>28.024538389072067</v>
      </c>
      <c r="O10" s="118">
        <v>28.012293233082705</v>
      </c>
      <c r="P10" s="118">
        <v>27.999540527803958</v>
      </c>
      <c r="Q10" s="118">
        <v>28.368246189917937</v>
      </c>
      <c r="R10" s="118">
        <v>28.955355140186917</v>
      </c>
      <c r="S10" s="118">
        <v>28.938874912648497</v>
      </c>
      <c r="T10" s="118">
        <v>30.312930243230841</v>
      </c>
      <c r="U10" s="118">
        <v>31.064296160877518</v>
      </c>
      <c r="V10" s="118">
        <v>31.045661881977665</v>
      </c>
      <c r="W10" s="118">
        <v>31.393499544626593</v>
      </c>
      <c r="X10" s="118">
        <v>32.555560364464696</v>
      </c>
      <c r="Y10" s="118">
        <v>32.51973499433749</v>
      </c>
      <c r="Z10" s="118">
        <v>32.379744054360138</v>
      </c>
      <c r="AA10" s="118">
        <v>33.611941747572814</v>
      </c>
      <c r="AB10" s="118">
        <v>33.355842569554405</v>
      </c>
      <c r="AC10" s="118">
        <v>33.988945233265717</v>
      </c>
      <c r="AD10" s="118">
        <v>33.880148015250057</v>
      </c>
      <c r="AE10" s="118">
        <v>34.798760382608151</v>
      </c>
      <c r="AF10" s="118">
        <v>34.512211537377461</v>
      </c>
      <c r="AG10" s="118">
        <v>34.435687820943322</v>
      </c>
      <c r="AH10" s="118">
        <v>34.396590899651706</v>
      </c>
      <c r="AI10" s="118">
        <v>36.022852288029661</v>
      </c>
      <c r="AJ10" s="118">
        <v>35.9986055340351</v>
      </c>
      <c r="AK10" s="118">
        <v>35.900663443758205</v>
      </c>
      <c r="AL10" s="118">
        <v>35.871905989246244</v>
      </c>
      <c r="AM10" s="118">
        <v>36.327447127925296</v>
      </c>
      <c r="AN10" s="118">
        <v>37.015016844805032</v>
      </c>
      <c r="AO10" s="118">
        <v>36.98539445350027</v>
      </c>
      <c r="AP10" s="118">
        <v>36.966397481461186</v>
      </c>
      <c r="AQ10" s="118">
        <v>36.458428037439901</v>
      </c>
      <c r="AR10" s="118">
        <v>36.397645900549485</v>
      </c>
      <c r="AS10" s="118">
        <v>36.352914098593168</v>
      </c>
      <c r="AT10" s="118">
        <v>36.34454537012769</v>
      </c>
      <c r="AU10" s="118">
        <v>36.352776682345272</v>
      </c>
      <c r="AV10" s="118">
        <v>36.29371000826157</v>
      </c>
      <c r="AW10" s="118">
        <v>36.142503857157038</v>
      </c>
      <c r="AX10" s="118">
        <v>36.017445778944115</v>
      </c>
      <c r="AY10" s="118">
        <v>36.501231879766465</v>
      </c>
      <c r="AZ10" s="118">
        <v>37.175326093630439</v>
      </c>
      <c r="BA10" s="118">
        <v>37.310073357462009</v>
      </c>
      <c r="BB10" s="118">
        <v>37.481191022666998</v>
      </c>
      <c r="BC10" s="118">
        <v>37.581853659419863</v>
      </c>
      <c r="BD10" s="118">
        <v>37.548141777373395</v>
      </c>
      <c r="BE10" s="118">
        <v>38.069536800007221</v>
      </c>
      <c r="BF10" s="118">
        <v>38.124684610759218</v>
      </c>
      <c r="BG10" s="118">
        <v>38.09488383423647</v>
      </c>
      <c r="BH10" s="118">
        <v>38.049315219718125</v>
      </c>
      <c r="BI10" s="118">
        <v>37.971803030228386</v>
      </c>
      <c r="BJ10" s="118">
        <v>37.986250518064146</v>
      </c>
      <c r="BK10" s="118">
        <v>38.055932368268529</v>
      </c>
      <c r="BL10" s="118">
        <v>38.312473466450953</v>
      </c>
    </row>
    <row r="11" spans="1:64" x14ac:dyDescent="0.25">
      <c r="A11" s="1" t="s">
        <v>91</v>
      </c>
      <c r="B11" s="118">
        <v>19.760000000000002</v>
      </c>
      <c r="C11" s="118">
        <v>19.760000000000002</v>
      </c>
      <c r="D11" s="118">
        <v>19.765446210268951</v>
      </c>
      <c r="E11" s="118">
        <v>21.177794455506199</v>
      </c>
      <c r="F11" s="118">
        <v>21.176619761394921</v>
      </c>
      <c r="G11" s="118">
        <v>21.175591151792524</v>
      </c>
      <c r="H11" s="118">
        <v>21.208722594397077</v>
      </c>
      <c r="I11" s="118">
        <v>21.767577601947661</v>
      </c>
      <c r="J11" s="118">
        <v>21.767175757575757</v>
      </c>
      <c r="K11" s="118">
        <v>21.859856673241289</v>
      </c>
      <c r="L11" s="118">
        <v>21.862737312647909</v>
      </c>
      <c r="M11" s="118">
        <v>22.014152697747512</v>
      </c>
      <c r="N11" s="118">
        <v>22.703555497587057</v>
      </c>
      <c r="O11" s="118">
        <v>22.701885416666663</v>
      </c>
      <c r="P11" s="118">
        <v>22.750660438562342</v>
      </c>
      <c r="Q11" s="118">
        <v>22.966823590274181</v>
      </c>
      <c r="R11" s="118">
        <v>22.965079181151022</v>
      </c>
      <c r="S11" s="118">
        <v>22.961491733948481</v>
      </c>
      <c r="T11" s="118">
        <v>23.203396176664469</v>
      </c>
      <c r="U11" s="118">
        <v>24.72078641644325</v>
      </c>
      <c r="V11" s="118">
        <v>24.875389511201625</v>
      </c>
      <c r="W11" s="118">
        <v>25.699786062003586</v>
      </c>
      <c r="X11" s="118">
        <v>25.548002054442737</v>
      </c>
      <c r="Y11" s="118">
        <v>25.529130993700992</v>
      </c>
      <c r="Z11" s="118">
        <v>25.509828271177753</v>
      </c>
      <c r="AA11" s="118">
        <v>26.089741960086435</v>
      </c>
      <c r="AB11" s="118">
        <v>26.189532245730305</v>
      </c>
      <c r="AC11" s="118">
        <v>27.029338263419607</v>
      </c>
      <c r="AD11" s="118">
        <v>27.029973302822274</v>
      </c>
      <c r="AE11" s="118">
        <v>27.303946462764184</v>
      </c>
      <c r="AF11" s="118">
        <v>28.151653459258142</v>
      </c>
      <c r="AG11" s="118">
        <v>28.11849140433155</v>
      </c>
      <c r="AH11" s="118">
        <v>28.105264302991124</v>
      </c>
      <c r="AI11" s="118">
        <v>28.457638913187512</v>
      </c>
      <c r="AJ11" s="118">
        <v>29.259438791065779</v>
      </c>
      <c r="AK11" s="118">
        <v>29.229603713992873</v>
      </c>
      <c r="AL11" s="118">
        <v>29.233485310593959</v>
      </c>
      <c r="AM11" s="118">
        <v>29.2209171711912</v>
      </c>
      <c r="AN11" s="118">
        <v>29.205809404692523</v>
      </c>
      <c r="AO11" s="118">
        <v>29.195579285153549</v>
      </c>
      <c r="AP11" s="118">
        <v>29.189491469112777</v>
      </c>
      <c r="AQ11" s="118">
        <v>31.011302059214032</v>
      </c>
      <c r="AR11" s="118">
        <v>31.314070911049299</v>
      </c>
      <c r="AS11" s="118">
        <v>31.299276770585408</v>
      </c>
      <c r="AT11" s="118">
        <v>31.291559191284307</v>
      </c>
      <c r="AU11" s="118">
        <v>32.004279446153937</v>
      </c>
      <c r="AV11" s="118">
        <v>32.662320758920202</v>
      </c>
      <c r="AW11" s="118">
        <v>32.643840956038858</v>
      </c>
      <c r="AX11" s="118">
        <v>32.692108248129493</v>
      </c>
      <c r="AY11" s="118">
        <v>33.993192857506799</v>
      </c>
      <c r="AZ11" s="118">
        <v>34.315541538212493</v>
      </c>
      <c r="BA11" s="118">
        <v>34.366116880270376</v>
      </c>
      <c r="BB11" s="118">
        <v>34.544566313462219</v>
      </c>
      <c r="BC11" s="118">
        <v>35.301503678809041</v>
      </c>
      <c r="BD11" s="118">
        <v>35.280280383791769</v>
      </c>
      <c r="BE11" s="118">
        <v>35.722235911607783</v>
      </c>
      <c r="BF11" s="118">
        <v>36.024604593135521</v>
      </c>
      <c r="BG11" s="118">
        <v>36.040054605316513</v>
      </c>
      <c r="BH11" s="118">
        <v>36.043009553899395</v>
      </c>
      <c r="BI11" s="118">
        <v>36.044011216516374</v>
      </c>
      <c r="BJ11" s="118">
        <v>36.770108583991984</v>
      </c>
      <c r="BK11" s="118">
        <v>36.906772828077273</v>
      </c>
      <c r="BL11" s="118">
        <v>36.967361965564777</v>
      </c>
    </row>
    <row r="12" spans="1:64" x14ac:dyDescent="0.25">
      <c r="A12" s="1" t="s">
        <v>117</v>
      </c>
      <c r="B12" s="118">
        <v>16.66661885436352</v>
      </c>
      <c r="C12" s="118">
        <v>16.689484850351029</v>
      </c>
      <c r="D12" s="118">
        <v>18.974189889328308</v>
      </c>
      <c r="E12" s="118">
        <v>19.057123799683968</v>
      </c>
      <c r="F12" s="118">
        <v>19.055941204935884</v>
      </c>
      <c r="G12" s="118">
        <v>19.066498035948101</v>
      </c>
      <c r="H12" s="118">
        <v>19.203862626621643</v>
      </c>
      <c r="I12" s="118">
        <v>20.049992340099578</v>
      </c>
      <c r="J12" s="118">
        <v>20.045438323599331</v>
      </c>
      <c r="K12" s="118">
        <v>20.234647434961602</v>
      </c>
      <c r="L12" s="118">
        <v>21.170926615107284</v>
      </c>
      <c r="M12" s="118">
        <v>21.151083444709162</v>
      </c>
      <c r="N12" s="118">
        <v>21.137188484550677</v>
      </c>
      <c r="O12" s="118">
        <v>21.16208389638021</v>
      </c>
      <c r="P12" s="118">
        <v>21.149643755718206</v>
      </c>
      <c r="Q12" s="118">
        <v>22.580413683373109</v>
      </c>
      <c r="R12" s="118">
        <v>22.560084815244128</v>
      </c>
      <c r="S12" s="118">
        <v>22.815031884709384</v>
      </c>
      <c r="T12" s="118">
        <v>22.835546039742514</v>
      </c>
      <c r="U12" s="118">
        <v>23.935211094678682</v>
      </c>
      <c r="V12" s="118">
        <v>23.9710875611927</v>
      </c>
      <c r="W12" s="118">
        <v>24.024637082235476</v>
      </c>
      <c r="X12" s="118">
        <v>24.003572317305832</v>
      </c>
      <c r="Y12" s="118">
        <v>24.012775157883127</v>
      </c>
      <c r="Z12" s="118">
        <v>24.003005138633181</v>
      </c>
      <c r="AA12" s="118">
        <v>25.05278107804758</v>
      </c>
      <c r="AB12" s="118">
        <v>25.648690918022051</v>
      </c>
      <c r="AC12" s="118">
        <v>26.206564787850745</v>
      </c>
      <c r="AD12" s="118">
        <v>26.192617677398335</v>
      </c>
      <c r="AE12" s="118">
        <v>27.276399118946042</v>
      </c>
      <c r="AF12" s="118">
        <v>25.518271881761653</v>
      </c>
      <c r="AG12" s="118">
        <v>25.510646452552741</v>
      </c>
      <c r="AH12" s="118">
        <v>25.53738713484957</v>
      </c>
      <c r="AI12" s="118">
        <v>26.929483233891098</v>
      </c>
      <c r="AJ12" s="118">
        <v>26.989355096915034</v>
      </c>
      <c r="AK12" s="118">
        <v>27.031927922968492</v>
      </c>
      <c r="AL12" s="118">
        <v>27.272512774103159</v>
      </c>
      <c r="AM12" s="118">
        <v>27.786393511673229</v>
      </c>
      <c r="AN12" s="118">
        <v>27.926501646803136</v>
      </c>
      <c r="AO12" s="118">
        <v>28.05054985728345</v>
      </c>
      <c r="AP12" s="118">
        <v>28.433225276500949</v>
      </c>
      <c r="AQ12" s="118">
        <v>28.440709563017872</v>
      </c>
      <c r="AR12" s="118">
        <v>28.622560319838563</v>
      </c>
      <c r="AS12" s="118">
        <v>28.370285952505242</v>
      </c>
      <c r="AT12" s="118">
        <v>28.378322430324964</v>
      </c>
      <c r="AU12" s="118">
        <v>28.397632567503528</v>
      </c>
      <c r="AV12" s="118">
        <v>28.481352800608683</v>
      </c>
      <c r="AW12" s="118">
        <v>28.580566637277652</v>
      </c>
      <c r="AX12" s="118">
        <v>28.584182789645485</v>
      </c>
      <c r="AY12" s="118">
        <v>29.107469854274076</v>
      </c>
      <c r="AZ12" s="118">
        <v>29.446704964870452</v>
      </c>
      <c r="BA12" s="118">
        <v>29.487639223007815</v>
      </c>
      <c r="BB12" s="118">
        <v>29.488689035163457</v>
      </c>
      <c r="BC12" s="118">
        <v>29.586424917393735</v>
      </c>
      <c r="BD12" s="118">
        <v>29.593417416443376</v>
      </c>
      <c r="BE12" s="118">
        <v>29.6889988876868</v>
      </c>
      <c r="BF12" s="118">
        <v>29.711920343677761</v>
      </c>
      <c r="BG12" s="118">
        <v>29.708946499893699</v>
      </c>
      <c r="BH12" s="118">
        <v>29.762591979797623</v>
      </c>
      <c r="BI12" s="118">
        <v>29.744724104867725</v>
      </c>
      <c r="BJ12" s="118">
        <v>30.001844429367583</v>
      </c>
      <c r="BK12" s="118">
        <v>30.186616977256151</v>
      </c>
      <c r="BL12" s="118">
        <v>30.228562870994502</v>
      </c>
    </row>
    <row r="13" spans="1:64" x14ac:dyDescent="0.25">
      <c r="A13" s="1" t="s">
        <v>104</v>
      </c>
      <c r="B13" s="118">
        <v>19.137945748247489</v>
      </c>
      <c r="C13" s="118">
        <v>21.484272190553746</v>
      </c>
      <c r="D13" s="118">
        <v>21.482550068796822</v>
      </c>
      <c r="E13" s="118">
        <v>21.614468562111483</v>
      </c>
      <c r="F13" s="118">
        <v>21.613863509324659</v>
      </c>
      <c r="G13" s="118">
        <v>22.447979674796748</v>
      </c>
      <c r="H13" s="118">
        <v>22.593410852713177</v>
      </c>
      <c r="I13" s="118">
        <v>22.610592243455095</v>
      </c>
      <c r="J13" s="118">
        <v>22.611045442875479</v>
      </c>
      <c r="K13" s="118">
        <v>23.903628780487807</v>
      </c>
      <c r="L13" s="118">
        <v>24.079548769814256</v>
      </c>
      <c r="M13" s="118">
        <v>24.091800543267365</v>
      </c>
      <c r="N13" s="118">
        <v>24.128365899551309</v>
      </c>
      <c r="O13" s="118">
        <v>25.766353740185927</v>
      </c>
      <c r="P13" s="118">
        <v>25.758381405634072</v>
      </c>
      <c r="Q13" s="118">
        <v>25.823913667001293</v>
      </c>
      <c r="R13" s="118">
        <v>25.80889566460219</v>
      </c>
      <c r="S13" s="118">
        <v>27.578843460155216</v>
      </c>
      <c r="T13" s="118">
        <v>27.574014684426036</v>
      </c>
      <c r="U13" s="118">
        <v>27.726756566604127</v>
      </c>
      <c r="V13" s="118">
        <v>27.581846341006923</v>
      </c>
      <c r="W13" s="118">
        <v>27.642188989397916</v>
      </c>
      <c r="X13" s="118">
        <v>27.360069587416621</v>
      </c>
      <c r="Y13" s="118">
        <v>27.385911056207533</v>
      </c>
      <c r="Z13" s="118">
        <v>27.38315529789071</v>
      </c>
      <c r="AA13" s="118">
        <v>27.357057066498978</v>
      </c>
      <c r="AB13" s="118">
        <v>27.497206816299158</v>
      </c>
      <c r="AC13" s="118">
        <v>29.688634302165081</v>
      </c>
      <c r="AD13" s="118">
        <v>30.043826295698718</v>
      </c>
      <c r="AE13" s="118">
        <v>31.469957661962884</v>
      </c>
      <c r="AF13" s="118">
        <v>29.038065759475224</v>
      </c>
      <c r="AG13" s="118">
        <v>29.04358148722395</v>
      </c>
      <c r="AH13" s="118">
        <v>29.037118690839993</v>
      </c>
      <c r="AI13" s="118">
        <v>29.555197807010686</v>
      </c>
      <c r="AJ13" s="118">
        <v>29.983420764453275</v>
      </c>
      <c r="AK13" s="118">
        <v>30.312223099424759</v>
      </c>
      <c r="AL13" s="118">
        <v>30.32636068656246</v>
      </c>
      <c r="AM13" s="118">
        <v>31.685446718747659</v>
      </c>
      <c r="AN13" s="118">
        <v>31.689926426409883</v>
      </c>
      <c r="AO13" s="118">
        <v>31.885024094012351</v>
      </c>
      <c r="AP13" s="118">
        <v>31.93542924975393</v>
      </c>
      <c r="AQ13" s="118">
        <v>32.143012718659648</v>
      </c>
      <c r="AR13" s="118">
        <v>32.456802267698109</v>
      </c>
      <c r="AS13" s="118">
        <v>32.443506548806631</v>
      </c>
      <c r="AT13" s="118">
        <v>32.386136329305572</v>
      </c>
      <c r="AU13" s="118">
        <v>32.293597921781213</v>
      </c>
      <c r="AV13" s="118">
        <v>32.231798849507506</v>
      </c>
      <c r="AW13" s="118">
        <v>32.255986839741773</v>
      </c>
      <c r="AX13" s="118">
        <v>32.232361554108095</v>
      </c>
      <c r="AY13" s="118">
        <v>33.234588033466636</v>
      </c>
      <c r="AZ13" s="118">
        <v>33.487482433242867</v>
      </c>
      <c r="BA13" s="118">
        <v>33.497418987924604</v>
      </c>
      <c r="BB13" s="118">
        <v>33.772857916501884</v>
      </c>
      <c r="BC13" s="118">
        <v>33.901215497763182</v>
      </c>
      <c r="BD13" s="118">
        <v>33.869067132470789</v>
      </c>
      <c r="BE13" s="118">
        <v>34.397930920396711</v>
      </c>
      <c r="BF13" s="118">
        <v>34.602353014739698</v>
      </c>
      <c r="BG13" s="118">
        <v>34.508564208320273</v>
      </c>
      <c r="BH13" s="118">
        <v>34.549564990230209</v>
      </c>
      <c r="BI13" s="118">
        <v>34.5702226426517</v>
      </c>
      <c r="BJ13" s="118">
        <v>34.793062682113387</v>
      </c>
      <c r="BK13" s="118">
        <v>34.98527394076924</v>
      </c>
      <c r="BL13" s="118">
        <v>34.804965112473909</v>
      </c>
    </row>
    <row r="14" spans="1:64" x14ac:dyDescent="0.25">
      <c r="A14" s="1" t="s">
        <v>83</v>
      </c>
      <c r="B14" s="118">
        <v>16.810182721260002</v>
      </c>
      <c r="C14" s="118">
        <v>16.985750610618332</v>
      </c>
      <c r="D14" s="118">
        <v>16.972528272855495</v>
      </c>
      <c r="E14" s="118">
        <v>17.60033531126912</v>
      </c>
      <c r="F14" s="118">
        <v>17.595208625749649</v>
      </c>
      <c r="G14" s="118">
        <v>17.922324976408476</v>
      </c>
      <c r="H14" s="118">
        <v>18.008341639193439</v>
      </c>
      <c r="I14" s="118">
        <v>18.344910228788343</v>
      </c>
      <c r="J14" s="118">
        <v>18.333603740142308</v>
      </c>
      <c r="K14" s="118">
        <v>18.268519133126937</v>
      </c>
      <c r="L14" s="118">
        <v>19.502816035172657</v>
      </c>
      <c r="M14" s="118">
        <v>19.501720334591752</v>
      </c>
      <c r="N14" s="118">
        <v>19.454339446383795</v>
      </c>
      <c r="O14" s="118">
        <v>20.205797797994165</v>
      </c>
      <c r="P14" s="118">
        <v>20.71615262282247</v>
      </c>
      <c r="Q14" s="118">
        <v>20.7177794834308</v>
      </c>
      <c r="R14" s="118">
        <v>20.721452454322666</v>
      </c>
      <c r="S14" s="118">
        <v>21.002715566185884</v>
      </c>
      <c r="T14" s="118">
        <v>21.878285404101327</v>
      </c>
      <c r="U14" s="118">
        <v>21.953747446343161</v>
      </c>
      <c r="V14" s="118">
        <v>21.944414814459222</v>
      </c>
      <c r="W14" s="118">
        <v>22.049623654625215</v>
      </c>
      <c r="X14" s="118">
        <v>22.043180587826669</v>
      </c>
      <c r="Y14" s="118">
        <v>22.081625403915606</v>
      </c>
      <c r="Z14" s="118">
        <v>22.084771460423635</v>
      </c>
      <c r="AA14" s="118">
        <v>22.705953125000001</v>
      </c>
      <c r="AB14" s="118">
        <v>23.078845099707021</v>
      </c>
      <c r="AC14" s="118">
        <v>23.725932011331444</v>
      </c>
      <c r="AD14" s="118">
        <v>23.730024492487402</v>
      </c>
      <c r="AE14" s="118">
        <v>24.497230116723419</v>
      </c>
      <c r="AF14" s="118">
        <v>23.027525882449723</v>
      </c>
      <c r="AG14" s="118">
        <v>23.039408179229802</v>
      </c>
      <c r="AH14" s="118">
        <v>23.048230360036083</v>
      </c>
      <c r="AI14" s="118">
        <v>24.148447326472148</v>
      </c>
      <c r="AJ14" s="118">
        <v>24.379911060484361</v>
      </c>
      <c r="AK14" s="118">
        <v>24.393504839578839</v>
      </c>
      <c r="AL14" s="118">
        <v>24.394255581488618</v>
      </c>
      <c r="AM14" s="118">
        <v>24.965568669482412</v>
      </c>
      <c r="AN14" s="118">
        <v>25.356073801777441</v>
      </c>
      <c r="AO14" s="118">
        <v>25.604578421097088</v>
      </c>
      <c r="AP14" s="118">
        <v>25.634000650319908</v>
      </c>
      <c r="AQ14" s="118">
        <v>26.247444446219262</v>
      </c>
      <c r="AR14" s="118">
        <v>26.250287327864598</v>
      </c>
      <c r="AS14" s="118">
        <v>26.260149190155349</v>
      </c>
      <c r="AT14" s="118">
        <v>26.269458159466819</v>
      </c>
      <c r="AU14" s="118">
        <v>26.050619520723636</v>
      </c>
      <c r="AV14" s="118">
        <v>26.658101447957005</v>
      </c>
      <c r="AW14" s="118">
        <v>26.6341190490317</v>
      </c>
      <c r="AX14" s="118">
        <v>26.639822922895174</v>
      </c>
      <c r="AY14" s="118">
        <v>27.416758408292139</v>
      </c>
      <c r="AZ14" s="118">
        <v>27.405990909030002</v>
      </c>
      <c r="BA14" s="118">
        <v>27.409636682846191</v>
      </c>
      <c r="BB14" s="118">
        <v>27.554802484714518</v>
      </c>
      <c r="BC14" s="118">
        <v>27.568368944863373</v>
      </c>
      <c r="BD14" s="118">
        <v>27.604721846031708</v>
      </c>
      <c r="BE14" s="118">
        <v>27.861648171236336</v>
      </c>
      <c r="BF14" s="118">
        <v>27.914442845264752</v>
      </c>
      <c r="BG14" s="118">
        <v>27.927797264292924</v>
      </c>
      <c r="BH14" s="118">
        <v>27.34482827981655</v>
      </c>
      <c r="BI14" s="118">
        <v>28.073496056724945</v>
      </c>
      <c r="BJ14" s="118">
        <v>28.289629384460145</v>
      </c>
      <c r="BK14" s="118">
        <v>28.518597686931194</v>
      </c>
      <c r="BL14" s="118">
        <v>28.734064706176504</v>
      </c>
    </row>
    <row r="15" spans="1:64" x14ac:dyDescent="0.25">
      <c r="A15" s="1" t="s">
        <v>62</v>
      </c>
      <c r="B15" s="118">
        <v>15.9165646981842</v>
      </c>
      <c r="C15" s="118">
        <v>16.106005594214764</v>
      </c>
      <c r="D15" s="118">
        <v>16.13123810818157</v>
      </c>
      <c r="E15" s="118">
        <v>16.115741455160741</v>
      </c>
      <c r="F15" s="118">
        <v>16.117098728043612</v>
      </c>
      <c r="G15" s="118">
        <v>16.117760434112682</v>
      </c>
      <c r="H15" s="118">
        <v>16.253888406861112</v>
      </c>
      <c r="I15" s="118">
        <v>18.759771837898786</v>
      </c>
      <c r="J15" s="118">
        <v>18.747242356352135</v>
      </c>
      <c r="K15" s="118">
        <v>18.738848023118351</v>
      </c>
      <c r="L15" s="118">
        <v>20.060726202158985</v>
      </c>
      <c r="M15" s="118">
        <v>20.299438553119511</v>
      </c>
      <c r="N15" s="118">
        <v>20.261742840519751</v>
      </c>
      <c r="O15" s="118">
        <v>20.239618271636619</v>
      </c>
      <c r="P15" s="118">
        <v>20.220443499777932</v>
      </c>
      <c r="Q15" s="118">
        <v>21.039808055380743</v>
      </c>
      <c r="R15" s="118">
        <v>21.023778277715287</v>
      </c>
      <c r="S15" s="118">
        <v>21.012770823004459</v>
      </c>
      <c r="T15" s="118">
        <v>21.147635268076733</v>
      </c>
      <c r="U15" s="118">
        <v>21.666356868249228</v>
      </c>
      <c r="V15" s="118">
        <v>22.399161763813911</v>
      </c>
      <c r="W15" s="118">
        <v>22.684165765116003</v>
      </c>
      <c r="X15" s="118">
        <v>22.672736306495061</v>
      </c>
      <c r="Y15" s="118">
        <v>23.17412630324695</v>
      </c>
      <c r="Z15" s="118">
        <v>23.057969389571102</v>
      </c>
      <c r="AA15" s="118">
        <v>23.165608572105135</v>
      </c>
      <c r="AB15" s="118">
        <v>23.257561291843473</v>
      </c>
      <c r="AC15" s="118">
        <v>24.380722538267548</v>
      </c>
      <c r="AD15" s="118">
        <v>24.347811695906429</v>
      </c>
      <c r="AE15" s="118">
        <v>24.455120114348389</v>
      </c>
      <c r="AF15" s="118">
        <v>24.587483650525112</v>
      </c>
      <c r="AG15" s="118">
        <v>25.032085703758707</v>
      </c>
      <c r="AH15" s="118">
        <v>25.069763468810759</v>
      </c>
      <c r="AI15" s="118">
        <v>25.630873586386574</v>
      </c>
      <c r="AJ15" s="118">
        <v>25.604444480868672</v>
      </c>
      <c r="AK15" s="118">
        <v>26.226598344164032</v>
      </c>
      <c r="AL15" s="118">
        <v>26.203444023391544</v>
      </c>
      <c r="AM15" s="118">
        <v>26.21420007310001</v>
      </c>
      <c r="AN15" s="118">
        <v>26.187164747491916</v>
      </c>
      <c r="AO15" s="118">
        <v>26.324530438882292</v>
      </c>
      <c r="AP15" s="118">
        <v>26.286822368531585</v>
      </c>
      <c r="AQ15" s="118">
        <v>26.370045878230052</v>
      </c>
      <c r="AR15" s="118">
        <v>26.343366169920905</v>
      </c>
      <c r="AS15" s="118">
        <v>26.518645714615268</v>
      </c>
      <c r="AT15" s="118">
        <v>26.495187805121873</v>
      </c>
      <c r="AU15" s="118">
        <v>26.476941485594303</v>
      </c>
      <c r="AV15" s="118">
        <v>26.441403460659203</v>
      </c>
      <c r="AW15" s="118">
        <v>26.835519826083242</v>
      </c>
      <c r="AX15" s="118">
        <v>26.785875105605044</v>
      </c>
      <c r="AY15" s="118">
        <v>26.813865912537388</v>
      </c>
      <c r="AZ15" s="118">
        <v>26.994181971862353</v>
      </c>
      <c r="BA15" s="118">
        <v>27.218592955015207</v>
      </c>
      <c r="BB15" s="118">
        <v>27.205288412174113</v>
      </c>
      <c r="BC15" s="118">
        <v>27.162301718061258</v>
      </c>
      <c r="BD15" s="118">
        <v>27.116216145343294</v>
      </c>
      <c r="BE15" s="118">
        <v>27.244807121439589</v>
      </c>
      <c r="BF15" s="118">
        <v>27.26169466929603</v>
      </c>
      <c r="BG15" s="118">
        <v>27.237294007228222</v>
      </c>
      <c r="BH15" s="118">
        <v>27.330620470970945</v>
      </c>
      <c r="BI15" s="118">
        <v>27.274419032278427</v>
      </c>
      <c r="BJ15" s="118">
        <v>27.663913238415866</v>
      </c>
      <c r="BK15" s="118">
        <v>28.071544402982443</v>
      </c>
      <c r="BL15" s="118">
        <v>28.25336824744209</v>
      </c>
    </row>
    <row r="16" spans="1:64" x14ac:dyDescent="0.25">
      <c r="A16" s="1" t="s">
        <v>47</v>
      </c>
      <c r="B16" s="118">
        <v>17.026050425236747</v>
      </c>
      <c r="C16" s="118">
        <v>17.379299601497404</v>
      </c>
      <c r="D16" s="118">
        <v>17.38063250648802</v>
      </c>
      <c r="E16" s="118">
        <v>17.758074320241693</v>
      </c>
      <c r="F16" s="118">
        <v>17.75741314610822</v>
      </c>
      <c r="G16" s="118">
        <v>17.786396332023344</v>
      </c>
      <c r="H16" s="118">
        <v>17.914022701610506</v>
      </c>
      <c r="I16" s="118">
        <v>18.587219019316496</v>
      </c>
      <c r="J16" s="118">
        <v>18.587266877197166</v>
      </c>
      <c r="K16" s="118">
        <v>18.58917458432304</v>
      </c>
      <c r="L16" s="118">
        <v>19.740471462544587</v>
      </c>
      <c r="M16" s="118">
        <v>19.74959388750149</v>
      </c>
      <c r="N16" s="118">
        <v>19.791237959329294</v>
      </c>
      <c r="O16" s="118">
        <v>20.985344244796298</v>
      </c>
      <c r="P16" s="118">
        <v>20.698059054182512</v>
      </c>
      <c r="Q16" s="118">
        <v>20.757182443960698</v>
      </c>
      <c r="R16" s="118">
        <v>20.75519891713747</v>
      </c>
      <c r="S16" s="118">
        <v>21.829845011112408</v>
      </c>
      <c r="T16" s="118">
        <v>21.814638796571629</v>
      </c>
      <c r="U16" s="118">
        <v>21.960812306975114</v>
      </c>
      <c r="V16" s="118">
        <v>22.177282412528381</v>
      </c>
      <c r="W16" s="118">
        <v>21.711161695447416</v>
      </c>
      <c r="X16" s="118">
        <v>21.685920227589413</v>
      </c>
      <c r="Y16" s="118">
        <v>21.718555607097301</v>
      </c>
      <c r="Z16" s="118">
        <v>21.694151643382995</v>
      </c>
      <c r="AA16" s="118">
        <v>22.586052524784044</v>
      </c>
      <c r="AB16" s="118">
        <v>23.183068483658623</v>
      </c>
      <c r="AC16" s="118">
        <v>23.976113390741485</v>
      </c>
      <c r="AD16" s="118">
        <v>23.962938162970108</v>
      </c>
      <c r="AE16" s="118">
        <v>25.063157106732596</v>
      </c>
      <c r="AF16" s="118">
        <v>22.691877862993405</v>
      </c>
      <c r="AG16" s="118">
        <v>22.691965366091591</v>
      </c>
      <c r="AH16" s="118">
        <v>22.675054883089008</v>
      </c>
      <c r="AI16" s="118">
        <v>23.438672521850496</v>
      </c>
      <c r="AJ16" s="118">
        <v>23.809350768833031</v>
      </c>
      <c r="AK16" s="118">
        <v>24.193921317102649</v>
      </c>
      <c r="AL16" s="118">
        <v>24.19189697672001</v>
      </c>
      <c r="AM16" s="118">
        <v>24.534631367786723</v>
      </c>
      <c r="AN16" s="118">
        <v>24.535231981309479</v>
      </c>
      <c r="AO16" s="118">
        <v>24.534401411468892</v>
      </c>
      <c r="AP16" s="118">
        <v>24.536446640057147</v>
      </c>
      <c r="AQ16" s="118">
        <v>25.495241550005655</v>
      </c>
      <c r="AR16" s="118">
        <v>25.489714588514406</v>
      </c>
      <c r="AS16" s="118">
        <v>25.50027589360419</v>
      </c>
      <c r="AT16" s="118">
        <v>25.502557997266806</v>
      </c>
      <c r="AU16" s="118">
        <v>25.839337368599782</v>
      </c>
      <c r="AV16" s="118">
        <v>25.790057596717709</v>
      </c>
      <c r="AW16" s="118">
        <v>25.837056032725982</v>
      </c>
      <c r="AX16" s="118">
        <v>25.832382073279817</v>
      </c>
      <c r="AY16" s="118">
        <v>26.576046694184967</v>
      </c>
      <c r="AZ16" s="118">
        <v>26.943333911947956</v>
      </c>
      <c r="BA16" s="118">
        <v>27.334645940645789</v>
      </c>
      <c r="BB16" s="118">
        <v>27.405301264390211</v>
      </c>
      <c r="BC16" s="118">
        <v>27.427883485379184</v>
      </c>
      <c r="BD16" s="118">
        <v>27.537172933496773</v>
      </c>
      <c r="BE16" s="118">
        <v>27.466656523330041</v>
      </c>
      <c r="BF16" s="118">
        <v>27.501893304264605</v>
      </c>
      <c r="BG16" s="118">
        <v>27.468035767286135</v>
      </c>
      <c r="BH16" s="118">
        <v>27.597964604434097</v>
      </c>
      <c r="BI16" s="118">
        <v>27.531231572916301</v>
      </c>
      <c r="BJ16" s="118">
        <v>27.71933023042633</v>
      </c>
      <c r="BK16" s="118">
        <v>27.831906048010133</v>
      </c>
      <c r="BL16" s="118">
        <v>28.161472140039844</v>
      </c>
    </row>
    <row r="17" spans="1:64" x14ac:dyDescent="0.25">
      <c r="A17" s="1" t="s">
        <v>110</v>
      </c>
      <c r="B17" s="118">
        <v>20.109874551971327</v>
      </c>
      <c r="C17" s="118">
        <v>20.926199651264167</v>
      </c>
      <c r="D17" s="118">
        <v>20.924680656934306</v>
      </c>
      <c r="E17" s="118">
        <v>20.929423827278242</v>
      </c>
      <c r="F17" s="118">
        <v>20.931347692573855</v>
      </c>
      <c r="G17" s="118">
        <v>22.148417461893864</v>
      </c>
      <c r="H17" s="118">
        <v>22.147906776003452</v>
      </c>
      <c r="I17" s="118">
        <v>22.154714593198452</v>
      </c>
      <c r="J17" s="118">
        <v>22.156157120743032</v>
      </c>
      <c r="K17" s="118">
        <v>23.438571428571429</v>
      </c>
      <c r="L17" s="118">
        <v>23.480549128030628</v>
      </c>
      <c r="M17" s="118">
        <v>23.48019550466497</v>
      </c>
      <c r="N17" s="118">
        <v>23.492402608401086</v>
      </c>
      <c r="O17" s="118">
        <v>23.491905164398613</v>
      </c>
      <c r="P17" s="118">
        <v>23.890636528639565</v>
      </c>
      <c r="Q17" s="118">
        <v>23.921210720887242</v>
      </c>
      <c r="R17" s="118">
        <v>23.931379888502327</v>
      </c>
      <c r="S17" s="118">
        <v>25.19186231429169</v>
      </c>
      <c r="T17" s="118">
        <v>25.191852347309897</v>
      </c>
      <c r="U17" s="118">
        <v>25.227210594477167</v>
      </c>
      <c r="V17" s="118">
        <v>25.235665802892253</v>
      </c>
      <c r="W17" s="118">
        <v>25.771619774081941</v>
      </c>
      <c r="X17" s="118">
        <v>25.770589436825208</v>
      </c>
      <c r="Y17" s="118">
        <v>25.808038758074595</v>
      </c>
      <c r="Z17" s="118">
        <v>25.804287496880466</v>
      </c>
      <c r="AA17" s="118">
        <v>26.992532961776817</v>
      </c>
      <c r="AB17" s="118">
        <v>27.019106838848987</v>
      </c>
      <c r="AC17" s="118">
        <v>27.687796089501436</v>
      </c>
      <c r="AD17" s="118">
        <v>27.692115456392816</v>
      </c>
      <c r="AE17" s="118">
        <v>28.493287902377084</v>
      </c>
      <c r="AF17" s="118">
        <v>28.449831554519257</v>
      </c>
      <c r="AG17" s="118">
        <v>28.426320890291294</v>
      </c>
      <c r="AH17" s="118">
        <v>28.414959703593929</v>
      </c>
      <c r="AI17" s="118">
        <v>28.8332946893062</v>
      </c>
      <c r="AJ17" s="118">
        <v>28.737529180084742</v>
      </c>
      <c r="AK17" s="118">
        <v>28.620706376470707</v>
      </c>
      <c r="AL17" s="118">
        <v>28.561102146455219</v>
      </c>
      <c r="AM17" s="118">
        <v>28.843840116145504</v>
      </c>
      <c r="AN17" s="118">
        <v>28.899195373053608</v>
      </c>
      <c r="AO17" s="118">
        <v>28.852907682479287</v>
      </c>
      <c r="AP17" s="118">
        <v>28.823331310543168</v>
      </c>
      <c r="AQ17" s="118">
        <v>29.219000469618987</v>
      </c>
      <c r="AR17" s="118">
        <v>29.199580393816756</v>
      </c>
      <c r="AS17" s="118">
        <v>29.173437710169249</v>
      </c>
      <c r="AT17" s="118">
        <v>29.162106557894671</v>
      </c>
      <c r="AU17" s="118">
        <v>28.72369636168963</v>
      </c>
      <c r="AV17" s="118">
        <v>28.72080178182858</v>
      </c>
      <c r="AW17" s="118">
        <v>28.835602962886217</v>
      </c>
      <c r="AX17" s="118">
        <v>28.832664484486443</v>
      </c>
      <c r="AY17" s="118">
        <v>29.379698362927702</v>
      </c>
      <c r="AZ17" s="118">
        <v>29.459966576724266</v>
      </c>
      <c r="BA17" s="118">
        <v>29.951451206991027</v>
      </c>
      <c r="BB17" s="118">
        <v>30.089189934949875</v>
      </c>
      <c r="BC17" s="118">
        <v>30.489618395761109</v>
      </c>
      <c r="BD17" s="118">
        <v>30.468491814641432</v>
      </c>
      <c r="BE17" s="118">
        <v>30.501353610055013</v>
      </c>
      <c r="BF17" s="118">
        <v>29.622476534526974</v>
      </c>
      <c r="BG17" s="118">
        <v>29.07725932135812</v>
      </c>
      <c r="BH17" s="118">
        <v>29.095700667014636</v>
      </c>
      <c r="BI17" s="118">
        <v>29.176802338163718</v>
      </c>
      <c r="BJ17" s="118">
        <v>29.772777961511572</v>
      </c>
      <c r="BK17" s="118">
        <v>29.208012752126756</v>
      </c>
      <c r="BL17" s="118">
        <v>29.222898744356797</v>
      </c>
    </row>
    <row r="18" spans="1:64" x14ac:dyDescent="0.25">
      <c r="A18" s="46" t="s">
        <v>69</v>
      </c>
      <c r="B18" s="118">
        <v>16.476613551536033</v>
      </c>
      <c r="C18" s="118">
        <v>16.478653722835766</v>
      </c>
      <c r="D18" s="118">
        <v>16.47996179425499</v>
      </c>
      <c r="E18" s="118">
        <v>18.652859851810234</v>
      </c>
      <c r="F18" s="118">
        <v>18.649483353669165</v>
      </c>
      <c r="G18" s="118">
        <v>18.634171024300215</v>
      </c>
      <c r="H18" s="118">
        <v>18.777764601950324</v>
      </c>
      <c r="I18" s="118">
        <v>19.396717541786259</v>
      </c>
      <c r="J18" s="118">
        <v>19.3977847082495</v>
      </c>
      <c r="K18" s="118">
        <v>19.419259950041631</v>
      </c>
      <c r="L18" s="118">
        <v>19.4193102188569</v>
      </c>
      <c r="M18" s="118">
        <v>21.247595012563647</v>
      </c>
      <c r="N18" s="118">
        <v>21.270982881136952</v>
      </c>
      <c r="O18" s="118">
        <v>21.275395902258055</v>
      </c>
      <c r="P18" s="118">
        <v>23.859792411640754</v>
      </c>
      <c r="Q18" s="118">
        <v>21.869012915714649</v>
      </c>
      <c r="R18" s="118">
        <v>21.868590490072485</v>
      </c>
      <c r="S18" s="118">
        <v>21.883150321204162</v>
      </c>
      <c r="T18" s="118">
        <v>23.587149431941814</v>
      </c>
      <c r="U18" s="118">
        <v>23.772328126931161</v>
      </c>
      <c r="V18" s="118">
        <v>23.636672504075296</v>
      </c>
      <c r="W18" s="118">
        <v>23.716020380850413</v>
      </c>
      <c r="X18" s="118">
        <v>23.714466961023142</v>
      </c>
      <c r="Y18" s="118">
        <v>23.748702989995454</v>
      </c>
      <c r="Z18" s="118">
        <v>24.963586236802417</v>
      </c>
      <c r="AA18" s="118">
        <v>24.933715090090089</v>
      </c>
      <c r="AB18" s="118">
        <v>25.537018440172218</v>
      </c>
      <c r="AC18" s="118">
        <v>26.090092852022231</v>
      </c>
      <c r="AD18" s="118">
        <v>27.124242124814263</v>
      </c>
      <c r="AE18" s="118">
        <v>26.97898572066044</v>
      </c>
      <c r="AF18" s="118">
        <v>24.702728255965312</v>
      </c>
      <c r="AG18" s="118">
        <v>24.694691081825926</v>
      </c>
      <c r="AH18" s="118">
        <v>24.759631463684126</v>
      </c>
      <c r="AI18" s="118">
        <v>26.023008321811627</v>
      </c>
      <c r="AJ18" s="118">
        <v>26.360590888248414</v>
      </c>
      <c r="AK18" s="118">
        <v>26.336118707508788</v>
      </c>
      <c r="AL18" s="118">
        <v>26.3191576261794</v>
      </c>
      <c r="AM18" s="118">
        <v>26.947117084229891</v>
      </c>
      <c r="AN18" s="118">
        <v>27.047074520065642</v>
      </c>
      <c r="AO18" s="118">
        <v>27.275085499999822</v>
      </c>
      <c r="AP18" s="118">
        <v>27.515738674091178</v>
      </c>
      <c r="AQ18" s="118">
        <v>27.726818148487787</v>
      </c>
      <c r="AR18" s="118">
        <v>27.9611268350315</v>
      </c>
      <c r="AS18" s="118">
        <v>27.957233788745491</v>
      </c>
      <c r="AT18" s="118">
        <v>27.957665501522559</v>
      </c>
      <c r="AU18" s="118">
        <v>28.16752502361485</v>
      </c>
      <c r="AV18" s="118">
        <v>28.2008102110434</v>
      </c>
      <c r="AW18" s="118">
        <v>28.409788144668784</v>
      </c>
      <c r="AX18" s="118">
        <v>28.413649989127549</v>
      </c>
      <c r="AY18" s="118">
        <v>28.42278428386917</v>
      </c>
      <c r="AZ18" s="118">
        <v>29.336146903144133</v>
      </c>
      <c r="BA18" s="118">
        <v>29.544489509008255</v>
      </c>
      <c r="BB18" s="118">
        <v>29.535962891117823</v>
      </c>
      <c r="BC18" s="118">
        <v>29.794961552957915</v>
      </c>
      <c r="BD18" s="118">
        <v>29.91160062556656</v>
      </c>
      <c r="BE18" s="118">
        <v>31.609310069683314</v>
      </c>
      <c r="BF18" s="118">
        <v>31.722154763471199</v>
      </c>
      <c r="BG18" s="118">
        <v>30.063758310537626</v>
      </c>
      <c r="BH18" s="118">
        <v>30.12652735236329</v>
      </c>
      <c r="BI18" s="118">
        <v>30.110919625875155</v>
      </c>
      <c r="BJ18" s="118">
        <v>30.444210966715055</v>
      </c>
      <c r="BK18" s="118">
        <v>30.650225924657011</v>
      </c>
      <c r="BL18" s="118">
        <v>30.920139997719524</v>
      </c>
    </row>
    <row r="19" spans="1:64" x14ac:dyDescent="0.25">
      <c r="A19" s="1" t="s">
        <v>66</v>
      </c>
      <c r="B19" s="118">
        <v>14.294088429514785</v>
      </c>
      <c r="C19" s="118">
        <v>14.295677235482721</v>
      </c>
      <c r="D19" s="118">
        <v>14.296695910570255</v>
      </c>
      <c r="E19" s="118">
        <v>16.233392562418796</v>
      </c>
      <c r="F19" s="118">
        <v>16.229987449886703</v>
      </c>
      <c r="G19" s="118">
        <v>16.236019686250387</v>
      </c>
      <c r="H19" s="118">
        <v>16.38090856579797</v>
      </c>
      <c r="I19" s="118">
        <v>17.262563903427317</v>
      </c>
      <c r="J19" s="118">
        <v>17.263311871227366</v>
      </c>
      <c r="K19" s="118">
        <v>17.284914571190676</v>
      </c>
      <c r="L19" s="118">
        <v>17.285486035003821</v>
      </c>
      <c r="M19" s="118">
        <v>18.977892613899357</v>
      </c>
      <c r="N19" s="118">
        <v>18.996607881136949</v>
      </c>
      <c r="O19" s="118">
        <v>18.995258728680177</v>
      </c>
      <c r="P19" s="118">
        <v>21.579173398039654</v>
      </c>
      <c r="Q19" s="118">
        <v>19.725887915714647</v>
      </c>
      <c r="R19" s="118">
        <v>19.725465490072484</v>
      </c>
      <c r="S19" s="118">
        <v>19.740025321204165</v>
      </c>
      <c r="T19" s="118">
        <v>21.444024431941806</v>
      </c>
      <c r="U19" s="118">
        <v>21.629203126931156</v>
      </c>
      <c r="V19" s="118">
        <v>21.493547504075291</v>
      </c>
      <c r="W19" s="118">
        <v>21.572895380850415</v>
      </c>
      <c r="X19" s="118">
        <v>21.571341961023144</v>
      </c>
      <c r="Y19" s="118">
        <v>21.605577989995453</v>
      </c>
      <c r="Z19" s="118">
        <v>22.820461236802416</v>
      </c>
      <c r="AA19" s="118">
        <v>22.798973873873869</v>
      </c>
      <c r="AB19" s="118">
        <v>23.402967469951562</v>
      </c>
      <c r="AC19" s="118">
        <v>23.90925742278511</v>
      </c>
      <c r="AD19" s="118">
        <v>24.94335601783061</v>
      </c>
      <c r="AE19" s="118">
        <v>24.801761091672613</v>
      </c>
      <c r="AF19" s="118">
        <v>22.528770250988124</v>
      </c>
      <c r="AG19" s="118">
        <v>22.520535280875823</v>
      </c>
      <c r="AH19" s="118">
        <v>22.585165563622319</v>
      </c>
      <c r="AI19" s="118">
        <v>23.848341664913253</v>
      </c>
      <c r="AJ19" s="118">
        <v>24.169945651263621</v>
      </c>
      <c r="AK19" s="118">
        <v>24.145462912504886</v>
      </c>
      <c r="AL19" s="118">
        <v>24.128613765145612</v>
      </c>
      <c r="AM19" s="118">
        <v>24.756587203382704</v>
      </c>
      <c r="AN19" s="118">
        <v>24.871955318943414</v>
      </c>
      <c r="AO19" s="118">
        <v>25.099681811417334</v>
      </c>
      <c r="AP19" s="118">
        <v>25.114318259474171</v>
      </c>
      <c r="AQ19" s="118">
        <v>25.589022932045392</v>
      </c>
      <c r="AR19" s="118">
        <v>25.824988653074946</v>
      </c>
      <c r="AS19" s="118">
        <v>25.822277441395812</v>
      </c>
      <c r="AT19" s="118">
        <v>25.824542221924897</v>
      </c>
      <c r="AU19" s="118">
        <v>26.009367983297942</v>
      </c>
      <c r="AV19" s="118">
        <v>26.038579414691721</v>
      </c>
      <c r="AW19" s="118">
        <v>26.232715933844634</v>
      </c>
      <c r="AX19" s="118">
        <v>26.233608733426479</v>
      </c>
      <c r="AY19" s="118">
        <v>26.243273248432331</v>
      </c>
      <c r="AZ19" s="118">
        <v>27.151193375726052</v>
      </c>
      <c r="BA19" s="118">
        <v>27.354784005392215</v>
      </c>
      <c r="BB19" s="118">
        <v>27.347515592500539</v>
      </c>
      <c r="BC19" s="118">
        <v>27.483672608585962</v>
      </c>
      <c r="BD19" s="118">
        <v>27.613840432685478</v>
      </c>
      <c r="BE19" s="118">
        <v>28.15473001534421</v>
      </c>
      <c r="BF19" s="118">
        <v>28.305517885748696</v>
      </c>
      <c r="BG19" s="118">
        <v>27.794209099747011</v>
      </c>
      <c r="BH19" s="118">
        <v>27.864164725391142</v>
      </c>
      <c r="BI19" s="118">
        <v>27.856743389260853</v>
      </c>
      <c r="BJ19" s="118">
        <v>28.13531249366801</v>
      </c>
      <c r="BK19" s="118">
        <v>28.314543908503513</v>
      </c>
      <c r="BL19" s="118">
        <v>28.589258664289748</v>
      </c>
    </row>
    <row r="20" spans="1:64" x14ac:dyDescent="0.25">
      <c r="A20" s="1" t="s">
        <v>75</v>
      </c>
      <c r="B20" s="118">
        <v>15.571247015610652</v>
      </c>
      <c r="C20" s="118">
        <v>15.570880428316478</v>
      </c>
      <c r="D20" s="118">
        <v>18.076433477370934</v>
      </c>
      <c r="E20" s="118">
        <v>18.59625135722041</v>
      </c>
      <c r="F20" s="118">
        <v>18.594571660210793</v>
      </c>
      <c r="G20" s="118">
        <v>20.252478229643597</v>
      </c>
      <c r="H20" s="118">
        <v>20.366886632068717</v>
      </c>
      <c r="I20" s="118">
        <v>20.567146416336701</v>
      </c>
      <c r="J20" s="118">
        <v>20.564985649313375</v>
      </c>
      <c r="K20" s="118">
        <v>20.56094933639049</v>
      </c>
      <c r="L20" s="118">
        <v>22.467378670652366</v>
      </c>
      <c r="M20" s="118">
        <v>22.54652202469568</v>
      </c>
      <c r="N20" s="118">
        <v>22.534602151474239</v>
      </c>
      <c r="O20" s="118">
        <v>22.532726169318131</v>
      </c>
      <c r="P20" s="118">
        <v>24.065945302695923</v>
      </c>
      <c r="Q20" s="118">
        <v>24.275325257576409</v>
      </c>
      <c r="R20" s="118">
        <v>24.263320762802657</v>
      </c>
      <c r="S20" s="118">
        <v>26.148857801887999</v>
      </c>
      <c r="T20" s="118">
        <v>26.587410368732193</v>
      </c>
      <c r="U20" s="118">
        <v>26.847481618419394</v>
      </c>
      <c r="V20" s="118">
        <v>26.83022621200017</v>
      </c>
      <c r="W20" s="118">
        <v>28.207721599323037</v>
      </c>
      <c r="X20" s="118">
        <v>28.163804412137601</v>
      </c>
      <c r="Y20" s="118">
        <v>28.127835112442515</v>
      </c>
      <c r="Z20" s="118">
        <v>28.143125131440591</v>
      </c>
      <c r="AA20" s="118">
        <v>29.001931549471067</v>
      </c>
      <c r="AB20" s="118">
        <v>29.00483631327122</v>
      </c>
      <c r="AC20" s="118">
        <v>29.564697820620282</v>
      </c>
      <c r="AD20" s="118">
        <v>29.641707785431016</v>
      </c>
      <c r="AE20" s="118">
        <v>29.503643398301392</v>
      </c>
      <c r="AF20" s="118">
        <v>30.002086859313064</v>
      </c>
      <c r="AG20" s="118">
        <v>29.913926337960344</v>
      </c>
      <c r="AH20" s="118">
        <v>29.866405591369499</v>
      </c>
      <c r="AI20" s="118">
        <v>30.548264451886489</v>
      </c>
      <c r="AJ20" s="118">
        <v>31.208842833451484</v>
      </c>
      <c r="AK20" s="118">
        <v>31.137685371072852</v>
      </c>
      <c r="AL20" s="118">
        <v>31.430141934180156</v>
      </c>
      <c r="AM20" s="118">
        <v>31.839727575188338</v>
      </c>
      <c r="AN20" s="118">
        <v>31.812688766061591</v>
      </c>
      <c r="AO20" s="118">
        <v>32.131344577698066</v>
      </c>
      <c r="AP20" s="118">
        <v>32.673889972296287</v>
      </c>
      <c r="AQ20" s="118">
        <v>32.700767422744647</v>
      </c>
      <c r="AR20" s="118">
        <v>32.675709497718458</v>
      </c>
      <c r="AS20" s="118">
        <v>32.92643656828195</v>
      </c>
      <c r="AT20" s="118">
        <v>32.905285447802186</v>
      </c>
      <c r="AU20" s="118">
        <v>32.907109985010038</v>
      </c>
      <c r="AV20" s="118">
        <v>32.889915106176069</v>
      </c>
      <c r="AW20" s="118">
        <v>33.046181363508154</v>
      </c>
      <c r="AX20" s="118">
        <v>33.006395933427861</v>
      </c>
      <c r="AY20" s="118">
        <v>33.009326689621375</v>
      </c>
      <c r="AZ20" s="118">
        <v>33.496388230829382</v>
      </c>
      <c r="BA20" s="118">
        <v>34.07398423948775</v>
      </c>
      <c r="BB20" s="118">
        <v>34.036690628503081</v>
      </c>
      <c r="BC20" s="118">
        <v>34.104865738180933</v>
      </c>
      <c r="BD20" s="118">
        <v>34.068610739341025</v>
      </c>
      <c r="BE20" s="118">
        <v>34.330552210726758</v>
      </c>
      <c r="BF20" s="118">
        <v>34.443641303080774</v>
      </c>
      <c r="BG20" s="118">
        <v>34.49571073549226</v>
      </c>
      <c r="BH20" s="118">
        <v>34.750856424497329</v>
      </c>
      <c r="BI20" s="118">
        <v>34.675156420935224</v>
      </c>
      <c r="BJ20" s="118">
        <v>34.903582981577941</v>
      </c>
      <c r="BK20" s="118">
        <v>34.900604170561103</v>
      </c>
      <c r="BL20" s="118">
        <v>35.268134123212292</v>
      </c>
    </row>
    <row r="21" spans="1:64" x14ac:dyDescent="0.25">
      <c r="A21" s="1" t="s">
        <v>79</v>
      </c>
      <c r="B21" s="118">
        <v>16.610149637596447</v>
      </c>
      <c r="C21" s="118">
        <v>16.844868559411147</v>
      </c>
      <c r="D21" s="118">
        <v>18.125150879645808</v>
      </c>
      <c r="E21" s="118">
        <v>18.280944881889763</v>
      </c>
      <c r="F21" s="118">
        <v>18.271066435586366</v>
      </c>
      <c r="G21" s="118">
        <v>18.445162930436794</v>
      </c>
      <c r="H21" s="118">
        <v>19.277647601476016</v>
      </c>
      <c r="I21" s="118">
        <v>19.401700138504157</v>
      </c>
      <c r="J21" s="118">
        <v>19.389862618332948</v>
      </c>
      <c r="K21" s="118">
        <v>19.581985954409394</v>
      </c>
      <c r="L21" s="118">
        <v>20.721500518612419</v>
      </c>
      <c r="M21" s="118">
        <v>20.772258918296892</v>
      </c>
      <c r="N21" s="118">
        <v>20.734832816270252</v>
      </c>
      <c r="O21" s="118">
        <v>21.23578669118492</v>
      </c>
      <c r="P21" s="118">
        <v>21.77963179628355</v>
      </c>
      <c r="Q21" s="118">
        <v>21.841062585969738</v>
      </c>
      <c r="R21" s="118">
        <v>21.8296690713386</v>
      </c>
      <c r="S21" s="118">
        <v>22.29611054131054</v>
      </c>
      <c r="T21" s="118">
        <v>23.717768473463842</v>
      </c>
      <c r="U21" s="118">
        <v>24.805238471971066</v>
      </c>
      <c r="V21" s="118">
        <v>24.733291582035658</v>
      </c>
      <c r="W21" s="118">
        <v>25.636793263253075</v>
      </c>
      <c r="X21" s="118">
        <v>25.617359791949344</v>
      </c>
      <c r="Y21" s="118">
        <v>25.631293481931781</v>
      </c>
      <c r="Z21" s="118">
        <v>25.536294336223399</v>
      </c>
      <c r="AA21" s="118">
        <v>26.107317128066622</v>
      </c>
      <c r="AB21" s="118">
        <v>26.83684133915575</v>
      </c>
      <c r="AC21" s="118">
        <v>27.197696604110813</v>
      </c>
      <c r="AD21" s="118">
        <v>27.067298414116593</v>
      </c>
      <c r="AE21" s="118">
        <v>28.209367267907385</v>
      </c>
      <c r="AF21" s="118">
        <v>27.444914561345847</v>
      </c>
      <c r="AG21" s="118">
        <v>27.429428886567404</v>
      </c>
      <c r="AH21" s="118">
        <v>27.402923580084039</v>
      </c>
      <c r="AI21" s="118">
        <v>27.613347351343762</v>
      </c>
      <c r="AJ21" s="118">
        <v>28.324890162369719</v>
      </c>
      <c r="AK21" s="118">
        <v>28.367672089052423</v>
      </c>
      <c r="AL21" s="118">
        <v>28.438885305471619</v>
      </c>
      <c r="AM21" s="118">
        <v>29.507016862359077</v>
      </c>
      <c r="AN21" s="118">
        <v>29.691657912224976</v>
      </c>
      <c r="AO21" s="118">
        <v>29.804852755985884</v>
      </c>
      <c r="AP21" s="118">
        <v>29.7909616205928</v>
      </c>
      <c r="AQ21" s="118">
        <v>29.910923490738199</v>
      </c>
      <c r="AR21" s="118">
        <v>29.982478207055777</v>
      </c>
      <c r="AS21" s="118">
        <v>29.943334971995533</v>
      </c>
      <c r="AT21" s="118">
        <v>29.880882624684507</v>
      </c>
      <c r="AU21" s="118">
        <v>29.701244992122596</v>
      </c>
      <c r="AV21" s="118">
        <v>29.561348956888079</v>
      </c>
      <c r="AW21" s="118">
        <v>29.797041367202397</v>
      </c>
      <c r="AX21" s="118">
        <v>29.753269681124127</v>
      </c>
      <c r="AY21" s="118">
        <v>30.089094104699853</v>
      </c>
      <c r="AZ21" s="118">
        <v>30.018139270096039</v>
      </c>
      <c r="BA21" s="118">
        <v>30.111915886441984</v>
      </c>
      <c r="BB21" s="118">
        <v>30.140160391326308</v>
      </c>
      <c r="BC21" s="118">
        <v>30.091299714927025</v>
      </c>
      <c r="BD21" s="118">
        <v>30.025833576238398</v>
      </c>
      <c r="BE21" s="118">
        <v>30.012481452885353</v>
      </c>
      <c r="BF21" s="118">
        <v>30.068358564567511</v>
      </c>
      <c r="BG21" s="118">
        <v>29.756345165450416</v>
      </c>
      <c r="BH21" s="118">
        <v>29.654611983911877</v>
      </c>
      <c r="BI21" s="118">
        <v>29.700083619110742</v>
      </c>
      <c r="BJ21" s="118">
        <v>29.792355114682856</v>
      </c>
      <c r="BK21" s="118">
        <v>29.446424763177603</v>
      </c>
      <c r="BL21" s="118">
        <v>30.016114120313613</v>
      </c>
    </row>
    <row r="22" spans="1:64" x14ac:dyDescent="0.25">
      <c r="A22" s="1" t="s">
        <v>77</v>
      </c>
      <c r="B22" s="118">
        <v>15.218288867592049</v>
      </c>
      <c r="C22" s="118">
        <v>17.245082027877142</v>
      </c>
      <c r="D22" s="118">
        <v>17.245827871626819</v>
      </c>
      <c r="E22" s="118">
        <v>17.309868845409589</v>
      </c>
      <c r="F22" s="118">
        <v>17.309948320413437</v>
      </c>
      <c r="G22" s="118">
        <v>17.381413153658102</v>
      </c>
      <c r="H22" s="118">
        <v>17.524634654290136</v>
      </c>
      <c r="I22" s="118">
        <v>18.463415038484307</v>
      </c>
      <c r="J22" s="118">
        <v>18.463355631520006</v>
      </c>
      <c r="K22" s="118">
        <v>18.517620656228885</v>
      </c>
      <c r="L22" s="118">
        <v>20.054699296600234</v>
      </c>
      <c r="M22" s="118">
        <v>20.102120893561107</v>
      </c>
      <c r="N22" s="118">
        <v>20.095763460867541</v>
      </c>
      <c r="O22" s="118">
        <v>20.0672597658514</v>
      </c>
      <c r="P22" s="118">
        <v>20.92832716869907</v>
      </c>
      <c r="Q22" s="118">
        <v>20.965731791508457</v>
      </c>
      <c r="R22" s="118">
        <v>20.962392493912045</v>
      </c>
      <c r="S22" s="118">
        <v>21.037701273903501</v>
      </c>
      <c r="T22" s="118">
        <v>22.643904890997405</v>
      </c>
      <c r="U22" s="118">
        <v>22.800890133393366</v>
      </c>
      <c r="V22" s="118">
        <v>22.672159764144322</v>
      </c>
      <c r="W22" s="118">
        <v>22.90005292486909</v>
      </c>
      <c r="X22" s="118">
        <v>22.899127593621714</v>
      </c>
      <c r="Y22" s="118">
        <v>22.9333849495906</v>
      </c>
      <c r="Z22" s="118">
        <v>22.922080741892493</v>
      </c>
      <c r="AA22" s="118">
        <v>23.952597976894587</v>
      </c>
      <c r="AB22" s="118">
        <v>24.476549305498025</v>
      </c>
      <c r="AC22" s="118">
        <v>24.922277317630225</v>
      </c>
      <c r="AD22" s="118">
        <v>24.907596618357488</v>
      </c>
      <c r="AE22" s="118">
        <v>26.210221533383447</v>
      </c>
      <c r="AF22" s="118">
        <v>24.209129757163403</v>
      </c>
      <c r="AG22" s="118">
        <v>24.231665546125353</v>
      </c>
      <c r="AH22" s="118">
        <v>24.229263895118052</v>
      </c>
      <c r="AI22" s="118">
        <v>24.601351093624682</v>
      </c>
      <c r="AJ22" s="118">
        <v>24.881112518728678</v>
      </c>
      <c r="AK22" s="118">
        <v>24.988269910453777</v>
      </c>
      <c r="AL22" s="118">
        <v>25.071048211099484</v>
      </c>
      <c r="AM22" s="118">
        <v>26.596453940120711</v>
      </c>
      <c r="AN22" s="118">
        <v>26.612560156724697</v>
      </c>
      <c r="AO22" s="118">
        <v>26.671897996777076</v>
      </c>
      <c r="AP22" s="118">
        <v>27.083970408870648</v>
      </c>
      <c r="AQ22" s="118">
        <v>26.988282065654012</v>
      </c>
      <c r="AR22" s="118">
        <v>26.953548200148418</v>
      </c>
      <c r="AS22" s="118">
        <v>26.956675050614816</v>
      </c>
      <c r="AT22" s="118">
        <v>27.0056932437151</v>
      </c>
      <c r="AU22" s="118">
        <v>26.815969729503035</v>
      </c>
      <c r="AV22" s="118">
        <v>26.812541620311315</v>
      </c>
      <c r="AW22" s="118">
        <v>26.871190651786346</v>
      </c>
      <c r="AX22" s="118">
        <v>26.870396283524439</v>
      </c>
      <c r="AY22" s="118">
        <v>27.030567519772653</v>
      </c>
      <c r="AZ22" s="118">
        <v>27.451214238978878</v>
      </c>
      <c r="BA22" s="118">
        <v>27.549387517294576</v>
      </c>
      <c r="BB22" s="118">
        <v>27.562065415442234</v>
      </c>
      <c r="BC22" s="118">
        <v>27.541813040102969</v>
      </c>
      <c r="BD22" s="118">
        <v>27.591328077784301</v>
      </c>
      <c r="BE22" s="118">
        <v>27.645397246465404</v>
      </c>
      <c r="BF22" s="118">
        <v>27.574585007471661</v>
      </c>
      <c r="BG22" s="118">
        <v>27.693401123786526</v>
      </c>
      <c r="BH22" s="118">
        <v>27.650600480112871</v>
      </c>
      <c r="BI22" s="118">
        <v>27.755254990684509</v>
      </c>
      <c r="BJ22" s="118">
        <v>27.92991382844005</v>
      </c>
      <c r="BK22" s="118">
        <v>27.522652255300674</v>
      </c>
      <c r="BL22" s="118">
        <v>28.056490768053472</v>
      </c>
    </row>
    <row r="23" spans="1:64" x14ac:dyDescent="0.25">
      <c r="A23" s="1" t="s">
        <v>59</v>
      </c>
      <c r="B23" s="118">
        <v>15.070003629105424</v>
      </c>
      <c r="C23" s="118">
        <v>15.073282878636819</v>
      </c>
      <c r="D23" s="118">
        <v>15.07806992120279</v>
      </c>
      <c r="E23" s="118">
        <v>16.680263895164934</v>
      </c>
      <c r="F23" s="118">
        <v>16.677995660428532</v>
      </c>
      <c r="G23" s="118">
        <v>16.721923919712509</v>
      </c>
      <c r="H23" s="118">
        <v>16.732731339356199</v>
      </c>
      <c r="I23" s="118">
        <v>17.363259065093928</v>
      </c>
      <c r="J23" s="118">
        <v>17.444998256016742</v>
      </c>
      <c r="K23" s="118">
        <v>17.444229063396818</v>
      </c>
      <c r="L23" s="118">
        <v>17.44432084817937</v>
      </c>
      <c r="M23" s="118">
        <v>18.467542262678808</v>
      </c>
      <c r="N23" s="118">
        <v>18.516871595330738</v>
      </c>
      <c r="O23" s="118">
        <v>18.518038776389485</v>
      </c>
      <c r="P23" s="118">
        <v>18.540131914893617</v>
      </c>
      <c r="Q23" s="118">
        <v>19.007709198813057</v>
      </c>
      <c r="R23" s="118">
        <v>19.135502533783786</v>
      </c>
      <c r="S23" s="118">
        <v>19.13871805648958</v>
      </c>
      <c r="T23" s="118">
        <v>19.158193909988292</v>
      </c>
      <c r="U23" s="118">
        <v>20.454488142952574</v>
      </c>
      <c r="V23" s="118">
        <v>20.436322929671242</v>
      </c>
      <c r="W23" s="118">
        <v>21.313162875643371</v>
      </c>
      <c r="X23" s="118">
        <v>21.31360560577162</v>
      </c>
      <c r="Y23" s="118">
        <v>21.34245445511759</v>
      </c>
      <c r="Z23" s="118">
        <v>21.339619614653106</v>
      </c>
      <c r="AA23" s="118">
        <v>21.342630792227208</v>
      </c>
      <c r="AB23" s="118">
        <v>21.463229736449527</v>
      </c>
      <c r="AC23" s="118">
        <v>22.000646980756475</v>
      </c>
      <c r="AD23" s="118">
        <v>22.003526981241219</v>
      </c>
      <c r="AE23" s="118">
        <v>22.323315716554664</v>
      </c>
      <c r="AF23" s="118">
        <v>22.983951697603825</v>
      </c>
      <c r="AG23" s="118">
        <v>22.978160286378252</v>
      </c>
      <c r="AH23" s="118">
        <v>22.97642565262877</v>
      </c>
      <c r="AI23" s="118">
        <v>23.668356217356429</v>
      </c>
      <c r="AJ23" s="118">
        <v>23.663743323259876</v>
      </c>
      <c r="AK23" s="118">
        <v>24.638517221195496</v>
      </c>
      <c r="AL23" s="118">
        <v>24.671350582669742</v>
      </c>
      <c r="AM23" s="118">
        <v>24.890917593251089</v>
      </c>
      <c r="AN23" s="118">
        <v>24.87792790132799</v>
      </c>
      <c r="AO23" s="118">
        <v>24.854180396945843</v>
      </c>
      <c r="AP23" s="118">
        <v>24.836425097141174</v>
      </c>
      <c r="AQ23" s="118">
        <v>25.319180491429698</v>
      </c>
      <c r="AR23" s="118">
        <v>25.317438089800074</v>
      </c>
      <c r="AS23" s="118">
        <v>25.431242891187487</v>
      </c>
      <c r="AT23" s="118">
        <v>25.423337322340544</v>
      </c>
      <c r="AU23" s="118">
        <v>25.604584364553244</v>
      </c>
      <c r="AV23" s="118">
        <v>25.591853396020742</v>
      </c>
      <c r="AW23" s="118">
        <v>25.957369127303096</v>
      </c>
      <c r="AX23" s="118">
        <v>25.924933346581309</v>
      </c>
      <c r="AY23" s="118">
        <v>26.313502733226276</v>
      </c>
      <c r="AZ23" s="118">
        <v>26.320285294425037</v>
      </c>
      <c r="BA23" s="118">
        <v>26.723170680134938</v>
      </c>
      <c r="BB23" s="118">
        <v>26.806697335929272</v>
      </c>
      <c r="BC23" s="118">
        <v>26.970802061159073</v>
      </c>
      <c r="BD23" s="118">
        <v>26.96790296353123</v>
      </c>
      <c r="BE23" s="118">
        <v>27.183085457581868</v>
      </c>
      <c r="BF23" s="118">
        <v>27.266890789846432</v>
      </c>
      <c r="BG23" s="118">
        <v>27.380982339337727</v>
      </c>
      <c r="BH23" s="118">
        <v>27.387319783642305</v>
      </c>
      <c r="BI23" s="118">
        <v>27.447653091017401</v>
      </c>
      <c r="BJ23" s="118">
        <v>27.928683964109847</v>
      </c>
      <c r="BK23" s="118">
        <v>28.165130054336949</v>
      </c>
      <c r="BL23" s="118">
        <v>28.608814737494438</v>
      </c>
    </row>
    <row r="24" spans="1:64" x14ac:dyDescent="0.25">
      <c r="A24" s="1" t="s">
        <v>123</v>
      </c>
      <c r="B24" s="118">
        <v>17.047361441261103</v>
      </c>
      <c r="C24" s="118">
        <v>17.27791341362126</v>
      </c>
      <c r="D24" s="118">
        <v>17.261420451022136</v>
      </c>
      <c r="E24" s="118">
        <v>18.290215627316915</v>
      </c>
      <c r="F24" s="118">
        <v>18.780753788422498</v>
      </c>
      <c r="G24" s="118">
        <v>18.791397632581543</v>
      </c>
      <c r="H24" s="118">
        <v>18.913842153377349</v>
      </c>
      <c r="I24" s="118">
        <v>19.162456671918552</v>
      </c>
      <c r="J24" s="118">
        <v>19.151780345659162</v>
      </c>
      <c r="K24" s="118">
        <v>19.874028883466014</v>
      </c>
      <c r="L24" s="118">
        <v>20.011961135666787</v>
      </c>
      <c r="M24" s="118">
        <v>20.461748019929729</v>
      </c>
      <c r="N24" s="118">
        <v>20.440157464777617</v>
      </c>
      <c r="O24" s="118">
        <v>20.464375490966223</v>
      </c>
      <c r="P24" s="118">
        <v>20.46354851322555</v>
      </c>
      <c r="Q24" s="118">
        <v>22.316655261571963</v>
      </c>
      <c r="R24" s="118">
        <v>22.318314698030719</v>
      </c>
      <c r="S24" s="118">
        <v>22.440528352748625</v>
      </c>
      <c r="T24" s="118">
        <v>21.737436266605236</v>
      </c>
      <c r="U24" s="118">
        <v>22.75203090592268</v>
      </c>
      <c r="V24" s="118">
        <v>22.69125373020124</v>
      </c>
      <c r="W24" s="118">
        <v>23.583607373905075</v>
      </c>
      <c r="X24" s="118">
        <v>23.579376998021008</v>
      </c>
      <c r="Y24" s="118">
        <v>23.581926333776345</v>
      </c>
      <c r="Z24" s="118">
        <v>23.582286991269434</v>
      </c>
      <c r="AA24" s="118">
        <v>23.942129917380427</v>
      </c>
      <c r="AB24" s="118">
        <v>24.177377823990927</v>
      </c>
      <c r="AC24" s="118">
        <v>25.029158216733702</v>
      </c>
      <c r="AD24" s="118">
        <v>25.064714274958593</v>
      </c>
      <c r="AE24" s="118">
        <v>25.500072592995966</v>
      </c>
      <c r="AF24" s="118">
        <v>25.687547749915204</v>
      </c>
      <c r="AG24" s="118">
        <v>25.704025542773209</v>
      </c>
      <c r="AH24" s="118">
        <v>25.675715251069388</v>
      </c>
      <c r="AI24" s="118">
        <v>26.878655647780676</v>
      </c>
      <c r="AJ24" s="118">
        <v>26.857540156839214</v>
      </c>
      <c r="AK24" s="118">
        <v>26.852160823955224</v>
      </c>
      <c r="AL24" s="118">
        <v>26.863410110179284</v>
      </c>
      <c r="AM24" s="118">
        <v>27.453792872942657</v>
      </c>
      <c r="AN24" s="118">
        <v>27.93790333304888</v>
      </c>
      <c r="AO24" s="118">
        <v>27.950346748980955</v>
      </c>
      <c r="AP24" s="118">
        <v>27.966758078778689</v>
      </c>
      <c r="AQ24" s="118">
        <v>28.309481053997036</v>
      </c>
      <c r="AR24" s="118">
        <v>28.301816231152792</v>
      </c>
      <c r="AS24" s="118">
        <v>28.301288214249638</v>
      </c>
      <c r="AT24" s="118">
        <v>28.2823905572236</v>
      </c>
      <c r="AU24" s="118">
        <v>28.263238275055382</v>
      </c>
      <c r="AV24" s="118">
        <v>28.616289371296471</v>
      </c>
      <c r="AW24" s="118">
        <v>28.605104437324037</v>
      </c>
      <c r="AX24" s="118">
        <v>28.598018846158304</v>
      </c>
      <c r="AY24" s="118">
        <v>29.389747751540401</v>
      </c>
      <c r="AZ24" s="118">
        <v>29.488380313922516</v>
      </c>
      <c r="BA24" s="118">
        <v>29.491951154369179</v>
      </c>
      <c r="BB24" s="118">
        <v>29.763906886251451</v>
      </c>
      <c r="BC24" s="118">
        <v>30.135274188889763</v>
      </c>
      <c r="BD24" s="118">
        <v>30.109054360920155</v>
      </c>
      <c r="BE24" s="118">
        <v>30.304065048574053</v>
      </c>
      <c r="BF24" s="118">
        <v>30.665153937306986</v>
      </c>
      <c r="BG24" s="118">
        <v>30.621580970343956</v>
      </c>
      <c r="BH24" s="118">
        <v>30.612628023143841</v>
      </c>
      <c r="BI24" s="118">
        <v>30.586724549233764</v>
      </c>
      <c r="BJ24" s="118">
        <v>31.093446144945666</v>
      </c>
      <c r="BK24" s="118">
        <v>31.098338168618184</v>
      </c>
      <c r="BL24" s="118">
        <v>31.158266467833037</v>
      </c>
    </row>
    <row r="25" spans="1:64" x14ac:dyDescent="0.25">
      <c r="A25" s="1" t="s">
        <v>64</v>
      </c>
      <c r="B25" s="118">
        <v>15.908960140059447</v>
      </c>
      <c r="C25" s="118">
        <v>15.995283235186823</v>
      </c>
      <c r="D25" s="118">
        <v>15.998083010335915</v>
      </c>
      <c r="E25" s="118">
        <v>17.474760958463516</v>
      </c>
      <c r="F25" s="118">
        <v>17.473952559900706</v>
      </c>
      <c r="G25" s="118">
        <v>17.474159820804225</v>
      </c>
      <c r="H25" s="118">
        <v>17.520461933905917</v>
      </c>
      <c r="I25" s="118">
        <v>18.199876938694942</v>
      </c>
      <c r="J25" s="118">
        <v>18.200724085194434</v>
      </c>
      <c r="K25" s="118">
        <v>18.201089653859505</v>
      </c>
      <c r="L25" s="118">
        <v>18.201698183766645</v>
      </c>
      <c r="M25" s="118">
        <v>19.299606222978952</v>
      </c>
      <c r="N25" s="118">
        <v>19.267254124497434</v>
      </c>
      <c r="O25" s="118">
        <v>19.269881366795968</v>
      </c>
      <c r="P25" s="118">
        <v>19.340424910377692</v>
      </c>
      <c r="Q25" s="118">
        <v>19.979184723169716</v>
      </c>
      <c r="R25" s="118">
        <v>19.980929380053908</v>
      </c>
      <c r="S25" s="118">
        <v>19.984093660367243</v>
      </c>
      <c r="T25" s="118">
        <v>19.98914433471878</v>
      </c>
      <c r="U25" s="118">
        <v>21.479831458590528</v>
      </c>
      <c r="V25" s="118">
        <v>21.429249799128851</v>
      </c>
      <c r="W25" s="118">
        <v>22.127486860763629</v>
      </c>
      <c r="X25" s="118">
        <v>22.080442026360959</v>
      </c>
      <c r="Y25" s="118">
        <v>22.08953263590001</v>
      </c>
      <c r="Z25" s="118">
        <v>22.026252556263959</v>
      </c>
      <c r="AA25" s="118">
        <v>21.961974613012789</v>
      </c>
      <c r="AB25" s="118">
        <v>21.961382578223038</v>
      </c>
      <c r="AC25" s="118">
        <v>22.476204292238393</v>
      </c>
      <c r="AD25" s="118">
        <v>22.431453235990524</v>
      </c>
      <c r="AE25" s="118">
        <v>22.759481792753014</v>
      </c>
      <c r="AF25" s="118">
        <v>22.034824553529926</v>
      </c>
      <c r="AG25" s="118">
        <v>22.605483895792158</v>
      </c>
      <c r="AH25" s="118">
        <v>22.817847107633241</v>
      </c>
      <c r="AI25" s="118">
        <v>23.86115372409305</v>
      </c>
      <c r="AJ25" s="118">
        <v>23.830879430468414</v>
      </c>
      <c r="AK25" s="118">
        <v>24.239949145064447</v>
      </c>
      <c r="AL25" s="118">
        <v>24.456415022993607</v>
      </c>
      <c r="AM25" s="118">
        <v>24.720459465363621</v>
      </c>
      <c r="AN25" s="118">
        <v>25.321540078909113</v>
      </c>
      <c r="AO25" s="118">
        <v>25.326435561759173</v>
      </c>
      <c r="AP25" s="118">
        <v>25.311915299954254</v>
      </c>
      <c r="AQ25" s="118">
        <v>26.474113048126746</v>
      </c>
      <c r="AR25" s="118">
        <v>26.456339969366905</v>
      </c>
      <c r="AS25" s="118">
        <v>26.464185841154951</v>
      </c>
      <c r="AT25" s="118">
        <v>26.448944690773931</v>
      </c>
      <c r="AU25" s="118">
        <v>26.518825038697724</v>
      </c>
      <c r="AV25" s="118">
        <v>26.555210294630538</v>
      </c>
      <c r="AW25" s="118">
        <v>27.031134281083709</v>
      </c>
      <c r="AX25" s="118">
        <v>27.009750330263525</v>
      </c>
      <c r="AY25" s="118">
        <v>27.312893722505358</v>
      </c>
      <c r="AZ25" s="118">
        <v>27.4015175077358</v>
      </c>
      <c r="BA25" s="118">
        <v>27.557253296376338</v>
      </c>
      <c r="BB25" s="118">
        <v>27.625558486899347</v>
      </c>
      <c r="BC25" s="118">
        <v>27.793545341912825</v>
      </c>
      <c r="BD25" s="118">
        <v>27.810681323083248</v>
      </c>
      <c r="BE25" s="118">
        <v>27.908436319841787</v>
      </c>
      <c r="BF25" s="118">
        <v>28.210483590041328</v>
      </c>
      <c r="BG25" s="118">
        <v>28.357192706902264</v>
      </c>
      <c r="BH25" s="118">
        <v>28.388941510024839</v>
      </c>
      <c r="BI25" s="118">
        <v>28.567420568315029</v>
      </c>
      <c r="BJ25" s="118">
        <v>28.980311854778851</v>
      </c>
      <c r="BK25" s="118">
        <v>28.516869890683928</v>
      </c>
      <c r="BL25" s="118">
        <v>28.508283954312407</v>
      </c>
    </row>
    <row r="26" spans="1:64" x14ac:dyDescent="0.25">
      <c r="A26" s="1" t="s">
        <v>52</v>
      </c>
      <c r="B26" s="118">
        <v>17.112754459601256</v>
      </c>
      <c r="C26" s="118">
        <v>17.788154746310365</v>
      </c>
      <c r="D26" s="118">
        <v>17.846793492521648</v>
      </c>
      <c r="E26" s="118">
        <v>18.083317572892039</v>
      </c>
      <c r="F26" s="118">
        <v>18.080709033613445</v>
      </c>
      <c r="G26" s="118">
        <v>19.486396743412413</v>
      </c>
      <c r="H26" s="118">
        <v>21.654668186201455</v>
      </c>
      <c r="I26" s="118">
        <v>21.867670175438597</v>
      </c>
      <c r="J26" s="118">
        <v>21.896430634573306</v>
      </c>
      <c r="K26" s="118">
        <v>23.408524446776877</v>
      </c>
      <c r="L26" s="118">
        <v>23.567349460951881</v>
      </c>
      <c r="M26" s="118">
        <v>23.563750657548656</v>
      </c>
      <c r="N26" s="118">
        <v>23.83508505787443</v>
      </c>
      <c r="O26" s="118">
        <v>26.93228199072859</v>
      </c>
      <c r="P26" s="118">
        <v>26.915174960436083</v>
      </c>
      <c r="Q26" s="118">
        <v>27.473125435540069</v>
      </c>
      <c r="R26" s="118">
        <v>27.568816418819029</v>
      </c>
      <c r="S26" s="118">
        <v>27.566681707740372</v>
      </c>
      <c r="T26" s="118">
        <v>29.654639694391392</v>
      </c>
      <c r="U26" s="118">
        <v>30.078460672210667</v>
      </c>
      <c r="V26" s="118">
        <v>30.053363360762237</v>
      </c>
      <c r="W26" s="118">
        <v>30.921522470456313</v>
      </c>
      <c r="X26" s="118">
        <v>30.918195488721803</v>
      </c>
      <c r="Y26" s="118">
        <v>30.895783153347729</v>
      </c>
      <c r="Z26" s="118">
        <v>30.757818933586009</v>
      </c>
      <c r="AA26" s="118">
        <v>32.981316655124644</v>
      </c>
      <c r="AB26" s="118">
        <v>33.01477846180525</v>
      </c>
      <c r="AC26" s="118">
        <v>33.734903829492303</v>
      </c>
      <c r="AD26" s="118">
        <v>33.706155444002079</v>
      </c>
      <c r="AE26" s="118">
        <v>34.90185432847727</v>
      </c>
      <c r="AF26" s="118">
        <v>34.745394362259027</v>
      </c>
      <c r="AG26" s="118">
        <v>34.635926153994397</v>
      </c>
      <c r="AH26" s="118">
        <v>34.588950773645792</v>
      </c>
      <c r="AI26" s="118">
        <v>36.136491626165785</v>
      </c>
      <c r="AJ26" s="118">
        <v>36.078279925965624</v>
      </c>
      <c r="AK26" s="118">
        <v>36.528379003068203</v>
      </c>
      <c r="AL26" s="118">
        <v>36.50754783800236</v>
      </c>
      <c r="AM26" s="118">
        <v>36.661285592139429</v>
      </c>
      <c r="AN26" s="118">
        <v>37.381692755912901</v>
      </c>
      <c r="AO26" s="118">
        <v>37.348429117130507</v>
      </c>
      <c r="AP26" s="118">
        <v>37.316761645537866</v>
      </c>
      <c r="AQ26" s="118">
        <v>38.188200168428715</v>
      </c>
      <c r="AR26" s="118">
        <v>38.940069817722346</v>
      </c>
      <c r="AS26" s="118">
        <v>38.915160623129438</v>
      </c>
      <c r="AT26" s="118">
        <v>38.880870320599392</v>
      </c>
      <c r="AU26" s="118">
        <v>38.929874737223976</v>
      </c>
      <c r="AV26" s="118">
        <v>38.882321414213571</v>
      </c>
      <c r="AW26" s="118">
        <v>39.091461647986776</v>
      </c>
      <c r="AX26" s="118">
        <v>38.899755549910481</v>
      </c>
      <c r="AY26" s="118">
        <v>39.383901162749098</v>
      </c>
      <c r="AZ26" s="118">
        <v>39.901385271558524</v>
      </c>
      <c r="BA26" s="118">
        <v>39.987552142519988</v>
      </c>
      <c r="BB26" s="118">
        <v>40.115810993688491</v>
      </c>
      <c r="BC26" s="118">
        <v>40.330366237412086</v>
      </c>
      <c r="BD26" s="118">
        <v>40.818413700237798</v>
      </c>
      <c r="BE26" s="118">
        <v>40.771820485308325</v>
      </c>
      <c r="BF26" s="118">
        <v>40.979236199714457</v>
      </c>
      <c r="BG26" s="118">
        <v>41.819000949629704</v>
      </c>
      <c r="BH26" s="118">
        <v>41.795416082332849</v>
      </c>
      <c r="BI26" s="118">
        <v>41.673766867163899</v>
      </c>
      <c r="BJ26" s="118">
        <v>41.897782078219812</v>
      </c>
      <c r="BK26" s="118">
        <v>42.075474702856226</v>
      </c>
      <c r="BL26" s="118">
        <v>42.119913453322418</v>
      </c>
    </row>
    <row r="27" spans="1:64" x14ac:dyDescent="0.25">
      <c r="A27" s="1" t="s">
        <v>93</v>
      </c>
      <c r="B27" s="118">
        <v>19.406540073840475</v>
      </c>
      <c r="C27" s="118">
        <v>19.414729688160879</v>
      </c>
      <c r="D27" s="118">
        <v>22.652242658983798</v>
      </c>
      <c r="E27" s="118">
        <v>22.842463322967738</v>
      </c>
      <c r="F27" s="118">
        <v>22.842240800762628</v>
      </c>
      <c r="G27" s="118">
        <v>22.837778580527406</v>
      </c>
      <c r="H27" s="118">
        <v>22.895869053047576</v>
      </c>
      <c r="I27" s="118">
        <v>23.033844505952832</v>
      </c>
      <c r="J27" s="118">
        <v>23.033184761473262</v>
      </c>
      <c r="K27" s="118">
        <v>23.050622462024368</v>
      </c>
      <c r="L27" s="118">
        <v>24.237881195184698</v>
      </c>
      <c r="M27" s="118">
        <v>24.333792683155508</v>
      </c>
      <c r="N27" s="118">
        <v>24.480657552692115</v>
      </c>
      <c r="O27" s="118">
        <v>24.314793101517441</v>
      </c>
      <c r="P27" s="118">
        <v>25.689152655979449</v>
      </c>
      <c r="Q27" s="118">
        <v>25.835902894975984</v>
      </c>
      <c r="R27" s="118">
        <v>25.811645679628704</v>
      </c>
      <c r="S27" s="118">
        <v>25.789340942562596</v>
      </c>
      <c r="T27" s="118">
        <v>25.741923700103104</v>
      </c>
      <c r="U27" s="118">
        <v>26.101315441662383</v>
      </c>
      <c r="V27" s="118">
        <v>26.056576797684897</v>
      </c>
      <c r="W27" s="118">
        <v>26.102653404827702</v>
      </c>
      <c r="X27" s="118">
        <v>26.578139824532478</v>
      </c>
      <c r="Y27" s="118">
        <v>26.563715767446091</v>
      </c>
      <c r="Z27" s="118">
        <v>26.557357037790329</v>
      </c>
      <c r="AA27" s="118">
        <v>26.837885643842572</v>
      </c>
      <c r="AB27" s="118">
        <v>27.64747053293803</v>
      </c>
      <c r="AC27" s="118">
        <v>28.303292766602876</v>
      </c>
      <c r="AD27" s="118">
        <v>28.284318914150965</v>
      </c>
      <c r="AE27" s="118">
        <v>28.443475469175691</v>
      </c>
      <c r="AF27" s="118">
        <v>28.3063711892292</v>
      </c>
      <c r="AG27" s="118">
        <v>28.265260840759268</v>
      </c>
      <c r="AH27" s="118">
        <v>28.225732988255444</v>
      </c>
      <c r="AI27" s="118">
        <v>29.551963475984607</v>
      </c>
      <c r="AJ27" s="118">
        <v>29.541386206884876</v>
      </c>
      <c r="AK27" s="118">
        <v>29.527786706060663</v>
      </c>
      <c r="AL27" s="118">
        <v>29.57380202071662</v>
      </c>
      <c r="AM27" s="118">
        <v>30.763274126628616</v>
      </c>
      <c r="AN27" s="118">
        <v>30.744228873327724</v>
      </c>
      <c r="AO27" s="118">
        <v>30.719048812504941</v>
      </c>
      <c r="AP27" s="118">
        <v>30.679871843436132</v>
      </c>
      <c r="AQ27" s="118">
        <v>31.752962407394723</v>
      </c>
      <c r="AR27" s="118">
        <v>31.722221633617149</v>
      </c>
      <c r="AS27" s="118">
        <v>31.701684367103301</v>
      </c>
      <c r="AT27" s="118">
        <v>31.685660830015912</v>
      </c>
      <c r="AU27" s="118">
        <v>31.74150973351848</v>
      </c>
      <c r="AV27" s="118">
        <v>31.90460666712633</v>
      </c>
      <c r="AW27" s="118">
        <v>31.870517334412867</v>
      </c>
      <c r="AX27" s="118">
        <v>31.857916054700191</v>
      </c>
      <c r="AY27" s="118">
        <v>32.252949054789184</v>
      </c>
      <c r="AZ27" s="118">
        <v>32.315249176104174</v>
      </c>
      <c r="BA27" s="118">
        <v>32.249093549665211</v>
      </c>
      <c r="BB27" s="118">
        <v>32.269390811603671</v>
      </c>
      <c r="BC27" s="118">
        <v>32.826011735169288</v>
      </c>
      <c r="BD27" s="118">
        <v>32.832774602590142</v>
      </c>
      <c r="BE27" s="118">
        <v>32.92393856369025</v>
      </c>
      <c r="BF27" s="118">
        <v>32.781252648463912</v>
      </c>
      <c r="BG27" s="118">
        <v>32.728533850089633</v>
      </c>
      <c r="BH27" s="118">
        <v>32.712649847344174</v>
      </c>
      <c r="BI27" s="118">
        <v>32.817837108592911</v>
      </c>
      <c r="BJ27" s="118">
        <v>33.533967146645757</v>
      </c>
      <c r="BK27" s="118">
        <v>33.476495975416029</v>
      </c>
      <c r="BL27" s="118">
        <v>33.487454866059117</v>
      </c>
    </row>
    <row r="28" spans="1:64" x14ac:dyDescent="0.25">
      <c r="A28" s="1" t="s">
        <v>85</v>
      </c>
      <c r="B28" s="118">
        <v>18.428790704119404</v>
      </c>
      <c r="C28" s="118">
        <v>18.429731878625258</v>
      </c>
      <c r="D28" s="118">
        <v>18.913756526193431</v>
      </c>
      <c r="E28" s="118">
        <v>18.953967242769227</v>
      </c>
      <c r="F28" s="118">
        <v>18.978439112792028</v>
      </c>
      <c r="G28" s="118">
        <v>18.984619065361912</v>
      </c>
      <c r="H28" s="118">
        <v>19.159299549990219</v>
      </c>
      <c r="I28" s="118">
        <v>19.345575860520512</v>
      </c>
      <c r="J28" s="118">
        <v>19.343570371236023</v>
      </c>
      <c r="K28" s="118">
        <v>19.352552482118284</v>
      </c>
      <c r="L28" s="118">
        <v>20.544390135482502</v>
      </c>
      <c r="M28" s="118">
        <v>20.90876441992361</v>
      </c>
      <c r="N28" s="118">
        <v>20.899939457041491</v>
      </c>
      <c r="O28" s="118">
        <v>20.90449377784606</v>
      </c>
      <c r="P28" s="118">
        <v>22.273761598036966</v>
      </c>
      <c r="Q28" s="118">
        <v>22.522345159005187</v>
      </c>
      <c r="R28" s="118">
        <v>22.525727719271419</v>
      </c>
      <c r="S28" s="118">
        <v>22.536242449568817</v>
      </c>
      <c r="T28" s="118">
        <v>22.960977635054252</v>
      </c>
      <c r="U28" s="118">
        <v>23.457105457856695</v>
      </c>
      <c r="V28" s="118">
        <v>23.405022479370199</v>
      </c>
      <c r="W28" s="118">
        <v>23.488101582014988</v>
      </c>
      <c r="X28" s="118">
        <v>23.356026183549325</v>
      </c>
      <c r="Y28" s="118">
        <v>23.358222658091773</v>
      </c>
      <c r="Z28" s="118">
        <v>23.339961524678902</v>
      </c>
      <c r="AA28" s="118">
        <v>23.6810112489629</v>
      </c>
      <c r="AB28" s="118">
        <v>24.3158010385132</v>
      </c>
      <c r="AC28" s="118">
        <v>24.874839157075428</v>
      </c>
      <c r="AD28" s="118">
        <v>24.874623315832753</v>
      </c>
      <c r="AE28" s="118">
        <v>25.475672607282071</v>
      </c>
      <c r="AF28" s="118">
        <v>25.1738050015643</v>
      </c>
      <c r="AG28" s="118">
        <v>25.206604042604596</v>
      </c>
      <c r="AH28" s="118">
        <v>25.215757595298207</v>
      </c>
      <c r="AI28" s="118">
        <v>26.199803528104901</v>
      </c>
      <c r="AJ28" s="118">
        <v>26.213913379054379</v>
      </c>
      <c r="AK28" s="118">
        <v>26.223162249242126</v>
      </c>
      <c r="AL28" s="118">
        <v>26.223017947656732</v>
      </c>
      <c r="AM28" s="118">
        <v>27.238889358552012</v>
      </c>
      <c r="AN28" s="118">
        <v>27.234852915723803</v>
      </c>
      <c r="AO28" s="118">
        <v>27.233067052013734</v>
      </c>
      <c r="AP28" s="118">
        <v>27.164133882040886</v>
      </c>
      <c r="AQ28" s="118">
        <v>28.109427366534604</v>
      </c>
      <c r="AR28" s="118">
        <v>28.093662821567271</v>
      </c>
      <c r="AS28" s="118">
        <v>28.013643925873712</v>
      </c>
      <c r="AT28" s="118">
        <v>28.002175899776844</v>
      </c>
      <c r="AU28" s="118">
        <v>27.887217271295057</v>
      </c>
      <c r="AV28" s="118">
        <v>28.431675062394817</v>
      </c>
      <c r="AW28" s="118">
        <v>28.383304643327548</v>
      </c>
      <c r="AX28" s="118">
        <v>28.372917788866744</v>
      </c>
      <c r="AY28" s="118">
        <v>28.882664043246074</v>
      </c>
      <c r="AZ28" s="118">
        <v>28.645948093226753</v>
      </c>
      <c r="BA28" s="118">
        <v>28.579961669727417</v>
      </c>
      <c r="BB28" s="118">
        <v>28.599690549304981</v>
      </c>
      <c r="BC28" s="118">
        <v>29.036957657379894</v>
      </c>
      <c r="BD28" s="118">
        <v>29.006681287025174</v>
      </c>
      <c r="BE28" s="118">
        <v>29.179821310488368</v>
      </c>
      <c r="BF28" s="118">
        <v>29.313810114239772</v>
      </c>
      <c r="BG28" s="118">
        <v>29.292062497888324</v>
      </c>
      <c r="BH28" s="118">
        <v>29.285544090480155</v>
      </c>
      <c r="BI28" s="118">
        <v>29.368638372820598</v>
      </c>
      <c r="BJ28" s="118">
        <v>29.929248651458401</v>
      </c>
      <c r="BK28" s="118">
        <v>30.262638338707898</v>
      </c>
      <c r="BL28" s="118">
        <v>30.246394906273512</v>
      </c>
    </row>
    <row r="29" spans="1:64" x14ac:dyDescent="0.25">
      <c r="A29" s="1" t="s">
        <v>102</v>
      </c>
      <c r="B29" s="118">
        <v>16.525562051046922</v>
      </c>
      <c r="C29" s="118">
        <v>16.532539776525642</v>
      </c>
      <c r="D29" s="118">
        <v>18.635243555742115</v>
      </c>
      <c r="E29" s="118">
        <v>18.784194631512676</v>
      </c>
      <c r="F29" s="118">
        <v>18.786621734985701</v>
      </c>
      <c r="G29" s="118">
        <v>18.763960682168186</v>
      </c>
      <c r="H29" s="118">
        <v>18.943987688098495</v>
      </c>
      <c r="I29" s="118">
        <v>19.056044210207023</v>
      </c>
      <c r="J29" s="118">
        <v>19.056852239904853</v>
      </c>
      <c r="K29" s="118">
        <v>19.072010452699658</v>
      </c>
      <c r="L29" s="118">
        <v>20.507165661915227</v>
      </c>
      <c r="M29" s="118">
        <v>20.65258414746198</v>
      </c>
      <c r="N29" s="118">
        <v>20.650258270838396</v>
      </c>
      <c r="O29" s="118">
        <v>20.655310674356535</v>
      </c>
      <c r="P29" s="118">
        <v>22.305631644603327</v>
      </c>
      <c r="Q29" s="118">
        <v>22.362703584874165</v>
      </c>
      <c r="R29" s="118">
        <v>22.363079824707384</v>
      </c>
      <c r="S29" s="118">
        <v>22.3539675994109</v>
      </c>
      <c r="T29" s="118">
        <v>22.946819303284723</v>
      </c>
      <c r="U29" s="118">
        <v>23.261643476026144</v>
      </c>
      <c r="V29" s="118">
        <v>23.220146525513755</v>
      </c>
      <c r="W29" s="118">
        <v>23.261273905166263</v>
      </c>
      <c r="X29" s="118">
        <v>23.264243328876759</v>
      </c>
      <c r="Y29" s="118">
        <v>23.303228012733065</v>
      </c>
      <c r="Z29" s="118">
        <v>23.312745236799127</v>
      </c>
      <c r="AA29" s="118">
        <v>23.597050729623056</v>
      </c>
      <c r="AB29" s="118">
        <v>24.20452961168559</v>
      </c>
      <c r="AC29" s="118">
        <v>24.834851395760356</v>
      </c>
      <c r="AD29" s="118">
        <v>24.82504689384529</v>
      </c>
      <c r="AE29" s="118">
        <v>25.263079528265624</v>
      </c>
      <c r="AF29" s="118">
        <v>25.0976363948383</v>
      </c>
      <c r="AG29" s="118">
        <v>25.10262154296267</v>
      </c>
      <c r="AH29" s="118">
        <v>25.088851203230174</v>
      </c>
      <c r="AI29" s="118">
        <v>26.217421296791372</v>
      </c>
      <c r="AJ29" s="118">
        <v>26.220143241693641</v>
      </c>
      <c r="AK29" s="118">
        <v>26.259246114535724</v>
      </c>
      <c r="AL29" s="118">
        <v>26.255588207992673</v>
      </c>
      <c r="AM29" s="118">
        <v>27.360640387652886</v>
      </c>
      <c r="AN29" s="118">
        <v>27.34221730061623</v>
      </c>
      <c r="AO29" s="118">
        <v>27.327749193421042</v>
      </c>
      <c r="AP29" s="118">
        <v>27.278090015926576</v>
      </c>
      <c r="AQ29" s="118">
        <v>28.173424703016792</v>
      </c>
      <c r="AR29" s="118">
        <v>28.032316102449016</v>
      </c>
      <c r="AS29" s="118">
        <v>28.012079971544345</v>
      </c>
      <c r="AT29" s="118">
        <v>27.996839889360629</v>
      </c>
      <c r="AU29" s="118">
        <v>27.989973027538184</v>
      </c>
      <c r="AV29" s="118">
        <v>28.176953891791175</v>
      </c>
      <c r="AW29" s="118">
        <v>28.147385677676731</v>
      </c>
      <c r="AX29" s="118">
        <v>28.136772548325329</v>
      </c>
      <c r="AY29" s="118">
        <v>28.597577105416871</v>
      </c>
      <c r="AZ29" s="118">
        <v>28.529189103810403</v>
      </c>
      <c r="BA29" s="118">
        <v>28.48502722750592</v>
      </c>
      <c r="BB29" s="118">
        <v>28.50046230735817</v>
      </c>
      <c r="BC29" s="118">
        <v>29.004963934251979</v>
      </c>
      <c r="BD29" s="118">
        <v>29.009812318262533</v>
      </c>
      <c r="BE29" s="118">
        <v>29.073802747522461</v>
      </c>
      <c r="BF29" s="118">
        <v>29.082654650331079</v>
      </c>
      <c r="BG29" s="118">
        <v>29.061497479205663</v>
      </c>
      <c r="BH29" s="118">
        <v>29.089828741158541</v>
      </c>
      <c r="BI29" s="118">
        <v>29.117330275044132</v>
      </c>
      <c r="BJ29" s="118">
        <v>29.799061003507823</v>
      </c>
      <c r="BK29" s="118">
        <v>29.99856644078676</v>
      </c>
      <c r="BL29" s="118">
        <v>30.117105840568506</v>
      </c>
    </row>
    <row r="30" spans="1:64" x14ac:dyDescent="0.25">
      <c r="A30" s="1" t="s">
        <v>116</v>
      </c>
      <c r="B30" s="118">
        <v>17.831281372235662</v>
      </c>
      <c r="C30" s="118">
        <v>19.400583262763128</v>
      </c>
      <c r="D30" s="118">
        <v>19.452721332652388</v>
      </c>
      <c r="E30" s="118">
        <v>19.451142852880622</v>
      </c>
      <c r="F30" s="118">
        <v>19.612668771212185</v>
      </c>
      <c r="G30" s="118">
        <v>19.648804898897595</v>
      </c>
      <c r="H30" s="118">
        <v>20.579819070258853</v>
      </c>
      <c r="I30" s="118">
        <v>20.540704523243431</v>
      </c>
      <c r="J30" s="118">
        <v>20.533329220854622</v>
      </c>
      <c r="K30" s="118">
        <v>21.645971055897032</v>
      </c>
      <c r="L30" s="118">
        <v>21.830988255226284</v>
      </c>
      <c r="M30" s="118">
        <v>21.848136601652236</v>
      </c>
      <c r="N30" s="118">
        <v>21.842825981993244</v>
      </c>
      <c r="O30" s="118">
        <v>23.37942611251643</v>
      </c>
      <c r="P30" s="118">
        <v>23.610515295870044</v>
      </c>
      <c r="Q30" s="118">
        <v>23.644462158618577</v>
      </c>
      <c r="R30" s="118">
        <v>23.645587782020133</v>
      </c>
      <c r="S30" s="118">
        <v>24.913696590657516</v>
      </c>
      <c r="T30" s="118">
        <v>25.269968253091871</v>
      </c>
      <c r="U30" s="118">
        <v>25.290448663234123</v>
      </c>
      <c r="V30" s="118">
        <v>25.27140220136144</v>
      </c>
      <c r="W30" s="118">
        <v>26.327467717614802</v>
      </c>
      <c r="X30" s="118">
        <v>26.3530993848257</v>
      </c>
      <c r="Y30" s="118">
        <v>26.34285105571967</v>
      </c>
      <c r="Z30" s="118">
        <v>26.169324663689302</v>
      </c>
      <c r="AA30" s="118">
        <v>26.804243023303048</v>
      </c>
      <c r="AB30" s="118">
        <v>26.835568326085191</v>
      </c>
      <c r="AC30" s="118">
        <v>27.420545361394616</v>
      </c>
      <c r="AD30" s="118">
        <v>27.40756705084015</v>
      </c>
      <c r="AE30" s="118">
        <v>28.564250730792775</v>
      </c>
      <c r="AF30" s="118">
        <v>28.439085398515154</v>
      </c>
      <c r="AG30" s="118">
        <v>28.410178039912125</v>
      </c>
      <c r="AH30" s="118">
        <v>28.375580802894532</v>
      </c>
      <c r="AI30" s="118">
        <v>30.063689345265217</v>
      </c>
      <c r="AJ30" s="118">
        <v>30.04563514319829</v>
      </c>
      <c r="AK30" s="118">
        <v>30.015261973120342</v>
      </c>
      <c r="AL30" s="118">
        <v>29.986204003220539</v>
      </c>
      <c r="AM30" s="118">
        <v>30.975114837663089</v>
      </c>
      <c r="AN30" s="118">
        <v>30.929836092101873</v>
      </c>
      <c r="AO30" s="118">
        <v>30.898029522796833</v>
      </c>
      <c r="AP30" s="118">
        <v>30.856705852955987</v>
      </c>
      <c r="AQ30" s="118">
        <v>31.688729474229948</v>
      </c>
      <c r="AR30" s="118">
        <v>31.703552234867328</v>
      </c>
      <c r="AS30" s="118">
        <v>31.682662110350115</v>
      </c>
      <c r="AT30" s="118">
        <v>31.649930799319407</v>
      </c>
      <c r="AU30" s="118">
        <v>32.318399776479637</v>
      </c>
      <c r="AV30" s="118">
        <v>32.337913894038522</v>
      </c>
      <c r="AW30" s="118">
        <v>32.310726831627228</v>
      </c>
      <c r="AX30" s="118">
        <v>32.285807754356341</v>
      </c>
      <c r="AY30" s="118">
        <v>32.647900165246227</v>
      </c>
      <c r="AZ30" s="118">
        <v>32.621938256021039</v>
      </c>
      <c r="BA30" s="118">
        <v>32.595363722845022</v>
      </c>
      <c r="BB30" s="118">
        <v>32.711927750414148</v>
      </c>
      <c r="BC30" s="118">
        <v>33.143836490819332</v>
      </c>
      <c r="BD30" s="118">
        <v>33.104966839780673</v>
      </c>
      <c r="BE30" s="118">
        <v>33.078560697282953</v>
      </c>
      <c r="BF30" s="118">
        <v>33.082340474441622</v>
      </c>
      <c r="BG30" s="118">
        <v>33.034688971800847</v>
      </c>
      <c r="BH30" s="118">
        <v>33.003910539260957</v>
      </c>
      <c r="BI30" s="118">
        <v>32.979146560382731</v>
      </c>
      <c r="BJ30" s="118">
        <v>33.078993982152852</v>
      </c>
      <c r="BK30" s="118">
        <v>33.098323584736022</v>
      </c>
      <c r="BL30" s="118">
        <v>33.07382954243765</v>
      </c>
    </row>
    <row r="31" spans="1:64" x14ac:dyDescent="0.25">
      <c r="A31" s="1" t="s">
        <v>113</v>
      </c>
      <c r="B31" s="118">
        <v>17.562905947961472</v>
      </c>
      <c r="C31" s="118">
        <v>19.052772416270678</v>
      </c>
      <c r="D31" s="118">
        <v>19.049792443915869</v>
      </c>
      <c r="E31" s="118">
        <v>18.947336113454924</v>
      </c>
      <c r="F31" s="118">
        <v>20.119621294302412</v>
      </c>
      <c r="G31" s="118">
        <v>20.412968912734733</v>
      </c>
      <c r="H31" s="118">
        <v>20.425595161214112</v>
      </c>
      <c r="I31" s="118">
        <v>20.430211367060004</v>
      </c>
      <c r="J31" s="118">
        <v>20.429675089689596</v>
      </c>
      <c r="K31" s="118">
        <v>20.762607594543368</v>
      </c>
      <c r="L31" s="118">
        <v>22.172264683093132</v>
      </c>
      <c r="M31" s="118">
        <v>22.227869319060733</v>
      </c>
      <c r="N31" s="118">
        <v>22.226556230159954</v>
      </c>
      <c r="O31" s="118">
        <v>22.229062394551978</v>
      </c>
      <c r="P31" s="118">
        <v>23.193864627151051</v>
      </c>
      <c r="Q31" s="118">
        <v>23.45081018871376</v>
      </c>
      <c r="R31" s="118">
        <v>23.451824435925026</v>
      </c>
      <c r="S31" s="118">
        <v>23.45330258080077</v>
      </c>
      <c r="T31" s="118">
        <v>23.739064643024008</v>
      </c>
      <c r="U31" s="118">
        <v>23.904661303661378</v>
      </c>
      <c r="V31" s="118">
        <v>23.897238700776775</v>
      </c>
      <c r="W31" s="118">
        <v>24.006133561079395</v>
      </c>
      <c r="X31" s="118">
        <v>24.807012979245172</v>
      </c>
      <c r="Y31" s="118">
        <v>24.812163452928178</v>
      </c>
      <c r="Z31" s="118">
        <v>24.804909612323957</v>
      </c>
      <c r="AA31" s="118">
        <v>25.210830532171222</v>
      </c>
      <c r="AB31" s="118">
        <v>26.031781263461227</v>
      </c>
      <c r="AC31" s="118">
        <v>26.564113530095007</v>
      </c>
      <c r="AD31" s="118">
        <v>26.548870609953998</v>
      </c>
      <c r="AE31" s="118">
        <v>27.480598551127041</v>
      </c>
      <c r="AF31" s="118">
        <v>27.150736843147968</v>
      </c>
      <c r="AG31" s="118">
        <v>27.14671541100579</v>
      </c>
      <c r="AH31" s="118">
        <v>27.136056770919208</v>
      </c>
      <c r="AI31" s="118">
        <v>28.604784326898727</v>
      </c>
      <c r="AJ31" s="118">
        <v>28.693789226060737</v>
      </c>
      <c r="AK31" s="118">
        <v>28.656522870386645</v>
      </c>
      <c r="AL31" s="118">
        <v>28.656719233722473</v>
      </c>
      <c r="AM31" s="118">
        <v>29.678740314668257</v>
      </c>
      <c r="AN31" s="118">
        <v>29.673946298061349</v>
      </c>
      <c r="AO31" s="118">
        <v>29.694743841354896</v>
      </c>
      <c r="AP31" s="118">
        <v>29.703587010329997</v>
      </c>
      <c r="AQ31" s="118">
        <v>30.050034885943315</v>
      </c>
      <c r="AR31" s="118">
        <v>30.070930926711583</v>
      </c>
      <c r="AS31" s="118">
        <v>30.068751830126036</v>
      </c>
      <c r="AT31" s="118">
        <v>29.917632084201955</v>
      </c>
      <c r="AU31" s="118">
        <v>29.796936752149996</v>
      </c>
      <c r="AV31" s="118">
        <v>29.842933039383968</v>
      </c>
      <c r="AW31" s="118">
        <v>29.847569967955447</v>
      </c>
      <c r="AX31" s="118">
        <v>29.845814698733296</v>
      </c>
      <c r="AY31" s="118">
        <v>30.334251058373699</v>
      </c>
      <c r="AZ31" s="118">
        <v>30.375145255175209</v>
      </c>
      <c r="BA31" s="118">
        <v>30.47623484520097</v>
      </c>
      <c r="BB31" s="118">
        <v>30.523846603230133</v>
      </c>
      <c r="BC31" s="118">
        <v>31.037338314028958</v>
      </c>
      <c r="BD31" s="118">
        <v>31.015300286666648</v>
      </c>
      <c r="BE31" s="118">
        <v>31.076015807870707</v>
      </c>
      <c r="BF31" s="118">
        <v>31.44574193010752</v>
      </c>
      <c r="BG31" s="118">
        <v>31.822420679151168</v>
      </c>
      <c r="BH31" s="118">
        <v>31.842702015847685</v>
      </c>
      <c r="BI31" s="118">
        <v>31.841347090113338</v>
      </c>
      <c r="BJ31" s="118">
        <v>32.317170559708792</v>
      </c>
      <c r="BK31" s="118">
        <v>32.337932197696148</v>
      </c>
      <c r="BL31" s="118">
        <v>32.317120579162271</v>
      </c>
    </row>
    <row r="32" spans="1:64" x14ac:dyDescent="0.25">
      <c r="A32" s="1" t="s">
        <v>87</v>
      </c>
      <c r="B32" s="118">
        <v>19.719864487286952</v>
      </c>
      <c r="C32" s="118">
        <v>19.718277383108138</v>
      </c>
      <c r="D32" s="118">
        <v>22.559296473096357</v>
      </c>
      <c r="E32" s="118">
        <v>22.602936846004258</v>
      </c>
      <c r="F32" s="118">
        <v>22.602333641404805</v>
      </c>
      <c r="G32" s="118">
        <v>22.600588154079801</v>
      </c>
      <c r="H32" s="118">
        <v>22.663473882655879</v>
      </c>
      <c r="I32" s="118">
        <v>22.857127610846465</v>
      </c>
      <c r="J32" s="118">
        <v>22.855376123352038</v>
      </c>
      <c r="K32" s="118">
        <v>22.855129149613461</v>
      </c>
      <c r="L32" s="118">
        <v>23.92312199546485</v>
      </c>
      <c r="M32" s="118">
        <v>24.279195859512726</v>
      </c>
      <c r="N32" s="118">
        <v>24.275507775524002</v>
      </c>
      <c r="O32" s="118">
        <v>24.275076397627181</v>
      </c>
      <c r="P32" s="118">
        <v>25.513392119906662</v>
      </c>
      <c r="Q32" s="118">
        <v>25.653549725605675</v>
      </c>
      <c r="R32" s="118">
        <v>25.644530764449971</v>
      </c>
      <c r="S32" s="118">
        <v>25.634068298285918</v>
      </c>
      <c r="T32" s="118">
        <v>25.648627138877835</v>
      </c>
      <c r="U32" s="118">
        <v>26.159268496893311</v>
      </c>
      <c r="V32" s="118">
        <v>26.128099652884575</v>
      </c>
      <c r="W32" s="118">
        <v>26.213341962091963</v>
      </c>
      <c r="X32" s="118">
        <v>26.710836798109327</v>
      </c>
      <c r="Y32" s="118">
        <v>26.714808238946954</v>
      </c>
      <c r="Z32" s="118">
        <v>26.710586567815088</v>
      </c>
      <c r="AA32" s="118">
        <v>27.065373160248345</v>
      </c>
      <c r="AB32" s="118">
        <v>27.967973657987091</v>
      </c>
      <c r="AC32" s="118">
        <v>28.591315766701282</v>
      </c>
      <c r="AD32" s="118">
        <v>28.561091222773346</v>
      </c>
      <c r="AE32" s="118">
        <v>28.920172860657981</v>
      </c>
      <c r="AF32" s="118">
        <v>28.336945114731236</v>
      </c>
      <c r="AG32" s="118">
        <v>28.350836892414602</v>
      </c>
      <c r="AH32" s="118">
        <v>28.358184498900503</v>
      </c>
      <c r="AI32" s="118">
        <v>29.68202406121549</v>
      </c>
      <c r="AJ32" s="118">
        <v>29.684745445290549</v>
      </c>
      <c r="AK32" s="118">
        <v>29.682617257658769</v>
      </c>
      <c r="AL32" s="118">
        <v>29.730509770979328</v>
      </c>
      <c r="AM32" s="118">
        <v>30.783782325254982</v>
      </c>
      <c r="AN32" s="118">
        <v>30.780013656871361</v>
      </c>
      <c r="AO32" s="118">
        <v>30.769142382490525</v>
      </c>
      <c r="AP32" s="118">
        <v>30.763685401474536</v>
      </c>
      <c r="AQ32" s="118">
        <v>31.711449176074932</v>
      </c>
      <c r="AR32" s="118">
        <v>31.695183291967172</v>
      </c>
      <c r="AS32" s="118">
        <v>31.696589037016199</v>
      </c>
      <c r="AT32" s="118">
        <v>31.685587101827895</v>
      </c>
      <c r="AU32" s="118">
        <v>31.76929353747725</v>
      </c>
      <c r="AV32" s="118">
        <v>31.909808482497581</v>
      </c>
      <c r="AW32" s="118">
        <v>32.019891232079068</v>
      </c>
      <c r="AX32" s="118">
        <v>32.012043294484251</v>
      </c>
      <c r="AY32" s="118">
        <v>32.521831401042675</v>
      </c>
      <c r="AZ32" s="118">
        <v>32.497561145731687</v>
      </c>
      <c r="BA32" s="118">
        <v>32.652644891267791</v>
      </c>
      <c r="BB32" s="118">
        <v>32.647357496211953</v>
      </c>
      <c r="BC32" s="118">
        <v>33.139502478357592</v>
      </c>
      <c r="BD32" s="118">
        <v>33.076472728239253</v>
      </c>
      <c r="BE32" s="118">
        <v>33.080877778832473</v>
      </c>
      <c r="BF32" s="118">
        <v>33.109025550651879</v>
      </c>
      <c r="BG32" s="118">
        <v>32.992267151633726</v>
      </c>
      <c r="BH32" s="118">
        <v>32.930511978572817</v>
      </c>
      <c r="BI32" s="118">
        <v>32.907916553428038</v>
      </c>
      <c r="BJ32" s="118">
        <v>33.500487850530831</v>
      </c>
      <c r="BK32" s="118">
        <v>33.486469258860538</v>
      </c>
      <c r="BL32" s="118">
        <v>33.41106608724062</v>
      </c>
    </row>
    <row r="33" spans="1:64" x14ac:dyDescent="0.25">
      <c r="A33" s="1" t="s">
        <v>90</v>
      </c>
      <c r="B33" s="118">
        <v>16.621518137586992</v>
      </c>
      <c r="C33" s="118">
        <v>16.642956195398057</v>
      </c>
      <c r="D33" s="118">
        <v>18.643567096635167</v>
      </c>
      <c r="E33" s="118">
        <v>18.905700767499923</v>
      </c>
      <c r="F33" s="118">
        <v>18.911997090413841</v>
      </c>
      <c r="G33" s="118">
        <v>18.788032122299931</v>
      </c>
      <c r="H33" s="118">
        <v>18.957890932779105</v>
      </c>
      <c r="I33" s="118">
        <v>19.066854131142456</v>
      </c>
      <c r="J33" s="118">
        <v>19.064212575312833</v>
      </c>
      <c r="K33" s="118">
        <v>19.177628100446775</v>
      </c>
      <c r="L33" s="118">
        <v>20.446481840864987</v>
      </c>
      <c r="M33" s="118">
        <v>20.494083821263484</v>
      </c>
      <c r="N33" s="118">
        <v>20.490522415595592</v>
      </c>
      <c r="O33" s="118">
        <v>20.594579393343977</v>
      </c>
      <c r="P33" s="118">
        <v>21.989965641009906</v>
      </c>
      <c r="Q33" s="118">
        <v>22.428557556821666</v>
      </c>
      <c r="R33" s="118">
        <v>22.427096389957853</v>
      </c>
      <c r="S33" s="118">
        <v>22.430734944894358</v>
      </c>
      <c r="T33" s="118">
        <v>22.926900974075547</v>
      </c>
      <c r="U33" s="118">
        <v>23.218069714913625</v>
      </c>
      <c r="V33" s="118">
        <v>23.177580827354607</v>
      </c>
      <c r="W33" s="118">
        <v>23.212953323558164</v>
      </c>
      <c r="X33" s="118">
        <v>23.211773687258102</v>
      </c>
      <c r="Y33" s="118">
        <v>23.23747965497272</v>
      </c>
      <c r="Z33" s="118">
        <v>23.234924431714305</v>
      </c>
      <c r="AA33" s="118">
        <v>23.539776389946688</v>
      </c>
      <c r="AB33" s="118">
        <v>24.119266311787076</v>
      </c>
      <c r="AC33" s="118">
        <v>24.723287812889691</v>
      </c>
      <c r="AD33" s="118">
        <v>24.738159261396419</v>
      </c>
      <c r="AE33" s="118">
        <v>25.217461340104432</v>
      </c>
      <c r="AF33" s="118">
        <v>25.19423602562367</v>
      </c>
      <c r="AG33" s="118">
        <v>25.226326503002568</v>
      </c>
      <c r="AH33" s="118">
        <v>25.235243556306227</v>
      </c>
      <c r="AI33" s="118">
        <v>26.329921244462227</v>
      </c>
      <c r="AJ33" s="118">
        <v>26.350687490782391</v>
      </c>
      <c r="AK33" s="118">
        <v>26.386021347136218</v>
      </c>
      <c r="AL33" s="118">
        <v>26.390862999246647</v>
      </c>
      <c r="AM33" s="118">
        <v>27.636873848745321</v>
      </c>
      <c r="AN33" s="118">
        <v>27.624466182064069</v>
      </c>
      <c r="AO33" s="118">
        <v>27.619145431598316</v>
      </c>
      <c r="AP33" s="118">
        <v>27.55632300003046</v>
      </c>
      <c r="AQ33" s="118">
        <v>28.563281590629629</v>
      </c>
      <c r="AR33" s="118">
        <v>28.465466847135946</v>
      </c>
      <c r="AS33" s="118">
        <v>28.463855555529658</v>
      </c>
      <c r="AT33" s="118">
        <v>28.442823068238589</v>
      </c>
      <c r="AU33" s="118">
        <v>28.5209847231156</v>
      </c>
      <c r="AV33" s="118">
        <v>28.705725083526673</v>
      </c>
      <c r="AW33" s="118">
        <v>28.659956382119912</v>
      </c>
      <c r="AX33" s="118">
        <v>28.650463361394593</v>
      </c>
      <c r="AY33" s="118">
        <v>29.149468618586198</v>
      </c>
      <c r="AZ33" s="118">
        <v>29.081642678077884</v>
      </c>
      <c r="BA33" s="118">
        <v>29.637061228905381</v>
      </c>
      <c r="BB33" s="118">
        <v>29.635304577237825</v>
      </c>
      <c r="BC33" s="118">
        <v>30.168368519638211</v>
      </c>
      <c r="BD33" s="118">
        <v>30.121801287555336</v>
      </c>
      <c r="BE33" s="118">
        <v>30.14204644804564</v>
      </c>
      <c r="BF33" s="118">
        <v>29.810445812486055</v>
      </c>
      <c r="BG33" s="118">
        <v>29.956543038338371</v>
      </c>
      <c r="BH33" s="118">
        <v>30.679443437588478</v>
      </c>
      <c r="BI33" s="118">
        <v>30.646563677600582</v>
      </c>
      <c r="BJ33" s="118">
        <v>31.114163302817559</v>
      </c>
      <c r="BK33" s="118">
        <v>31.257498537110806</v>
      </c>
      <c r="BL33" s="118">
        <v>31.275240884561541</v>
      </c>
    </row>
    <row r="34" spans="1:64" x14ac:dyDescent="0.25">
      <c r="A34" s="1" t="s">
        <v>88</v>
      </c>
      <c r="B34" s="118">
        <v>17.100000000000001</v>
      </c>
      <c r="C34" s="118">
        <v>17.100000000000001</v>
      </c>
      <c r="D34" s="118">
        <v>17.101072524632531</v>
      </c>
      <c r="E34" s="118">
        <v>19.159115977291158</v>
      </c>
      <c r="F34" s="118">
        <v>19.107818329278182</v>
      </c>
      <c r="G34" s="118">
        <v>19.097045270160635</v>
      </c>
      <c r="H34" s="118">
        <v>19.170946341463413</v>
      </c>
      <c r="I34" s="118">
        <v>19.656459384665474</v>
      </c>
      <c r="J34" s="118">
        <v>19.650803003101029</v>
      </c>
      <c r="K34" s="118">
        <v>19.575331110774361</v>
      </c>
      <c r="L34" s="118">
        <v>19.56735592194827</v>
      </c>
      <c r="M34" s="118">
        <v>19.558442635308307</v>
      </c>
      <c r="N34" s="118">
        <v>19.860819375282933</v>
      </c>
      <c r="O34" s="118">
        <v>20.040544197233917</v>
      </c>
      <c r="P34" s="118">
        <v>20.281288675277864</v>
      </c>
      <c r="Q34" s="118">
        <v>20.834698488702681</v>
      </c>
      <c r="R34" s="118">
        <v>20.834401371701212</v>
      </c>
      <c r="S34" s="118">
        <v>20.834214593550303</v>
      </c>
      <c r="T34" s="118">
        <v>21.064033001337894</v>
      </c>
      <c r="U34" s="118">
        <v>21.071900667160861</v>
      </c>
      <c r="V34" s="118">
        <v>21.127779751332149</v>
      </c>
      <c r="W34" s="118">
        <v>23.220873297809351</v>
      </c>
      <c r="X34" s="118">
        <v>23.152010958092699</v>
      </c>
      <c r="Y34" s="118">
        <v>23.143422689573462</v>
      </c>
      <c r="Z34" s="118">
        <v>23.130264949674366</v>
      </c>
      <c r="AA34" s="118">
        <v>23.425254060497686</v>
      </c>
      <c r="AB34" s="118">
        <v>23.538331590739354</v>
      </c>
      <c r="AC34" s="118">
        <v>24.326370436864153</v>
      </c>
      <c r="AD34" s="118">
        <v>24.32682558660888</v>
      </c>
      <c r="AE34" s="118">
        <v>24.580364851561335</v>
      </c>
      <c r="AF34" s="118">
        <v>25.312625978819288</v>
      </c>
      <c r="AG34" s="118">
        <v>25.301336945330899</v>
      </c>
      <c r="AH34" s="118">
        <v>25.29084357137042</v>
      </c>
      <c r="AI34" s="118">
        <v>26.229173632389962</v>
      </c>
      <c r="AJ34" s="118">
        <v>26.779323835082018</v>
      </c>
      <c r="AK34" s="118">
        <v>26.741905202576152</v>
      </c>
      <c r="AL34" s="118">
        <v>26.73705894127675</v>
      </c>
      <c r="AM34" s="118">
        <v>27.423195686944368</v>
      </c>
      <c r="AN34" s="118">
        <v>27.767266561868222</v>
      </c>
      <c r="AO34" s="118">
        <v>27.835333432680983</v>
      </c>
      <c r="AP34" s="118">
        <v>27.831713229198733</v>
      </c>
      <c r="AQ34" s="118">
        <v>28.217059587341168</v>
      </c>
      <c r="AR34" s="118">
        <v>28.215038612486989</v>
      </c>
      <c r="AS34" s="118">
        <v>28.206113803366318</v>
      </c>
      <c r="AT34" s="118">
        <v>28.191087823903523</v>
      </c>
      <c r="AU34" s="118">
        <v>29.005744377733137</v>
      </c>
      <c r="AV34" s="118">
        <v>28.99717013725223</v>
      </c>
      <c r="AW34" s="118">
        <v>28.985823637148446</v>
      </c>
      <c r="AX34" s="118">
        <v>28.978884938351467</v>
      </c>
      <c r="AY34" s="118">
        <v>30.238842724985023</v>
      </c>
      <c r="AZ34" s="118">
        <v>30.6470704326297</v>
      </c>
      <c r="BA34" s="118">
        <v>30.629545118488778</v>
      </c>
      <c r="BB34" s="118">
        <v>30.83100945357879</v>
      </c>
      <c r="BC34" s="118">
        <v>31.12056977936977</v>
      </c>
      <c r="BD34" s="118">
        <v>31.092188021959828</v>
      </c>
      <c r="BE34" s="118">
        <v>31.406212787504312</v>
      </c>
      <c r="BF34" s="118">
        <v>31.570944524599891</v>
      </c>
      <c r="BG34" s="118">
        <v>31.631651436291818</v>
      </c>
      <c r="BH34" s="118">
        <v>31.636054264951291</v>
      </c>
      <c r="BI34" s="118">
        <v>31.639232616645263</v>
      </c>
      <c r="BJ34" s="118">
        <v>32.348752530930966</v>
      </c>
      <c r="BK34" s="118">
        <v>32.59668555452668</v>
      </c>
      <c r="BL34" s="118">
        <v>32.701375404091912</v>
      </c>
    </row>
    <row r="35" spans="1:64" x14ac:dyDescent="0.25">
      <c r="A35" s="1" t="s">
        <v>98</v>
      </c>
      <c r="B35" s="118">
        <v>19.619095328112341</v>
      </c>
      <c r="C35" s="118">
        <v>19.612479554237439</v>
      </c>
      <c r="D35" s="118">
        <v>19.60736818467619</v>
      </c>
      <c r="E35" s="118">
        <v>20.503076715531972</v>
      </c>
      <c r="F35" s="118">
        <v>20.505974652715139</v>
      </c>
      <c r="G35" s="118">
        <v>20.508250124024716</v>
      </c>
      <c r="H35" s="118">
        <v>20.585824971878516</v>
      </c>
      <c r="I35" s="118">
        <v>21.166509816142099</v>
      </c>
      <c r="J35" s="118">
        <v>21.168870177314446</v>
      </c>
      <c r="K35" s="118">
        <v>21.137969092984459</v>
      </c>
      <c r="L35" s="118">
        <v>21.304772717252327</v>
      </c>
      <c r="M35" s="118">
        <v>21.3001789019124</v>
      </c>
      <c r="N35" s="118">
        <v>21.291855670103093</v>
      </c>
      <c r="O35" s="118">
        <v>21.397409837509361</v>
      </c>
      <c r="P35" s="118">
        <v>21.400647466149163</v>
      </c>
      <c r="Q35" s="118">
        <v>21.417429608641761</v>
      </c>
      <c r="R35" s="118">
        <v>21.419642214320209</v>
      </c>
      <c r="S35" s="118">
        <v>21.42127602565229</v>
      </c>
      <c r="T35" s="118">
        <v>21.41977412280702</v>
      </c>
      <c r="U35" s="118">
        <v>21.945583212608103</v>
      </c>
      <c r="V35" s="118">
        <v>22.110688853810402</v>
      </c>
      <c r="W35" s="118">
        <v>22.839483848314604</v>
      </c>
      <c r="X35" s="118">
        <v>22.907457478520076</v>
      </c>
      <c r="Y35" s="118">
        <v>22.90768845765465</v>
      </c>
      <c r="Z35" s="118">
        <v>22.907624736472243</v>
      </c>
      <c r="AA35" s="118">
        <v>26.105716234051915</v>
      </c>
      <c r="AB35" s="118">
        <v>26.175924317617866</v>
      </c>
      <c r="AC35" s="118">
        <v>26.756607102970737</v>
      </c>
      <c r="AD35" s="118">
        <v>26.756034698622791</v>
      </c>
      <c r="AE35" s="118">
        <v>26.671964982383415</v>
      </c>
      <c r="AF35" s="118">
        <v>26.688821234565854</v>
      </c>
      <c r="AG35" s="118">
        <v>26.959046051481209</v>
      </c>
      <c r="AH35" s="118">
        <v>26.958144420701029</v>
      </c>
      <c r="AI35" s="118">
        <v>27.244177896094509</v>
      </c>
      <c r="AJ35" s="118">
        <v>27.299249609500219</v>
      </c>
      <c r="AK35" s="118">
        <v>27.266851884242524</v>
      </c>
      <c r="AL35" s="118">
        <v>27.256238062281032</v>
      </c>
      <c r="AM35" s="118">
        <v>27.946511283360014</v>
      </c>
      <c r="AN35" s="118">
        <v>28.021270906212397</v>
      </c>
      <c r="AO35" s="118">
        <v>28.02430848397011</v>
      </c>
      <c r="AP35" s="118">
        <v>28.709968265160178</v>
      </c>
      <c r="AQ35" s="118">
        <v>28.757189075480099</v>
      </c>
      <c r="AR35" s="118">
        <v>29.381409416044704</v>
      </c>
      <c r="AS35" s="118">
        <v>29.377065660006824</v>
      </c>
      <c r="AT35" s="118">
        <v>29.764895428174221</v>
      </c>
      <c r="AU35" s="118">
        <v>31.225160594400219</v>
      </c>
      <c r="AV35" s="118">
        <v>31.157404684723382</v>
      </c>
      <c r="AW35" s="118">
        <v>31.178210536160634</v>
      </c>
      <c r="AX35" s="118">
        <v>31.175450659090664</v>
      </c>
      <c r="AY35" s="118">
        <v>32.141100167389915</v>
      </c>
      <c r="AZ35" s="118">
        <v>32.180726299725876</v>
      </c>
      <c r="BA35" s="118">
        <v>32.274330223226272</v>
      </c>
      <c r="BB35" s="118">
        <v>32.270820627866598</v>
      </c>
      <c r="BC35" s="118">
        <v>33.173649713530835</v>
      </c>
      <c r="BD35" s="118">
        <v>33.222139510406464</v>
      </c>
      <c r="BE35" s="118">
        <v>33.592912974257032</v>
      </c>
      <c r="BF35" s="118">
        <v>33.619478109861774</v>
      </c>
      <c r="BG35" s="118">
        <v>34.097428946302003</v>
      </c>
      <c r="BH35" s="118">
        <v>33.432328546203699</v>
      </c>
      <c r="BI35" s="118">
        <v>33.881309562323132</v>
      </c>
      <c r="BJ35" s="118">
        <v>33.958862976292316</v>
      </c>
      <c r="BK35" s="118">
        <v>34.007553717913062</v>
      </c>
      <c r="BL35" s="118">
        <v>33.93543996131659</v>
      </c>
    </row>
    <row r="36" spans="1:64" x14ac:dyDescent="0.25">
      <c r="A36" s="1" t="s">
        <v>100</v>
      </c>
      <c r="B36" s="118">
        <v>19.371654964443241</v>
      </c>
      <c r="C36" s="118">
        <v>19.362213984002874</v>
      </c>
      <c r="D36" s="118">
        <v>19.354712566244498</v>
      </c>
      <c r="E36" s="118">
        <v>19.478814641604458</v>
      </c>
      <c r="F36" s="118">
        <v>19.480130344578747</v>
      </c>
      <c r="G36" s="118">
        <v>19.481159518333108</v>
      </c>
      <c r="H36" s="118">
        <v>19.565885714285713</v>
      </c>
      <c r="I36" s="118">
        <v>20.083065485464985</v>
      </c>
      <c r="J36" s="118">
        <v>20.0846805666934</v>
      </c>
      <c r="K36" s="118">
        <v>20.065429800684875</v>
      </c>
      <c r="L36" s="118">
        <v>20.24675058418941</v>
      </c>
      <c r="M36" s="118">
        <v>20.24238961840134</v>
      </c>
      <c r="N36" s="118">
        <v>20.34366375892149</v>
      </c>
      <c r="O36" s="118">
        <v>20.611081949887708</v>
      </c>
      <c r="P36" s="118">
        <v>20.614122524588719</v>
      </c>
      <c r="Q36" s="118">
        <v>20.633136178501857</v>
      </c>
      <c r="R36" s="118">
        <v>20.634254796084111</v>
      </c>
      <c r="S36" s="118">
        <v>20.635890362821751</v>
      </c>
      <c r="T36" s="118">
        <v>20.631456578947368</v>
      </c>
      <c r="U36" s="118">
        <v>21.008871328855527</v>
      </c>
      <c r="V36" s="118">
        <v>21.199248004910991</v>
      </c>
      <c r="W36" s="118">
        <v>22.322487710674157</v>
      </c>
      <c r="X36" s="118">
        <v>22.389980273540242</v>
      </c>
      <c r="Y36" s="118">
        <v>22.390291961188918</v>
      </c>
      <c r="Z36" s="118">
        <v>22.390208186929023</v>
      </c>
      <c r="AA36" s="118">
        <v>25.50571623405191</v>
      </c>
      <c r="AB36" s="118">
        <v>25.574880804679193</v>
      </c>
      <c r="AC36" s="118">
        <v>26.13732320750503</v>
      </c>
      <c r="AD36" s="118">
        <v>26.136778304417817</v>
      </c>
      <c r="AE36" s="118">
        <v>26.057174982383419</v>
      </c>
      <c r="AF36" s="118">
        <v>26.074031234565847</v>
      </c>
      <c r="AG36" s="118">
        <v>26.334009551481206</v>
      </c>
      <c r="AH36" s="118">
        <v>26.333107920701039</v>
      </c>
      <c r="AI36" s="118">
        <v>26.677204896094505</v>
      </c>
      <c r="AJ36" s="118">
        <v>26.732276609500218</v>
      </c>
      <c r="AK36" s="118">
        <v>26.699878884242523</v>
      </c>
      <c r="AL36" s="118">
        <v>26.689265062281027</v>
      </c>
      <c r="AM36" s="118">
        <v>27.393200283360013</v>
      </c>
      <c r="AN36" s="118">
        <v>27.4679599062124</v>
      </c>
      <c r="AO36" s="118">
        <v>27.470997483970109</v>
      </c>
      <c r="AP36" s="118">
        <v>28.156657265160177</v>
      </c>
      <c r="AQ36" s="118">
        <v>28.199329073217324</v>
      </c>
      <c r="AR36" s="118">
        <v>28.700199642237205</v>
      </c>
      <c r="AS36" s="118">
        <v>28.695855886199329</v>
      </c>
      <c r="AT36" s="118">
        <v>29.083685654366718</v>
      </c>
      <c r="AU36" s="118">
        <v>30.45015259440023</v>
      </c>
      <c r="AV36" s="118">
        <v>30.382396684723371</v>
      </c>
      <c r="AW36" s="118">
        <v>30.403202536160631</v>
      </c>
      <c r="AX36" s="118">
        <v>30.400442659090665</v>
      </c>
      <c r="AY36" s="118">
        <v>31.273019792389917</v>
      </c>
      <c r="AZ36" s="118">
        <v>31.312645924725874</v>
      </c>
      <c r="BA36" s="118">
        <v>31.406249848226263</v>
      </c>
      <c r="BB36" s="118">
        <v>31.4027402528666</v>
      </c>
      <c r="BC36" s="118">
        <v>31.717249463530845</v>
      </c>
      <c r="BD36" s="118">
        <v>31.765739260406455</v>
      </c>
      <c r="BE36" s="118">
        <v>32.136512724257031</v>
      </c>
      <c r="BF36" s="118">
        <v>32.163077859861779</v>
      </c>
      <c r="BG36" s="118">
        <v>32.665713446302014</v>
      </c>
      <c r="BH36" s="118">
        <v>32.000613046203704</v>
      </c>
      <c r="BI36" s="118">
        <v>33.881309562323132</v>
      </c>
      <c r="BJ36" s="118">
        <v>33.958862976292316</v>
      </c>
      <c r="BK36" s="118">
        <v>34.007553717913062</v>
      </c>
      <c r="BL36" s="118">
        <v>33.93543996131659</v>
      </c>
    </row>
    <row r="37" spans="1:64" x14ac:dyDescent="0.25">
      <c r="A37" s="1" t="s">
        <v>50</v>
      </c>
      <c r="B37" s="118">
        <v>17.733229246509147</v>
      </c>
      <c r="C37" s="118">
        <v>17.849094065024367</v>
      </c>
      <c r="D37" s="118">
        <v>17.848285159909008</v>
      </c>
      <c r="E37" s="118">
        <v>18.467466925030067</v>
      </c>
      <c r="F37" s="118">
        <v>18.46817653153304</v>
      </c>
      <c r="G37" s="118">
        <v>19.291362842358524</v>
      </c>
      <c r="H37" s="118">
        <v>19.470616564619132</v>
      </c>
      <c r="I37" s="118">
        <v>19.97509710335747</v>
      </c>
      <c r="J37" s="118">
        <v>19.975142153644121</v>
      </c>
      <c r="K37" s="118">
        <v>19.975204261716449</v>
      </c>
      <c r="L37" s="118">
        <v>21.11427148520691</v>
      </c>
      <c r="M37" s="118">
        <v>21.12208964006669</v>
      </c>
      <c r="N37" s="118">
        <v>21.198745195126723</v>
      </c>
      <c r="O37" s="118">
        <v>22.943579633956389</v>
      </c>
      <c r="P37" s="118">
        <v>22.941260185034903</v>
      </c>
      <c r="Q37" s="118">
        <v>23.113917703055428</v>
      </c>
      <c r="R37" s="118">
        <v>23.112577511684027</v>
      </c>
      <c r="S37" s="118">
        <v>24.438143047399969</v>
      </c>
      <c r="T37" s="118">
        <v>24.436896105069735</v>
      </c>
      <c r="U37" s="118">
        <v>24.621743454556348</v>
      </c>
      <c r="V37" s="118">
        <v>24.534097319538446</v>
      </c>
      <c r="W37" s="118">
        <v>23.958039705183072</v>
      </c>
      <c r="X37" s="118">
        <v>23.935972925738323</v>
      </c>
      <c r="Y37" s="118">
        <v>23.966752717391305</v>
      </c>
      <c r="Z37" s="118">
        <v>24.934109641499983</v>
      </c>
      <c r="AA37" s="118">
        <v>25.045861947215116</v>
      </c>
      <c r="AB37" s="118">
        <v>25.655960777416237</v>
      </c>
      <c r="AC37" s="118">
        <v>26.218306055886934</v>
      </c>
      <c r="AD37" s="118">
        <v>27.464349538533888</v>
      </c>
      <c r="AE37" s="118">
        <v>27.416740538915082</v>
      </c>
      <c r="AF37" s="118">
        <v>24.83172763470802</v>
      </c>
      <c r="AG37" s="118">
        <v>24.850485227665491</v>
      </c>
      <c r="AH37" s="118">
        <v>24.827396294132466</v>
      </c>
      <c r="AI37" s="118">
        <v>26.500905013068191</v>
      </c>
      <c r="AJ37" s="118">
        <v>26.487515161952903</v>
      </c>
      <c r="AK37" s="118">
        <v>27.424751839900136</v>
      </c>
      <c r="AL37" s="118">
        <v>27.425999213262966</v>
      </c>
      <c r="AM37" s="118">
        <v>28.35227604516411</v>
      </c>
      <c r="AN37" s="118">
        <v>28.354223338656617</v>
      </c>
      <c r="AO37" s="118">
        <v>28.350010578467586</v>
      </c>
      <c r="AP37" s="118">
        <v>28.354496350447878</v>
      </c>
      <c r="AQ37" s="118">
        <v>29.148616246703853</v>
      </c>
      <c r="AR37" s="118">
        <v>29.156124294877394</v>
      </c>
      <c r="AS37" s="118">
        <v>29.168857004065124</v>
      </c>
      <c r="AT37" s="118">
        <v>29.171110114924044</v>
      </c>
      <c r="AU37" s="118">
        <v>29.645628720408777</v>
      </c>
      <c r="AV37" s="118">
        <v>29.643355303389246</v>
      </c>
      <c r="AW37" s="118">
        <v>29.770175872356972</v>
      </c>
      <c r="AX37" s="118">
        <v>29.766430032379105</v>
      </c>
      <c r="AY37" s="118">
        <v>30.645726753747379</v>
      </c>
      <c r="AZ37" s="118">
        <v>30.812700622087664</v>
      </c>
      <c r="BA37" s="118">
        <v>30.925148578429205</v>
      </c>
      <c r="BB37" s="118">
        <v>30.998385642216114</v>
      </c>
      <c r="BC37" s="118">
        <v>31.086997587561914</v>
      </c>
      <c r="BD37" s="118">
        <v>31.197701462196036</v>
      </c>
      <c r="BE37" s="118">
        <v>31.409201560425061</v>
      </c>
      <c r="BF37" s="118">
        <v>31.490421352891218</v>
      </c>
      <c r="BG37" s="118">
        <v>31.633108275272807</v>
      </c>
      <c r="BH37" s="118">
        <v>31.776313576663835</v>
      </c>
      <c r="BI37" s="118">
        <v>31.77293007948521</v>
      </c>
      <c r="BJ37" s="118">
        <v>32.017294130292939</v>
      </c>
      <c r="BK37" s="118">
        <v>32.236441638920837</v>
      </c>
      <c r="BL37" s="118">
        <v>32.458287326161894</v>
      </c>
    </row>
    <row r="38" spans="1:64" x14ac:dyDescent="0.25">
      <c r="A38" s="1" t="s">
        <v>125</v>
      </c>
      <c r="B38" s="118">
        <v>18.010365617525345</v>
      </c>
      <c r="C38" s="118">
        <v>20.535701804152954</v>
      </c>
      <c r="D38" s="118">
        <v>20.533706451734396</v>
      </c>
      <c r="E38" s="118">
        <v>20.567909632014373</v>
      </c>
      <c r="F38" s="118">
        <v>20.566116533679718</v>
      </c>
      <c r="G38" s="118">
        <v>20.574160263041229</v>
      </c>
      <c r="H38" s="118">
        <v>21.981370653532306</v>
      </c>
      <c r="I38" s="118">
        <v>22.018664548641539</v>
      </c>
      <c r="J38" s="118">
        <v>22.016651934502242</v>
      </c>
      <c r="K38" s="118">
        <v>22.930923992969625</v>
      </c>
      <c r="L38" s="118">
        <v>22.948666023441966</v>
      </c>
      <c r="M38" s="118">
        <v>22.937984063178117</v>
      </c>
      <c r="N38" s="118">
        <v>22.957113987444448</v>
      </c>
      <c r="O38" s="118">
        <v>23.054783892051447</v>
      </c>
      <c r="P38" s="118">
        <v>24.695255075207736</v>
      </c>
      <c r="Q38" s="118">
        <v>24.778201255667941</v>
      </c>
      <c r="R38" s="118">
        <v>24.776338985401711</v>
      </c>
      <c r="S38" s="118">
        <v>24.805164657251119</v>
      </c>
      <c r="T38" s="118">
        <v>26.087539087892161</v>
      </c>
      <c r="U38" s="118">
        <v>26.238582808510643</v>
      </c>
      <c r="V38" s="118">
        <v>26.110228903313974</v>
      </c>
      <c r="W38" s="118">
        <v>26.14946529829886</v>
      </c>
      <c r="X38" s="118">
        <v>25.910802627630133</v>
      </c>
      <c r="Y38" s="118">
        <v>25.940876101779477</v>
      </c>
      <c r="Z38" s="118">
        <v>28.1551215225969</v>
      </c>
      <c r="AA38" s="118">
        <v>28.786470724522562</v>
      </c>
      <c r="AB38" s="118">
        <v>29.378643093192331</v>
      </c>
      <c r="AC38" s="118">
        <v>29.955349159248271</v>
      </c>
      <c r="AD38" s="118">
        <v>31.238013815789472</v>
      </c>
      <c r="AE38" s="118">
        <v>31.821420166768782</v>
      </c>
      <c r="AF38" s="118">
        <v>29.137137199498635</v>
      </c>
      <c r="AG38" s="118">
        <v>29.173908973959872</v>
      </c>
      <c r="AH38" s="118">
        <v>29.17856858716225</v>
      </c>
      <c r="AI38" s="118">
        <v>31.740475235054621</v>
      </c>
      <c r="AJ38" s="118">
        <v>32.742938879285333</v>
      </c>
      <c r="AK38" s="118">
        <v>32.716503782469097</v>
      </c>
      <c r="AL38" s="118">
        <v>32.711276814208411</v>
      </c>
      <c r="AM38" s="118">
        <v>33.772650692390215</v>
      </c>
      <c r="AN38" s="118">
        <v>34.193001469600759</v>
      </c>
      <c r="AO38" s="118">
        <v>34.203374023087804</v>
      </c>
      <c r="AP38" s="118">
        <v>34.199111222004433</v>
      </c>
      <c r="AQ38" s="118">
        <v>34.839398402371749</v>
      </c>
      <c r="AR38" s="118">
        <v>35.014499412459166</v>
      </c>
      <c r="AS38" s="118">
        <v>35.007917366801067</v>
      </c>
      <c r="AT38" s="118">
        <v>35.076222712063306</v>
      </c>
      <c r="AU38" s="118">
        <v>36.138636018584165</v>
      </c>
      <c r="AV38" s="118">
        <v>36.388750420124317</v>
      </c>
      <c r="AW38" s="118">
        <v>36.493256259770561</v>
      </c>
      <c r="AX38" s="118">
        <v>36.488028055477862</v>
      </c>
      <c r="AY38" s="118">
        <v>36.946091255174665</v>
      </c>
      <c r="AZ38" s="118">
        <v>38.536652741327458</v>
      </c>
      <c r="BA38" s="118">
        <v>38.595238593038324</v>
      </c>
      <c r="BB38" s="118">
        <v>38.775615801946657</v>
      </c>
      <c r="BC38" s="118">
        <v>38.879493600543157</v>
      </c>
      <c r="BD38" s="118">
        <v>39.016299514561823</v>
      </c>
      <c r="BE38" s="118">
        <v>39.967333420802824</v>
      </c>
      <c r="BF38" s="118">
        <v>40.019806127249588</v>
      </c>
      <c r="BG38" s="118">
        <v>40.598037710902375</v>
      </c>
      <c r="BH38" s="118">
        <v>40.867504533265098</v>
      </c>
      <c r="BI38" s="118">
        <v>40.859519430264939</v>
      </c>
      <c r="BJ38" s="118">
        <v>41.158393647808396</v>
      </c>
      <c r="BK38" s="118">
        <v>42.595568447449963</v>
      </c>
      <c r="BL38" s="118">
        <v>41.917693738380045</v>
      </c>
    </row>
    <row r="39" spans="1:64" x14ac:dyDescent="0.25">
      <c r="A39" s="1" t="s">
        <v>95</v>
      </c>
      <c r="B39" s="118">
        <v>15.72435303844564</v>
      </c>
      <c r="C39" s="118">
        <v>17.887194367207819</v>
      </c>
      <c r="D39" s="118">
        <v>17.884782522984281</v>
      </c>
      <c r="E39" s="118">
        <v>18.817718763994623</v>
      </c>
      <c r="F39" s="118">
        <v>18.811820977720558</v>
      </c>
      <c r="G39" s="118">
        <v>18.810210180741162</v>
      </c>
      <c r="H39" s="118">
        <v>19.671946726057907</v>
      </c>
      <c r="I39" s="118">
        <v>19.702767277705671</v>
      </c>
      <c r="J39" s="118">
        <v>19.672885948888929</v>
      </c>
      <c r="K39" s="118">
        <v>19.93822730250681</v>
      </c>
      <c r="L39" s="118">
        <v>20.298973737998317</v>
      </c>
      <c r="M39" s="118">
        <v>20.266392226087849</v>
      </c>
      <c r="N39" s="118">
        <v>20.641098699965788</v>
      </c>
      <c r="O39" s="118">
        <v>21.497914796292822</v>
      </c>
      <c r="P39" s="118">
        <v>21.868464264417753</v>
      </c>
      <c r="Q39" s="118">
        <v>21.887100993799368</v>
      </c>
      <c r="R39" s="118">
        <v>21.891490195418925</v>
      </c>
      <c r="S39" s="118">
        <v>22.787818483340867</v>
      </c>
      <c r="T39" s="118">
        <v>22.714516382743735</v>
      </c>
      <c r="U39" s="118">
        <v>23.015834266330227</v>
      </c>
      <c r="V39" s="118">
        <v>23.110803861737782</v>
      </c>
      <c r="W39" s="118">
        <v>23.458253703734567</v>
      </c>
      <c r="X39" s="118">
        <v>23.453402842497674</v>
      </c>
      <c r="Y39" s="118">
        <v>23.493759073769542</v>
      </c>
      <c r="Z39" s="118">
        <v>23.534253804410962</v>
      </c>
      <c r="AA39" s="118">
        <v>23.495146668436423</v>
      </c>
      <c r="AB39" s="118">
        <v>23.555915904031661</v>
      </c>
      <c r="AC39" s="118">
        <v>24.714427602778049</v>
      </c>
      <c r="AD39" s="118">
        <v>24.768276756827778</v>
      </c>
      <c r="AE39" s="118">
        <v>25.900090263574306</v>
      </c>
      <c r="AF39" s="118">
        <v>24.158127919922574</v>
      </c>
      <c r="AG39" s="118">
        <v>24.158577485677583</v>
      </c>
      <c r="AH39" s="118">
        <v>24.216364645654263</v>
      </c>
      <c r="AI39" s="118">
        <v>25.736307916498355</v>
      </c>
      <c r="AJ39" s="118">
        <v>25.859958367211231</v>
      </c>
      <c r="AK39" s="118">
        <v>25.850047326167033</v>
      </c>
      <c r="AL39" s="118">
        <v>25.867815971996787</v>
      </c>
      <c r="AM39" s="118">
        <v>26.550903002179151</v>
      </c>
      <c r="AN39" s="118">
        <v>27.074167867974044</v>
      </c>
      <c r="AO39" s="118">
        <v>27.211785890298842</v>
      </c>
      <c r="AP39" s="118">
        <v>27.277583339415898</v>
      </c>
      <c r="AQ39" s="118">
        <v>28.79984415093838</v>
      </c>
      <c r="AR39" s="118">
        <v>28.810242136675544</v>
      </c>
      <c r="AS39" s="118">
        <v>28.851696065935261</v>
      </c>
      <c r="AT39" s="118">
        <v>28.862738256611927</v>
      </c>
      <c r="AU39" s="118">
        <v>29.09956891774339</v>
      </c>
      <c r="AV39" s="118">
        <v>29.115683630564298</v>
      </c>
      <c r="AW39" s="118">
        <v>29.871366990873373</v>
      </c>
      <c r="AX39" s="118">
        <v>29.873316512263326</v>
      </c>
      <c r="AY39" s="118">
        <v>30.130392789102316</v>
      </c>
      <c r="AZ39" s="118">
        <v>30.457436652952708</v>
      </c>
      <c r="BA39" s="118">
        <v>30.46464822054789</v>
      </c>
      <c r="BB39" s="118">
        <v>30.529036761118029</v>
      </c>
      <c r="BC39" s="118">
        <v>30.63978644876126</v>
      </c>
      <c r="BD39" s="118">
        <v>30.676818323394656</v>
      </c>
      <c r="BE39" s="118">
        <v>30.967088257965532</v>
      </c>
      <c r="BF39" s="118">
        <v>31.073184895211753</v>
      </c>
      <c r="BG39" s="118">
        <v>31.06585522788054</v>
      </c>
      <c r="BH39" s="118">
        <v>31.088627526539071</v>
      </c>
      <c r="BI39" s="118">
        <v>31.11916746432021</v>
      </c>
      <c r="BJ39" s="118">
        <v>31.28022247161292</v>
      </c>
      <c r="BK39" s="118">
        <v>31.371529859710531</v>
      </c>
      <c r="BL39" s="118">
        <v>31.386205358208585</v>
      </c>
    </row>
    <row r="40" spans="1:64" x14ac:dyDescent="0.25">
      <c r="A40" s="1" t="s">
        <v>108</v>
      </c>
      <c r="B40" s="118">
        <v>17.765107995846314</v>
      </c>
      <c r="C40" s="118">
        <v>18.932978592435539</v>
      </c>
      <c r="D40" s="118">
        <v>18.878094214029698</v>
      </c>
      <c r="E40" s="118">
        <v>18.596217358696393</v>
      </c>
      <c r="F40" s="118">
        <v>18.918420085106376</v>
      </c>
      <c r="G40" s="118">
        <v>19.727755157437567</v>
      </c>
      <c r="H40" s="118">
        <v>20.116820535381905</v>
      </c>
      <c r="I40" s="118">
        <v>20.076520874081069</v>
      </c>
      <c r="J40" s="118">
        <v>20.061176826806623</v>
      </c>
      <c r="K40" s="118">
        <v>20.636219221337637</v>
      </c>
      <c r="L40" s="118">
        <v>21.14938596491228</v>
      </c>
      <c r="M40" s="118">
        <v>21.163264461430625</v>
      </c>
      <c r="N40" s="118">
        <v>21.297245526938326</v>
      </c>
      <c r="O40" s="118">
        <v>22.077166400850611</v>
      </c>
      <c r="P40" s="118">
        <v>22.084051481076063</v>
      </c>
      <c r="Q40" s="118">
        <v>22.256155605648747</v>
      </c>
      <c r="R40" s="118">
        <v>22.581830846100395</v>
      </c>
      <c r="S40" s="118">
        <v>22.873286053569075</v>
      </c>
      <c r="T40" s="118">
        <v>23.0274950521177</v>
      </c>
      <c r="U40" s="118">
        <v>23.199589095219281</v>
      </c>
      <c r="V40" s="118">
        <v>23.181154681943895</v>
      </c>
      <c r="W40" s="118">
        <v>25.357275540776349</v>
      </c>
      <c r="X40" s="118">
        <v>25.309368767483953</v>
      </c>
      <c r="Y40" s="118">
        <v>25.279621040165793</v>
      </c>
      <c r="Z40" s="118">
        <v>25.194301145877795</v>
      </c>
      <c r="AA40" s="118">
        <v>25.929353674540682</v>
      </c>
      <c r="AB40" s="118">
        <v>26.078662216113621</v>
      </c>
      <c r="AC40" s="118">
        <v>26.814720379146923</v>
      </c>
      <c r="AD40" s="118">
        <v>26.797258106609252</v>
      </c>
      <c r="AE40" s="118">
        <v>27.633815070227033</v>
      </c>
      <c r="AF40" s="118">
        <v>27.265944193116393</v>
      </c>
      <c r="AG40" s="118">
        <v>27.162979589718475</v>
      </c>
      <c r="AH40" s="118">
        <v>27.068336512223066</v>
      </c>
      <c r="AI40" s="118">
        <v>28.83533063643635</v>
      </c>
      <c r="AJ40" s="118">
        <v>28.776877438425416</v>
      </c>
      <c r="AK40" s="118">
        <v>28.736452764763442</v>
      </c>
      <c r="AL40" s="118">
        <v>28.707314843023543</v>
      </c>
      <c r="AM40" s="118">
        <v>29.371947114679998</v>
      </c>
      <c r="AN40" s="118">
        <v>29.905773958295988</v>
      </c>
      <c r="AO40" s="118">
        <v>29.862560711292808</v>
      </c>
      <c r="AP40" s="118">
        <v>29.835397696096894</v>
      </c>
      <c r="AQ40" s="118">
        <v>31.166092686970686</v>
      </c>
      <c r="AR40" s="118">
        <v>31.118914909170446</v>
      </c>
      <c r="AS40" s="118">
        <v>31.08114410399946</v>
      </c>
      <c r="AT40" s="118">
        <v>30.904778738106547</v>
      </c>
      <c r="AU40" s="118">
        <v>31.050669693193488</v>
      </c>
      <c r="AV40" s="118">
        <v>31.098404836488108</v>
      </c>
      <c r="AW40" s="118">
        <v>31.09479337829287</v>
      </c>
      <c r="AX40" s="118">
        <v>31.079518802470425</v>
      </c>
      <c r="AY40" s="118">
        <v>31.734203175995976</v>
      </c>
      <c r="AZ40" s="118">
        <v>31.848378347109673</v>
      </c>
      <c r="BA40" s="118">
        <v>31.891624865516874</v>
      </c>
      <c r="BB40" s="118">
        <v>32.120877375624758</v>
      </c>
      <c r="BC40" s="118">
        <v>32.150602906771347</v>
      </c>
      <c r="BD40" s="118">
        <v>32.25458291299352</v>
      </c>
      <c r="BE40" s="118">
        <v>32.252599309553567</v>
      </c>
      <c r="BF40" s="118">
        <v>32.229857471785472</v>
      </c>
      <c r="BG40" s="118">
        <v>32.219963626787575</v>
      </c>
      <c r="BH40" s="118">
        <v>32.234467010013446</v>
      </c>
      <c r="BI40" s="118">
        <v>32.25234330213069</v>
      </c>
      <c r="BJ40" s="118">
        <v>32.509670108366137</v>
      </c>
      <c r="BK40" s="118">
        <v>32.575026299508544</v>
      </c>
      <c r="BL40" s="118">
        <v>32.580104043112016</v>
      </c>
    </row>
    <row r="41" spans="1:64" x14ac:dyDescent="0.25">
      <c r="A41" s="1" t="s">
        <v>106</v>
      </c>
      <c r="B41" s="118">
        <v>16.900984735812131</v>
      </c>
      <c r="C41" s="118">
        <v>18.33678272464627</v>
      </c>
      <c r="D41" s="118">
        <v>18.370794741118246</v>
      </c>
      <c r="E41" s="118">
        <v>18.321290251433613</v>
      </c>
      <c r="F41" s="118">
        <v>18.471796297651274</v>
      </c>
      <c r="G41" s="118">
        <v>19.31941339559317</v>
      </c>
      <c r="H41" s="118">
        <v>19.481171256266801</v>
      </c>
      <c r="I41" s="118">
        <v>19.441113674043105</v>
      </c>
      <c r="J41" s="118">
        <v>19.42150438029585</v>
      </c>
      <c r="K41" s="118">
        <v>20.135813887104835</v>
      </c>
      <c r="L41" s="118">
        <v>20.395531445645986</v>
      </c>
      <c r="M41" s="118">
        <v>20.384316012725346</v>
      </c>
      <c r="N41" s="118">
        <v>20.511818948552154</v>
      </c>
      <c r="O41" s="118">
        <v>21.13580800670719</v>
      </c>
      <c r="P41" s="118">
        <v>21.113072648979028</v>
      </c>
      <c r="Q41" s="118">
        <v>21.253817805383022</v>
      </c>
      <c r="R41" s="118">
        <v>21.703970598337573</v>
      </c>
      <c r="S41" s="118">
        <v>22.610302180898341</v>
      </c>
      <c r="T41" s="118">
        <v>22.798133460959935</v>
      </c>
      <c r="U41" s="118">
        <v>23.089798803697661</v>
      </c>
      <c r="V41" s="118">
        <v>23.042251910978827</v>
      </c>
      <c r="W41" s="118">
        <v>24.788709023318688</v>
      </c>
      <c r="X41" s="118">
        <v>24.74611771058316</v>
      </c>
      <c r="Y41" s="118">
        <v>24.736632845047705</v>
      </c>
      <c r="Z41" s="118">
        <v>24.605866604039456</v>
      </c>
      <c r="AA41" s="118">
        <v>25.414510433386837</v>
      </c>
      <c r="AB41" s="118">
        <v>25.549734962280528</v>
      </c>
      <c r="AC41" s="118">
        <v>26.224748033595521</v>
      </c>
      <c r="AD41" s="118">
        <v>26.503483280254777</v>
      </c>
      <c r="AE41" s="118">
        <v>27.578209479116257</v>
      </c>
      <c r="AF41" s="118">
        <v>26.927364133799582</v>
      </c>
      <c r="AG41" s="118">
        <v>26.753232699829542</v>
      </c>
      <c r="AH41" s="118">
        <v>26.583812977575171</v>
      </c>
      <c r="AI41" s="118">
        <v>28.587865204070592</v>
      </c>
      <c r="AJ41" s="118">
        <v>28.496913006349523</v>
      </c>
      <c r="AK41" s="118">
        <v>28.436343477757283</v>
      </c>
      <c r="AL41" s="118">
        <v>28.396230665080552</v>
      </c>
      <c r="AM41" s="118">
        <v>29.322504860992009</v>
      </c>
      <c r="AN41" s="118">
        <v>29.584893460865992</v>
      </c>
      <c r="AO41" s="118">
        <v>29.54065848084921</v>
      </c>
      <c r="AP41" s="118">
        <v>29.512029171219318</v>
      </c>
      <c r="AQ41" s="118">
        <v>30.815033024248461</v>
      </c>
      <c r="AR41" s="118">
        <v>30.778135367801582</v>
      </c>
      <c r="AS41" s="118">
        <v>30.737403911129459</v>
      </c>
      <c r="AT41" s="118">
        <v>30.640960685510731</v>
      </c>
      <c r="AU41" s="118">
        <v>30.754557343880872</v>
      </c>
      <c r="AV41" s="118">
        <v>30.820456016918708</v>
      </c>
      <c r="AW41" s="118">
        <v>30.836746157218759</v>
      </c>
      <c r="AX41" s="118">
        <v>30.801254981157594</v>
      </c>
      <c r="AY41" s="118">
        <v>31.125771007841642</v>
      </c>
      <c r="AZ41" s="118">
        <v>31.862678916548809</v>
      </c>
      <c r="BA41" s="118">
        <v>31.869730924367989</v>
      </c>
      <c r="BB41" s="118">
        <v>32.049238816244227</v>
      </c>
      <c r="BC41" s="118">
        <v>32.03610040217238</v>
      </c>
      <c r="BD41" s="118">
        <v>32.108961567868384</v>
      </c>
      <c r="BE41" s="118">
        <v>32.191316722617124</v>
      </c>
      <c r="BF41" s="118">
        <v>32.150826558642351</v>
      </c>
      <c r="BG41" s="118">
        <v>32.183692959164482</v>
      </c>
      <c r="BH41" s="118">
        <v>32.193214283930914</v>
      </c>
      <c r="BI41" s="118">
        <v>32.184538092499935</v>
      </c>
      <c r="BJ41" s="118">
        <v>32.400861539461054</v>
      </c>
      <c r="BK41" s="118">
        <v>32.392538306516798</v>
      </c>
      <c r="BL41" s="118">
        <v>32.480164838467772</v>
      </c>
    </row>
    <row r="42" spans="1:64" x14ac:dyDescent="0.25">
      <c r="A42" s="1" t="s">
        <v>121</v>
      </c>
      <c r="B42" s="118">
        <v>16.970707942642338</v>
      </c>
      <c r="C42" s="118">
        <v>17.047924137352201</v>
      </c>
      <c r="D42" s="118">
        <v>17.002778050307903</v>
      </c>
      <c r="E42" s="118">
        <v>17.272243694641418</v>
      </c>
      <c r="F42" s="118">
        <v>18.045151661124404</v>
      </c>
      <c r="G42" s="118">
        <v>18.331365415031943</v>
      </c>
      <c r="H42" s="118">
        <v>18.352909223067396</v>
      </c>
      <c r="I42" s="118">
        <v>18.347621989480722</v>
      </c>
      <c r="J42" s="118">
        <v>19.036380255198008</v>
      </c>
      <c r="K42" s="118">
        <v>19.495504508198799</v>
      </c>
      <c r="L42" s="118">
        <v>19.537162257637998</v>
      </c>
      <c r="M42" s="118">
        <v>19.817867233416766</v>
      </c>
      <c r="N42" s="118">
        <v>20.438210311824019</v>
      </c>
      <c r="O42" s="118">
        <v>20.972423040566561</v>
      </c>
      <c r="P42" s="118">
        <v>20.970574607961701</v>
      </c>
      <c r="Q42" s="118">
        <v>21.406784042094625</v>
      </c>
      <c r="R42" s="118">
        <v>22.121766335479794</v>
      </c>
      <c r="S42" s="118">
        <v>22.595545063533802</v>
      </c>
      <c r="T42" s="118">
        <v>22.597280412371131</v>
      </c>
      <c r="U42" s="118">
        <v>22.977261719247696</v>
      </c>
      <c r="V42" s="118">
        <v>23.71774877044772</v>
      </c>
      <c r="W42" s="118">
        <v>24.109039481265199</v>
      </c>
      <c r="X42" s="118">
        <v>24.116384102995774</v>
      </c>
      <c r="Y42" s="118">
        <v>24.125886089463012</v>
      </c>
      <c r="Z42" s="118">
        <v>24.127930261386641</v>
      </c>
      <c r="AA42" s="118">
        <v>24.956852319900253</v>
      </c>
      <c r="AB42" s="118">
        <v>25.425470534974664</v>
      </c>
      <c r="AC42" s="118">
        <v>26.000517344943077</v>
      </c>
      <c r="AD42" s="118">
        <v>26.008491493637614</v>
      </c>
      <c r="AE42" s="118">
        <v>27.126629213849668</v>
      </c>
      <c r="AF42" s="118">
        <v>26.189864978825938</v>
      </c>
      <c r="AG42" s="118">
        <v>26.163858556679006</v>
      </c>
      <c r="AH42" s="118">
        <v>26.154922642741244</v>
      </c>
      <c r="AI42" s="118">
        <v>27.746020246128897</v>
      </c>
      <c r="AJ42" s="118">
        <v>27.764350869918037</v>
      </c>
      <c r="AK42" s="118">
        <v>27.833460966985335</v>
      </c>
      <c r="AL42" s="118">
        <v>27.828817802055131</v>
      </c>
      <c r="AM42" s="118">
        <v>27.711015018425357</v>
      </c>
      <c r="AN42" s="118">
        <v>27.692180054866931</v>
      </c>
      <c r="AO42" s="118">
        <v>27.693296284313433</v>
      </c>
      <c r="AP42" s="118">
        <v>27.69187690632765</v>
      </c>
      <c r="AQ42" s="118">
        <v>27.685786128986503</v>
      </c>
      <c r="AR42" s="118">
        <v>27.638782676244844</v>
      </c>
      <c r="AS42" s="118">
        <v>27.625758929854413</v>
      </c>
      <c r="AT42" s="118">
        <v>27.613471200000248</v>
      </c>
      <c r="AU42" s="118">
        <v>27.60614017246585</v>
      </c>
      <c r="AV42" s="118">
        <v>27.669961523980895</v>
      </c>
      <c r="AW42" s="118">
        <v>27.604136142787187</v>
      </c>
      <c r="AX42" s="118">
        <v>27.589165736968074</v>
      </c>
      <c r="AY42" s="118">
        <v>27.893646039964697</v>
      </c>
      <c r="AZ42" s="118">
        <v>27.739794317592924</v>
      </c>
      <c r="BA42" s="118">
        <v>27.798035085960006</v>
      </c>
      <c r="BB42" s="118">
        <v>27.505104117266676</v>
      </c>
      <c r="BC42" s="118">
        <v>27.84596505103498</v>
      </c>
      <c r="BD42" s="118">
        <v>27.901878423692992</v>
      </c>
      <c r="BE42" s="118">
        <v>28.184157971177029</v>
      </c>
      <c r="BF42" s="118">
        <v>28.455691084089995</v>
      </c>
      <c r="BG42" s="118">
        <v>28.433299127297424</v>
      </c>
      <c r="BH42" s="118">
        <v>28.448406645353863</v>
      </c>
      <c r="BI42" s="118">
        <v>28.536319387909458</v>
      </c>
      <c r="BJ42" s="118">
        <v>28.82011680252155</v>
      </c>
      <c r="BK42" s="118">
        <v>28.896135915752005</v>
      </c>
      <c r="BL42" s="118">
        <v>28.964840170362542</v>
      </c>
    </row>
    <row r="43" spans="1:64" x14ac:dyDescent="0.25">
      <c r="A43" s="1" t="s">
        <v>119</v>
      </c>
      <c r="B43" s="118">
        <v>15.239114965692625</v>
      </c>
      <c r="C43" s="118">
        <v>15.474174475972603</v>
      </c>
      <c r="D43" s="118">
        <v>15.470133510158901</v>
      </c>
      <c r="E43" s="118">
        <v>16.643922411297766</v>
      </c>
      <c r="F43" s="118">
        <v>16.638529738696505</v>
      </c>
      <c r="G43" s="118">
        <v>17.281188296318675</v>
      </c>
      <c r="H43" s="118">
        <v>17.375205947250532</v>
      </c>
      <c r="I43" s="118">
        <v>17.38682616837324</v>
      </c>
      <c r="J43" s="118">
        <v>17.385273337717397</v>
      </c>
      <c r="K43" s="118">
        <v>18.748219262705824</v>
      </c>
      <c r="L43" s="118">
        <v>18.759275530041997</v>
      </c>
      <c r="M43" s="118">
        <v>18.770751967090014</v>
      </c>
      <c r="N43" s="118">
        <v>18.765831615623831</v>
      </c>
      <c r="O43" s="118">
        <v>19.639805539988533</v>
      </c>
      <c r="P43" s="118">
        <v>19.84165940126999</v>
      </c>
      <c r="Q43" s="118">
        <v>19.857854578392622</v>
      </c>
      <c r="R43" s="118">
        <v>19.887993480075451</v>
      </c>
      <c r="S43" s="118">
        <v>21.722773441977598</v>
      </c>
      <c r="T43" s="118">
        <v>21.877430981620186</v>
      </c>
      <c r="U43" s="118">
        <v>22.586612186877691</v>
      </c>
      <c r="V43" s="118">
        <v>22.473806754282723</v>
      </c>
      <c r="W43" s="118">
        <v>22.841564756420798</v>
      </c>
      <c r="X43" s="118">
        <v>22.881624755827584</v>
      </c>
      <c r="Y43" s="118">
        <v>22.921000875695356</v>
      </c>
      <c r="Z43" s="118">
        <v>22.920635063962603</v>
      </c>
      <c r="AA43" s="118">
        <v>23.745963807827845</v>
      </c>
      <c r="AB43" s="118">
        <v>24.448905253667984</v>
      </c>
      <c r="AC43" s="118">
        <v>24.992717775805602</v>
      </c>
      <c r="AD43" s="118">
        <v>24.991422048678256</v>
      </c>
      <c r="AE43" s="118">
        <v>26.066909521024836</v>
      </c>
      <c r="AF43" s="118">
        <v>25.380925675996149</v>
      </c>
      <c r="AG43" s="118">
        <v>25.348232085913942</v>
      </c>
      <c r="AH43" s="118">
        <v>25.337085639127523</v>
      </c>
      <c r="AI43" s="118">
        <v>26.612880010646588</v>
      </c>
      <c r="AJ43" s="118">
        <v>26.648495675983533</v>
      </c>
      <c r="AK43" s="118">
        <v>26.763693735229428</v>
      </c>
      <c r="AL43" s="118">
        <v>26.762395728997891</v>
      </c>
      <c r="AM43" s="118">
        <v>27.152988247212026</v>
      </c>
      <c r="AN43" s="118">
        <v>27.161887890172878</v>
      </c>
      <c r="AO43" s="118">
        <v>27.142841846425767</v>
      </c>
      <c r="AP43" s="118">
        <v>27.125919780639876</v>
      </c>
      <c r="AQ43" s="118">
        <v>27.168897634750813</v>
      </c>
      <c r="AR43" s="118">
        <v>27.154038234613665</v>
      </c>
      <c r="AS43" s="118">
        <v>27.15805460242342</v>
      </c>
      <c r="AT43" s="118">
        <v>27.15533833385927</v>
      </c>
      <c r="AU43" s="118">
        <v>27.340462520263479</v>
      </c>
      <c r="AV43" s="118">
        <v>27.402808916556623</v>
      </c>
      <c r="AW43" s="118">
        <v>27.366667157977705</v>
      </c>
      <c r="AX43" s="118">
        <v>27.364635944630184</v>
      </c>
      <c r="AY43" s="118">
        <v>27.586469037035016</v>
      </c>
      <c r="AZ43" s="118">
        <v>27.838798388159542</v>
      </c>
      <c r="BA43" s="118">
        <v>27.866406664822577</v>
      </c>
      <c r="BB43" s="118">
        <v>27.550244896012615</v>
      </c>
      <c r="BC43" s="118">
        <v>27.735690283220961</v>
      </c>
      <c r="BD43" s="118">
        <v>27.76301432182796</v>
      </c>
      <c r="BE43" s="118">
        <v>28.052606834538881</v>
      </c>
      <c r="BF43" s="118">
        <v>28.141751872373117</v>
      </c>
      <c r="BG43" s="118">
        <v>28.13536258356644</v>
      </c>
      <c r="BH43" s="118">
        <v>28.158466543064332</v>
      </c>
      <c r="BI43" s="118">
        <v>28.193748332582377</v>
      </c>
      <c r="BJ43" s="118">
        <v>28.336674061972023</v>
      </c>
      <c r="BK43" s="118">
        <v>28.389924298702464</v>
      </c>
      <c r="BL43" s="118">
        <v>28.470970124172077</v>
      </c>
    </row>
    <row r="44" spans="1:64" x14ac:dyDescent="0.25">
      <c r="A44" s="1" t="s">
        <v>111</v>
      </c>
      <c r="B44" s="118">
        <v>14.237153908600355</v>
      </c>
      <c r="C44" s="118">
        <v>15.581071564341377</v>
      </c>
      <c r="D44" s="118">
        <v>15.680328436018957</v>
      </c>
      <c r="E44" s="118">
        <v>15.772950087030154</v>
      </c>
      <c r="F44" s="118">
        <v>15.768319902548724</v>
      </c>
      <c r="G44" s="118">
        <v>16.90121846783952</v>
      </c>
      <c r="H44" s="118">
        <v>16.993337809056392</v>
      </c>
      <c r="I44" s="118">
        <v>16.955025792188653</v>
      </c>
      <c r="J44" s="118">
        <v>16.942619080364917</v>
      </c>
      <c r="K44" s="118">
        <v>18.314690794578063</v>
      </c>
      <c r="L44" s="118">
        <v>18.520332682793992</v>
      </c>
      <c r="M44" s="118">
        <v>18.513379989163809</v>
      </c>
      <c r="N44" s="118">
        <v>18.511954555680543</v>
      </c>
      <c r="O44" s="118">
        <v>19.537805531971937</v>
      </c>
      <c r="P44" s="118">
        <v>19.511700426439234</v>
      </c>
      <c r="Q44" s="118">
        <v>20.20756718528996</v>
      </c>
      <c r="R44" s="118">
        <v>20.206643763213531</v>
      </c>
      <c r="S44" s="118">
        <v>21.271737395879001</v>
      </c>
      <c r="T44" s="118">
        <v>21.168451666593665</v>
      </c>
      <c r="U44" s="118">
        <v>21.272083042263358</v>
      </c>
      <c r="V44" s="118">
        <v>21.264884115319386</v>
      </c>
      <c r="W44" s="118">
        <v>22.59805356600252</v>
      </c>
      <c r="X44" s="118">
        <v>22.567708432586947</v>
      </c>
      <c r="Y44" s="118">
        <v>22.551883276538845</v>
      </c>
      <c r="Z44" s="118">
        <v>22.389164551516455</v>
      </c>
      <c r="AA44" s="118">
        <v>22.370362179075048</v>
      </c>
      <c r="AB44" s="118">
        <v>22.460255160918067</v>
      </c>
      <c r="AC44" s="118">
        <v>22.999468996377587</v>
      </c>
      <c r="AD44" s="118">
        <v>23.498498363164835</v>
      </c>
      <c r="AE44" s="118">
        <v>23.672740928273356</v>
      </c>
      <c r="AF44" s="118">
        <v>23.560111464274179</v>
      </c>
      <c r="AG44" s="118">
        <v>23.531387009272127</v>
      </c>
      <c r="AH44" s="118">
        <v>23.946793765035082</v>
      </c>
      <c r="AI44" s="118">
        <v>24.207811333356819</v>
      </c>
      <c r="AJ44" s="118">
        <v>24.512252276266054</v>
      </c>
      <c r="AK44" s="118">
        <v>24.570366949063747</v>
      </c>
      <c r="AL44" s="118">
        <v>24.548397604581396</v>
      </c>
      <c r="AM44" s="118">
        <v>24.714147156023277</v>
      </c>
      <c r="AN44" s="118">
        <v>24.760004861022011</v>
      </c>
      <c r="AO44" s="118">
        <v>25.042330386864368</v>
      </c>
      <c r="AP44" s="118">
        <v>25.030286441381346</v>
      </c>
      <c r="AQ44" s="118">
        <v>25.426117771079593</v>
      </c>
      <c r="AR44" s="118">
        <v>25.434442515958334</v>
      </c>
      <c r="AS44" s="118">
        <v>25.419510649302289</v>
      </c>
      <c r="AT44" s="118">
        <v>25.387042218265798</v>
      </c>
      <c r="AU44" s="118">
        <v>25.357661194639242</v>
      </c>
      <c r="AV44" s="118">
        <v>25.368355569044695</v>
      </c>
      <c r="AW44" s="118">
        <v>25.367963807242287</v>
      </c>
      <c r="AX44" s="118">
        <v>25.336779211317602</v>
      </c>
      <c r="AY44" s="118">
        <v>26.042951262656885</v>
      </c>
      <c r="AZ44" s="118">
        <v>26.167066974198349</v>
      </c>
      <c r="BA44" s="118">
        <v>26.214591504619907</v>
      </c>
      <c r="BB44" s="118">
        <v>26.538004768300578</v>
      </c>
      <c r="BC44" s="118">
        <v>26.671753103583807</v>
      </c>
      <c r="BD44" s="118">
        <v>26.824871383088059</v>
      </c>
      <c r="BE44" s="118">
        <v>26.934247587452358</v>
      </c>
      <c r="BF44" s="118">
        <v>27.183638792120597</v>
      </c>
      <c r="BG44" s="118">
        <v>27.652112829767429</v>
      </c>
      <c r="BH44" s="118">
        <v>27.696346053529876</v>
      </c>
      <c r="BI44" s="118">
        <v>27.562184087676986</v>
      </c>
      <c r="BJ44" s="118">
        <v>27.763580478614482</v>
      </c>
      <c r="BK44" s="118">
        <v>28.150039986832393</v>
      </c>
      <c r="BL44" s="118">
        <v>28.1325178057056</v>
      </c>
    </row>
    <row r="45" spans="1:64" x14ac:dyDescent="0.25">
      <c r="A45" s="1" t="s">
        <v>114</v>
      </c>
      <c r="B45" s="118">
        <v>15.817089833096976</v>
      </c>
      <c r="C45" s="118">
        <v>15.858092355304592</v>
      </c>
      <c r="D45" s="118">
        <v>15.911151403788471</v>
      </c>
      <c r="E45" s="118">
        <v>15.966822118946586</v>
      </c>
      <c r="F45" s="118">
        <v>16.999413197341156</v>
      </c>
      <c r="G45" s="118">
        <v>17.053257000837309</v>
      </c>
      <c r="H45" s="118">
        <v>17.093129248996142</v>
      </c>
      <c r="I45" s="118">
        <v>17.104059718443782</v>
      </c>
      <c r="J45" s="118">
        <v>18.602168801313635</v>
      </c>
      <c r="K45" s="118">
        <v>18.686739618406289</v>
      </c>
      <c r="L45" s="118">
        <v>18.727115895246524</v>
      </c>
      <c r="M45" s="118">
        <v>18.747584358614962</v>
      </c>
      <c r="N45" s="118">
        <v>18.746681311297472</v>
      </c>
      <c r="O45" s="118">
        <v>20.173901098901098</v>
      </c>
      <c r="P45" s="118">
        <v>20.204732163384168</v>
      </c>
      <c r="Q45" s="118">
        <v>20.307336291038155</v>
      </c>
      <c r="R45" s="118">
        <v>21.344704342024098</v>
      </c>
      <c r="S45" s="118">
        <v>21.370358706256102</v>
      </c>
      <c r="T45" s="118">
        <v>21.458662253810157</v>
      </c>
      <c r="U45" s="118">
        <v>21.523038509998631</v>
      </c>
      <c r="V45" s="118">
        <v>21.50994267627047</v>
      </c>
      <c r="W45" s="118">
        <v>21.550539679775074</v>
      </c>
      <c r="X45" s="118">
        <v>22.252182956055279</v>
      </c>
      <c r="Y45" s="118">
        <v>22.275399729753182</v>
      </c>
      <c r="Z45" s="118">
        <v>22.281526693030159</v>
      </c>
      <c r="AA45" s="118">
        <v>22.501064594331844</v>
      </c>
      <c r="AB45" s="118">
        <v>23.189330503900692</v>
      </c>
      <c r="AC45" s="118">
        <v>23.751371802716925</v>
      </c>
      <c r="AD45" s="118">
        <v>23.743058098742193</v>
      </c>
      <c r="AE45" s="118">
        <v>24.439574477334443</v>
      </c>
      <c r="AF45" s="118">
        <v>24.016304156821587</v>
      </c>
      <c r="AG45" s="118">
        <v>24.125422872846709</v>
      </c>
      <c r="AH45" s="118">
        <v>24.123540326349307</v>
      </c>
      <c r="AI45" s="118">
        <v>25.245963700526296</v>
      </c>
      <c r="AJ45" s="118">
        <v>25.246694606395504</v>
      </c>
      <c r="AK45" s="118">
        <v>25.239222200945729</v>
      </c>
      <c r="AL45" s="118">
        <v>25.230588951724119</v>
      </c>
      <c r="AM45" s="118">
        <v>26.415260932037686</v>
      </c>
      <c r="AN45" s="118">
        <v>26.367724242152594</v>
      </c>
      <c r="AO45" s="118">
        <v>26.35762874488228</v>
      </c>
      <c r="AP45" s="118">
        <v>26.441271355037497</v>
      </c>
      <c r="AQ45" s="118">
        <v>27.828550849124262</v>
      </c>
      <c r="AR45" s="118">
        <v>27.884662396554209</v>
      </c>
      <c r="AS45" s="118">
        <v>27.874638225976799</v>
      </c>
      <c r="AT45" s="118">
        <v>27.874117947890703</v>
      </c>
      <c r="AU45" s="118">
        <v>28.398257366632638</v>
      </c>
      <c r="AV45" s="118">
        <v>28.539178152204048</v>
      </c>
      <c r="AW45" s="118">
        <v>28.514629760353404</v>
      </c>
      <c r="AX45" s="118">
        <v>28.568867699251168</v>
      </c>
      <c r="AY45" s="118">
        <v>29.06543276460993</v>
      </c>
      <c r="AZ45" s="118">
        <v>29.330194305808508</v>
      </c>
      <c r="BA45" s="118">
        <v>29.324555496585035</v>
      </c>
      <c r="BB45" s="118">
        <v>29.358337658154639</v>
      </c>
      <c r="BC45" s="118">
        <v>29.913530992099702</v>
      </c>
      <c r="BD45" s="118">
        <v>29.907529324317878</v>
      </c>
      <c r="BE45" s="118">
        <v>29.947258348104668</v>
      </c>
      <c r="BF45" s="118">
        <v>30.407299699760351</v>
      </c>
      <c r="BG45" s="118">
        <v>30.205117836347416</v>
      </c>
      <c r="BH45" s="118">
        <v>29.749803057671727</v>
      </c>
      <c r="BI45" s="118">
        <v>29.755019789922333</v>
      </c>
      <c r="BJ45" s="118">
        <v>30.257007116934673</v>
      </c>
      <c r="BK45" s="118">
        <v>30.106314754808473</v>
      </c>
      <c r="BL45" s="118">
        <v>29.979367608278029</v>
      </c>
    </row>
    <row r="46" spans="1:64" x14ac:dyDescent="0.25">
      <c r="A46" s="1" t="s">
        <v>82</v>
      </c>
      <c r="B46" s="118">
        <v>16.340809837133552</v>
      </c>
      <c r="C46" s="118">
        <v>16.332894745389467</v>
      </c>
      <c r="D46" s="118">
        <v>16.356893069294102</v>
      </c>
      <c r="E46" s="118">
        <v>17.967788540501392</v>
      </c>
      <c r="F46" s="118">
        <v>17.969985668543099</v>
      </c>
      <c r="G46" s="118">
        <v>18.094952480162558</v>
      </c>
      <c r="H46" s="118">
        <v>18.15328576923077</v>
      </c>
      <c r="I46" s="118">
        <v>18.170652494870925</v>
      </c>
      <c r="J46" s="118">
        <v>19.111562456287594</v>
      </c>
      <c r="K46" s="118">
        <v>19.271201377915428</v>
      </c>
      <c r="L46" s="118">
        <v>19.291713893247135</v>
      </c>
      <c r="M46" s="118">
        <v>20.916258386202298</v>
      </c>
      <c r="N46" s="118">
        <v>20.909425208755497</v>
      </c>
      <c r="O46" s="118">
        <v>20.906377785130569</v>
      </c>
      <c r="P46" s="118">
        <v>20.901736127975688</v>
      </c>
      <c r="Q46" s="118">
        <v>21.126313036680397</v>
      </c>
      <c r="R46" s="118">
        <v>21.764887023486736</v>
      </c>
      <c r="S46" s="118">
        <v>21.757611954119493</v>
      </c>
      <c r="T46" s="118">
        <v>21.74630473482507</v>
      </c>
      <c r="U46" s="118">
        <v>22.435381281154218</v>
      </c>
      <c r="V46" s="118">
        <v>22.81701049685973</v>
      </c>
      <c r="W46" s="118">
        <v>22.842628631008768</v>
      </c>
      <c r="X46" s="118">
        <v>22.792973964368251</v>
      </c>
      <c r="Y46" s="118">
        <v>22.784102971034983</v>
      </c>
      <c r="Z46" s="118">
        <v>22.752418309913573</v>
      </c>
      <c r="AA46" s="118">
        <v>23.316116247839471</v>
      </c>
      <c r="AB46" s="118">
        <v>23.371795139846459</v>
      </c>
      <c r="AC46" s="118">
        <v>24.115111509473969</v>
      </c>
      <c r="AD46" s="118">
        <v>24.124912396012554</v>
      </c>
      <c r="AE46" s="118">
        <v>24.850363595651331</v>
      </c>
      <c r="AF46" s="118">
        <v>24.278684877866063</v>
      </c>
      <c r="AG46" s="118">
        <v>24.264795577287572</v>
      </c>
      <c r="AH46" s="118">
        <v>24.264780553753805</v>
      </c>
      <c r="AI46" s="118">
        <v>25.571266115487415</v>
      </c>
      <c r="AJ46" s="118">
        <v>25.607539548813264</v>
      </c>
      <c r="AK46" s="118">
        <v>25.599921000036808</v>
      </c>
      <c r="AL46" s="118">
        <v>25.601650711467716</v>
      </c>
      <c r="AM46" s="118">
        <v>26.359951876344727</v>
      </c>
      <c r="AN46" s="118">
        <v>26.35754404504064</v>
      </c>
      <c r="AO46" s="118">
        <v>26.364805697019555</v>
      </c>
      <c r="AP46" s="118">
        <v>26.363871028879718</v>
      </c>
      <c r="AQ46" s="118">
        <v>28.02129534146302</v>
      </c>
      <c r="AR46" s="118">
        <v>28.030522112600867</v>
      </c>
      <c r="AS46" s="118">
        <v>28.019943602878147</v>
      </c>
      <c r="AT46" s="118">
        <v>28.016874734548523</v>
      </c>
      <c r="AU46" s="118">
        <v>26.99543741934178</v>
      </c>
      <c r="AV46" s="118">
        <v>27.064087562683017</v>
      </c>
      <c r="AW46" s="118">
        <v>26.98029576126498</v>
      </c>
      <c r="AX46" s="118">
        <v>26.949041588540034</v>
      </c>
      <c r="AY46" s="118">
        <v>27.490611748227316</v>
      </c>
      <c r="AZ46" s="118">
        <v>27.429040496272417</v>
      </c>
      <c r="BA46" s="118">
        <v>27.369620301551844</v>
      </c>
      <c r="BB46" s="118">
        <v>27.253873375634029</v>
      </c>
      <c r="BC46" s="118">
        <v>27.443761639679462</v>
      </c>
      <c r="BD46" s="118">
        <v>27.534534418027555</v>
      </c>
      <c r="BE46" s="118">
        <v>27.659581777065156</v>
      </c>
      <c r="BF46" s="118">
        <v>28.019411020946052</v>
      </c>
      <c r="BG46" s="118">
        <v>28.074545348498223</v>
      </c>
      <c r="BH46" s="118">
        <v>28.105609027444981</v>
      </c>
      <c r="BI46" s="118">
        <v>28.235403838102766</v>
      </c>
      <c r="BJ46" s="118">
        <v>28.634111040905967</v>
      </c>
      <c r="BK46" s="118">
        <v>28.597547514747273</v>
      </c>
      <c r="BL46" s="118">
        <v>28.64052190509781</v>
      </c>
    </row>
    <row r="47" spans="1:64" x14ac:dyDescent="0.25">
      <c r="A47" s="1" t="s">
        <v>70</v>
      </c>
      <c r="B47" s="118">
        <v>19.520948616600791</v>
      </c>
      <c r="C47" s="118">
        <v>19.600000000000001</v>
      </c>
      <c r="D47" s="118">
        <v>21.604486685503893</v>
      </c>
      <c r="E47" s="118">
        <v>21.600716968248548</v>
      </c>
      <c r="F47" s="118">
        <v>21.594019199728148</v>
      </c>
      <c r="G47" s="118">
        <v>21.580987947716856</v>
      </c>
      <c r="H47" s="118">
        <v>22.420879790203873</v>
      </c>
      <c r="I47" s="118">
        <v>22.445612674869377</v>
      </c>
      <c r="J47" s="118">
        <v>22.438237567204304</v>
      </c>
      <c r="K47" s="118">
        <v>22.434383309641273</v>
      </c>
      <c r="L47" s="118">
        <v>24.635766216441549</v>
      </c>
      <c r="M47" s="118">
        <v>24.641693930083871</v>
      </c>
      <c r="N47" s="118">
        <v>24.691823753519955</v>
      </c>
      <c r="O47" s="118">
        <v>24.67469152095018</v>
      </c>
      <c r="P47" s="118">
        <v>25.598407596185464</v>
      </c>
      <c r="Q47" s="118">
        <v>25.69511521115211</v>
      </c>
      <c r="R47" s="118">
        <v>25.682519569471623</v>
      </c>
      <c r="S47" s="118">
        <v>25.667174866049681</v>
      </c>
      <c r="T47" s="118">
        <v>26.152043088258846</v>
      </c>
      <c r="U47" s="118">
        <v>27.996871454821441</v>
      </c>
      <c r="V47" s="118">
        <v>27.981636537389502</v>
      </c>
      <c r="W47" s="118">
        <v>28.06435299714558</v>
      </c>
      <c r="X47" s="118">
        <v>28.065017002767899</v>
      </c>
      <c r="Y47" s="118">
        <v>29.150699952599151</v>
      </c>
      <c r="Z47" s="118">
        <v>28.991649654522618</v>
      </c>
      <c r="AA47" s="118">
        <v>29.132867750508055</v>
      </c>
      <c r="AB47" s="118">
        <v>30.462979766536964</v>
      </c>
      <c r="AC47" s="118">
        <v>31.122947081712063</v>
      </c>
      <c r="AD47" s="118">
        <v>31.086785686623813</v>
      </c>
      <c r="AE47" s="118">
        <v>31.24323297673785</v>
      </c>
      <c r="AF47" s="118">
        <v>30.946647766655264</v>
      </c>
      <c r="AG47" s="118">
        <v>30.895081547613458</v>
      </c>
      <c r="AH47" s="118">
        <v>30.863174285326522</v>
      </c>
      <c r="AI47" s="118">
        <v>31.246335659185355</v>
      </c>
      <c r="AJ47" s="118">
        <v>31.227330180552315</v>
      </c>
      <c r="AK47" s="118">
        <v>31.309133128718585</v>
      </c>
      <c r="AL47" s="118">
        <v>32.14634041395135</v>
      </c>
      <c r="AM47" s="118">
        <v>32.226979320257499</v>
      </c>
      <c r="AN47" s="118">
        <v>32.282939923991293</v>
      </c>
      <c r="AO47" s="118">
        <v>32.953020715952377</v>
      </c>
      <c r="AP47" s="118">
        <v>32.94418007625567</v>
      </c>
      <c r="AQ47" s="118">
        <v>32.837592111094892</v>
      </c>
      <c r="AR47" s="118">
        <v>33.094551888209907</v>
      </c>
      <c r="AS47" s="118">
        <v>33.080754717406926</v>
      </c>
      <c r="AT47" s="118">
        <v>33.07140040990997</v>
      </c>
      <c r="AU47" s="118">
        <v>33.097245602891711</v>
      </c>
      <c r="AV47" s="118">
        <v>33.166643719739781</v>
      </c>
      <c r="AW47" s="118">
        <v>33.079153607023052</v>
      </c>
      <c r="AX47" s="118">
        <v>33.054636571223789</v>
      </c>
      <c r="AY47" s="118">
        <v>33.295665143489067</v>
      </c>
      <c r="AZ47" s="118">
        <v>33.747500602369612</v>
      </c>
      <c r="BA47" s="118">
        <v>33.798021358246537</v>
      </c>
      <c r="BB47" s="118">
        <v>33.912000579486474</v>
      </c>
      <c r="BC47" s="118">
        <v>34.052921573105337</v>
      </c>
      <c r="BD47" s="118">
        <v>34.010936309676893</v>
      </c>
      <c r="BE47" s="118">
        <v>34.59248130964383</v>
      </c>
      <c r="BF47" s="118">
        <v>34.701260710913175</v>
      </c>
      <c r="BG47" s="118">
        <v>34.657573610359783</v>
      </c>
      <c r="BH47" s="118">
        <v>34.896290849510535</v>
      </c>
      <c r="BI47" s="118">
        <v>34.871691440575972</v>
      </c>
      <c r="BJ47" s="118">
        <v>34.895592178271272</v>
      </c>
      <c r="BK47" s="118">
        <v>34.855321773915342</v>
      </c>
      <c r="BL47" s="118">
        <v>34.913173678309583</v>
      </c>
    </row>
    <row r="48" spans="1:64" x14ac:dyDescent="0.25">
      <c r="A48" s="1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1"/>
      <c r="AS48" s="1"/>
      <c r="AT48" s="64"/>
      <c r="AU48" s="1"/>
      <c r="AV48" s="64"/>
      <c r="AW48" s="64"/>
      <c r="AX48" s="64"/>
      <c r="AY48" s="64"/>
      <c r="AZ48" s="64"/>
      <c r="BA48" s="64"/>
      <c r="BB48" s="1"/>
      <c r="BC48" s="64"/>
      <c r="BD48" s="1"/>
      <c r="BE48" s="1"/>
      <c r="BF48" s="64"/>
      <c r="BG48" s="64"/>
      <c r="BH48" s="64"/>
      <c r="BI48" s="1"/>
      <c r="BJ48" s="1"/>
      <c r="BK48" s="1"/>
      <c r="BL48" s="1"/>
    </row>
    <row r="49" spans="1:64" ht="23.25" x14ac:dyDescent="0.35">
      <c r="A49" s="62" t="s">
        <v>145</v>
      </c>
      <c r="B49" s="61">
        <v>38032</v>
      </c>
      <c r="C49" s="61">
        <v>38122</v>
      </c>
      <c r="D49" s="61">
        <v>38214</v>
      </c>
      <c r="E49" s="61">
        <v>38306</v>
      </c>
      <c r="F49" s="61">
        <v>38398</v>
      </c>
      <c r="G49" s="61">
        <v>38487</v>
      </c>
      <c r="H49" s="61">
        <v>38579</v>
      </c>
      <c r="I49" s="61">
        <v>38671</v>
      </c>
      <c r="J49" s="61">
        <v>38763</v>
      </c>
      <c r="K49" s="61">
        <v>38852</v>
      </c>
      <c r="L49" s="61">
        <v>38944</v>
      </c>
      <c r="M49" s="61">
        <v>39036</v>
      </c>
      <c r="N49" s="61">
        <v>39128</v>
      </c>
      <c r="O49" s="61">
        <v>39217</v>
      </c>
      <c r="P49" s="61">
        <v>39309</v>
      </c>
      <c r="Q49" s="61">
        <v>39401</v>
      </c>
      <c r="R49" s="61">
        <v>39493</v>
      </c>
      <c r="S49" s="61">
        <v>39583</v>
      </c>
      <c r="T49" s="61">
        <v>39675</v>
      </c>
      <c r="U49" s="61">
        <v>39767</v>
      </c>
      <c r="V49" s="61">
        <v>39859</v>
      </c>
      <c r="W49" s="61">
        <v>39948</v>
      </c>
      <c r="X49" s="61">
        <v>40040</v>
      </c>
      <c r="Y49" s="61">
        <v>40132</v>
      </c>
      <c r="Z49" s="61">
        <v>40224</v>
      </c>
      <c r="AA49" s="61">
        <v>40313</v>
      </c>
      <c r="AB49" s="61">
        <v>40405</v>
      </c>
      <c r="AC49" s="61">
        <v>40497</v>
      </c>
      <c r="AD49" s="61">
        <v>40589</v>
      </c>
      <c r="AE49" s="61">
        <v>40678</v>
      </c>
      <c r="AF49" s="61">
        <v>40770</v>
      </c>
      <c r="AG49" s="61">
        <v>40862</v>
      </c>
      <c r="AH49" s="61">
        <v>40954</v>
      </c>
      <c r="AI49" s="61">
        <v>41044</v>
      </c>
      <c r="AJ49" s="61">
        <v>41136</v>
      </c>
      <c r="AK49" s="61">
        <v>41228</v>
      </c>
      <c r="AL49" s="61">
        <v>41320</v>
      </c>
      <c r="AM49" s="61">
        <v>41409</v>
      </c>
      <c r="AN49" s="61">
        <v>41501</v>
      </c>
      <c r="AO49" s="61">
        <v>41593</v>
      </c>
      <c r="AP49" s="61">
        <v>41685</v>
      </c>
      <c r="AQ49" s="61">
        <v>41774</v>
      </c>
      <c r="AR49" s="61">
        <v>41866</v>
      </c>
      <c r="AS49" s="61">
        <v>41958</v>
      </c>
      <c r="AT49" s="61">
        <v>42050</v>
      </c>
      <c r="AU49" s="61">
        <v>42139</v>
      </c>
      <c r="AV49" s="61">
        <v>42231</v>
      </c>
      <c r="AW49" s="61">
        <v>42323</v>
      </c>
      <c r="AX49" s="61">
        <v>42415</v>
      </c>
      <c r="AY49" s="61">
        <v>42505</v>
      </c>
      <c r="AZ49" s="61">
        <v>42597</v>
      </c>
      <c r="BA49" s="61">
        <v>42689</v>
      </c>
      <c r="BB49" s="61">
        <v>42781</v>
      </c>
      <c r="BC49" s="61">
        <v>42870</v>
      </c>
      <c r="BD49" s="61">
        <v>42962</v>
      </c>
      <c r="BE49" s="61">
        <v>43054</v>
      </c>
      <c r="BF49" s="61">
        <v>43146</v>
      </c>
      <c r="BG49" s="61">
        <v>43235</v>
      </c>
      <c r="BH49" s="61">
        <v>43327</v>
      </c>
      <c r="BI49" s="61">
        <v>43419</v>
      </c>
      <c r="BJ49" s="61">
        <v>43511</v>
      </c>
      <c r="BK49" s="61">
        <v>43600</v>
      </c>
      <c r="BL49" s="61">
        <v>43692</v>
      </c>
    </row>
    <row r="50" spans="1:64" x14ac:dyDescent="0.25">
      <c r="A50" s="60" t="s">
        <v>127</v>
      </c>
      <c r="B50" s="116">
        <v>6.7158873069183764</v>
      </c>
      <c r="C50" s="116">
        <v>6.9190091310737314</v>
      </c>
      <c r="D50" s="116">
        <v>6.9360613000143738</v>
      </c>
      <c r="E50" s="116">
        <v>6.9334378064730169</v>
      </c>
      <c r="F50" s="116">
        <v>6.9336918051414704</v>
      </c>
      <c r="G50" s="116">
        <v>7.1272121243338828</v>
      </c>
      <c r="H50" s="116">
        <v>7.1424676512137681</v>
      </c>
      <c r="I50" s="116">
        <v>7.1323247094201223</v>
      </c>
      <c r="J50" s="116">
        <v>7.1327022519065402</v>
      </c>
      <c r="K50" s="116">
        <v>7.5704222753757575</v>
      </c>
      <c r="L50" s="116">
        <v>7.5702593416302797</v>
      </c>
      <c r="M50" s="116">
        <v>7.5698007806380954</v>
      </c>
      <c r="N50" s="116">
        <v>7.5574163989758585</v>
      </c>
      <c r="O50" s="116">
        <v>7.915563723647983</v>
      </c>
      <c r="P50" s="116">
        <v>7.9165967376486206</v>
      </c>
      <c r="Q50" s="116">
        <v>7.935506452344649</v>
      </c>
      <c r="R50" s="116">
        <v>7.9360005978356556</v>
      </c>
      <c r="S50" s="116">
        <v>8.5422184766611409</v>
      </c>
      <c r="T50" s="116">
        <v>8.5485649350987174</v>
      </c>
      <c r="U50" s="116">
        <v>8.5489592240172723</v>
      </c>
      <c r="V50" s="116">
        <v>8.5490500412813706</v>
      </c>
      <c r="W50" s="116">
        <v>8.9648241016701444</v>
      </c>
      <c r="X50" s="116">
        <v>8.9646135079304976</v>
      </c>
      <c r="Y50" s="116">
        <v>8.967056085862156</v>
      </c>
      <c r="Z50" s="116">
        <v>9.0090077889145519</v>
      </c>
      <c r="AA50" s="116">
        <v>9.2602991341373375</v>
      </c>
      <c r="AB50" s="116">
        <v>9.2628247268109654</v>
      </c>
      <c r="AC50" s="116">
        <v>9.4629790373383695</v>
      </c>
      <c r="AD50" s="116">
        <v>9.4632702530356969</v>
      </c>
      <c r="AE50" s="116">
        <v>9.7233459322891296</v>
      </c>
      <c r="AF50" s="116">
        <v>9.7269188933815407</v>
      </c>
      <c r="AG50" s="116">
        <v>9.7300350718796214</v>
      </c>
      <c r="AH50" s="116">
        <v>9.7307367141318739</v>
      </c>
      <c r="AI50" s="116">
        <v>10.661363070251731</v>
      </c>
      <c r="AJ50" s="116">
        <v>10.661314512361761</v>
      </c>
      <c r="AK50" s="116">
        <v>10.661444153665014</v>
      </c>
      <c r="AL50" s="116">
        <v>10.674826281608992</v>
      </c>
      <c r="AM50" s="116">
        <v>10.884986920566742</v>
      </c>
      <c r="AN50" s="116">
        <v>10.88445436760548</v>
      </c>
      <c r="AO50" s="116">
        <v>10.884070397775771</v>
      </c>
      <c r="AP50" s="116">
        <v>10.900947936974388</v>
      </c>
      <c r="AQ50" s="116">
        <v>11.633546992511345</v>
      </c>
      <c r="AR50" s="116">
        <v>11.648290387380985</v>
      </c>
      <c r="AS50" s="116">
        <v>11.647804632839485</v>
      </c>
      <c r="AT50" s="116">
        <v>11.647616655159228</v>
      </c>
      <c r="AU50" s="116">
        <v>11.707775404008961</v>
      </c>
      <c r="AV50" s="116">
        <v>11.707149459808965</v>
      </c>
      <c r="AW50" s="116">
        <v>11.707036038090617</v>
      </c>
      <c r="AX50" s="116">
        <v>11.707885018693213</v>
      </c>
      <c r="AY50" s="116">
        <v>12.000397176814474</v>
      </c>
      <c r="AZ50" s="116">
        <v>11.999747609496971</v>
      </c>
      <c r="BA50" s="116">
        <v>12.003613406580115</v>
      </c>
      <c r="BB50" s="116">
        <v>12.022964888601134</v>
      </c>
      <c r="BC50" s="116">
        <v>12.239807914668212</v>
      </c>
      <c r="BD50" s="116">
        <v>12.239197005865902</v>
      </c>
      <c r="BE50" s="116">
        <v>12.238789733219143</v>
      </c>
      <c r="BF50" s="116">
        <v>12.238789733219143</v>
      </c>
      <c r="BG50" s="116">
        <v>12.247018942617958</v>
      </c>
      <c r="BH50" s="116">
        <v>12.247018942617958</v>
      </c>
      <c r="BI50" s="116">
        <v>12.261959444689019</v>
      </c>
      <c r="BJ50" s="116">
        <v>12.261597819089738</v>
      </c>
      <c r="BK50" s="116">
        <v>12.093844558412878</v>
      </c>
      <c r="BL50" s="116">
        <v>12.092530067321329</v>
      </c>
    </row>
    <row r="51" spans="1:64" x14ac:dyDescent="0.25">
      <c r="A51" s="1" t="s">
        <v>61</v>
      </c>
      <c r="B51" s="114">
        <v>6.22</v>
      </c>
      <c r="C51" s="114">
        <v>6.22</v>
      </c>
      <c r="D51" s="114">
        <v>6.22</v>
      </c>
      <c r="E51" s="114">
        <v>6.22</v>
      </c>
      <c r="F51" s="114">
        <v>6.22</v>
      </c>
      <c r="G51" s="114">
        <v>6.4</v>
      </c>
      <c r="H51" s="114">
        <v>6.4</v>
      </c>
      <c r="I51" s="114">
        <v>6.4</v>
      </c>
      <c r="J51" s="114">
        <v>6.4</v>
      </c>
      <c r="K51" s="114">
        <v>6.4</v>
      </c>
      <c r="L51" s="114">
        <v>6.4</v>
      </c>
      <c r="M51" s="114">
        <v>6.4</v>
      </c>
      <c r="N51" s="114">
        <v>6.4</v>
      </c>
      <c r="O51" s="114">
        <v>6.56</v>
      </c>
      <c r="P51" s="114">
        <v>6.56</v>
      </c>
      <c r="Q51" s="114">
        <v>6.56</v>
      </c>
      <c r="R51" s="114">
        <v>6.56</v>
      </c>
      <c r="S51" s="114">
        <v>6.76</v>
      </c>
      <c r="T51" s="114">
        <v>6.76</v>
      </c>
      <c r="U51" s="114">
        <v>6.76</v>
      </c>
      <c r="V51" s="114">
        <v>6.76</v>
      </c>
      <c r="W51" s="114">
        <v>6.73</v>
      </c>
      <c r="X51" s="114">
        <v>6.73</v>
      </c>
      <c r="Y51" s="114">
        <v>6.73</v>
      </c>
      <c r="Z51" s="114">
        <v>6.73</v>
      </c>
      <c r="AA51" s="114">
        <v>6.82</v>
      </c>
      <c r="AB51" s="114">
        <v>6.82</v>
      </c>
      <c r="AC51" s="114">
        <v>6.97</v>
      </c>
      <c r="AD51" s="114">
        <v>6.97</v>
      </c>
      <c r="AE51" s="114">
        <v>7.2735703124999995</v>
      </c>
      <c r="AF51" s="114">
        <v>7.2735703124999995</v>
      </c>
      <c r="AG51" s="114">
        <v>7.2735703124999995</v>
      </c>
      <c r="AH51" s="114">
        <v>7.2735703124999995</v>
      </c>
      <c r="AI51" s="114">
        <v>7.7905312499999999</v>
      </c>
      <c r="AJ51" s="114">
        <v>7.7905312499999999</v>
      </c>
      <c r="AK51" s="114">
        <v>7.7905312499999999</v>
      </c>
      <c r="AL51" s="114">
        <v>7.7905312499999999</v>
      </c>
      <c r="AM51" s="114">
        <v>8.3218312499999989</v>
      </c>
      <c r="AN51" s="114">
        <v>8.3218312499999989</v>
      </c>
      <c r="AO51" s="114">
        <v>8.3218312499999989</v>
      </c>
      <c r="AP51" s="114">
        <v>8.3218312499999989</v>
      </c>
      <c r="AQ51" s="114">
        <v>9.3740812499999997</v>
      </c>
      <c r="AR51" s="114">
        <v>9.3740812499999997</v>
      </c>
      <c r="AS51" s="114">
        <v>9.3740812499999997</v>
      </c>
      <c r="AT51" s="114">
        <v>9.3740812499999997</v>
      </c>
      <c r="AU51" s="114">
        <v>9.2130812499999983</v>
      </c>
      <c r="AV51" s="114">
        <v>9.2130812499999983</v>
      </c>
      <c r="AW51" s="114">
        <v>9.2130812499999983</v>
      </c>
      <c r="AX51" s="114">
        <v>9.2130812499999983</v>
      </c>
      <c r="AY51" s="114">
        <v>10.489581249999999</v>
      </c>
      <c r="AZ51" s="114">
        <v>10.489581249999999</v>
      </c>
      <c r="BA51" s="114">
        <v>10.489581249999999</v>
      </c>
      <c r="BB51" s="114">
        <v>10.489581249999999</v>
      </c>
      <c r="BC51" s="114">
        <v>11.573421749999998</v>
      </c>
      <c r="BD51" s="114">
        <v>11.573421749999998</v>
      </c>
      <c r="BE51" s="114">
        <v>11.573421749999998</v>
      </c>
      <c r="BF51" s="114">
        <v>11.573421749999998</v>
      </c>
      <c r="BG51" s="114">
        <v>13.20243125</v>
      </c>
      <c r="BH51" s="114">
        <v>13.20243125</v>
      </c>
      <c r="BI51" s="114">
        <v>13.20243125</v>
      </c>
      <c r="BJ51" s="114">
        <v>13.20243125</v>
      </c>
      <c r="BK51" s="114">
        <v>15.5540375</v>
      </c>
      <c r="BL51" s="114">
        <v>15.5540375</v>
      </c>
    </row>
    <row r="52" spans="1:64" x14ac:dyDescent="0.25">
      <c r="A52" s="1" t="s">
        <v>54</v>
      </c>
      <c r="B52" s="114">
        <v>7.78</v>
      </c>
      <c r="C52" s="114">
        <v>8.32</v>
      </c>
      <c r="D52" s="114">
        <v>8.32</v>
      </c>
      <c r="E52" s="114">
        <v>8.32</v>
      </c>
      <c r="F52" s="114">
        <v>8.32</v>
      </c>
      <c r="G52" s="114">
        <v>8.68</v>
      </c>
      <c r="H52" s="114">
        <v>8.68</v>
      </c>
      <c r="I52" s="114">
        <v>8.68</v>
      </c>
      <c r="J52" s="114">
        <v>8.68</v>
      </c>
      <c r="K52" s="114">
        <v>9.4600000000000009</v>
      </c>
      <c r="L52" s="114">
        <v>9.4600000000000009</v>
      </c>
      <c r="M52" s="114">
        <v>9.4600000000000009</v>
      </c>
      <c r="N52" s="114">
        <v>9.4600000000000009</v>
      </c>
      <c r="O52" s="114">
        <v>9.52</v>
      </c>
      <c r="P52" s="114">
        <v>9.52</v>
      </c>
      <c r="Q52" s="114">
        <v>9.52</v>
      </c>
      <c r="R52" s="114">
        <v>9.52</v>
      </c>
      <c r="S52" s="114">
        <v>10.51</v>
      </c>
      <c r="T52" s="114">
        <v>10.51</v>
      </c>
      <c r="U52" s="114">
        <v>10.51</v>
      </c>
      <c r="V52" s="114">
        <v>10.51</v>
      </c>
      <c r="W52" s="114">
        <v>11.46</v>
      </c>
      <c r="X52" s="114">
        <v>11.46</v>
      </c>
      <c r="Y52" s="114">
        <v>11.46</v>
      </c>
      <c r="Z52" s="114">
        <v>11.46</v>
      </c>
      <c r="AA52" s="114">
        <v>11.71</v>
      </c>
      <c r="AB52" s="114">
        <v>11.71</v>
      </c>
      <c r="AC52" s="114">
        <v>11.98</v>
      </c>
      <c r="AD52" s="114">
        <v>11.98</v>
      </c>
      <c r="AE52" s="114">
        <v>12.830693749999998</v>
      </c>
      <c r="AF52" s="114">
        <v>12.830693749999998</v>
      </c>
      <c r="AG52" s="114">
        <v>12.830693749999998</v>
      </c>
      <c r="AH52" s="114">
        <v>12.830693749999998</v>
      </c>
      <c r="AI52" s="114">
        <v>14.43275875</v>
      </c>
      <c r="AJ52" s="114">
        <v>14.43275875</v>
      </c>
      <c r="AK52" s="114">
        <v>14.43275875</v>
      </c>
      <c r="AL52" s="114">
        <v>14.43275875</v>
      </c>
      <c r="AM52" s="114">
        <v>14.58777875</v>
      </c>
      <c r="AN52" s="114">
        <v>14.58777875</v>
      </c>
      <c r="AO52" s="114">
        <v>14.58777875</v>
      </c>
      <c r="AP52" s="114">
        <v>14.58777875</v>
      </c>
      <c r="AQ52" s="114">
        <v>15.169563749999998</v>
      </c>
      <c r="AR52" s="114">
        <v>15.169563749999998</v>
      </c>
      <c r="AS52" s="114">
        <v>15.169563749999998</v>
      </c>
      <c r="AT52" s="114">
        <v>15.169563749999998</v>
      </c>
      <c r="AU52" s="114">
        <v>14.74567375</v>
      </c>
      <c r="AV52" s="114">
        <v>14.74567375</v>
      </c>
      <c r="AW52" s="114">
        <v>14.74567375</v>
      </c>
      <c r="AX52" s="114">
        <v>14.74567375</v>
      </c>
      <c r="AY52" s="114">
        <v>14.75044625</v>
      </c>
      <c r="AZ52" s="114">
        <v>14.75044625</v>
      </c>
      <c r="BA52" s="114">
        <v>14.75044625</v>
      </c>
      <c r="BB52" s="114">
        <v>14.75044625</v>
      </c>
      <c r="BC52" s="114">
        <v>14.822206249999999</v>
      </c>
      <c r="BD52" s="114">
        <v>14.822206249999999</v>
      </c>
      <c r="BE52" s="114">
        <v>14.822206249999999</v>
      </c>
      <c r="BF52" s="114">
        <v>14.822206249999999</v>
      </c>
      <c r="BG52" s="114">
        <v>13.712801249999998</v>
      </c>
      <c r="BH52" s="114">
        <v>13.712801249999998</v>
      </c>
      <c r="BI52" s="114">
        <v>13.712801249999998</v>
      </c>
      <c r="BJ52" s="114">
        <v>13.712801249999998</v>
      </c>
      <c r="BK52" s="114">
        <v>14.11760125</v>
      </c>
      <c r="BL52" s="114">
        <v>14.11760125</v>
      </c>
    </row>
    <row r="53" spans="1:64" x14ac:dyDescent="0.25">
      <c r="A53" s="1" t="s">
        <v>58</v>
      </c>
      <c r="B53" s="114">
        <v>5.45</v>
      </c>
      <c r="C53" s="114">
        <v>5.67</v>
      </c>
      <c r="D53" s="114">
        <v>5.67</v>
      </c>
      <c r="E53" s="114">
        <v>5.67</v>
      </c>
      <c r="F53" s="114">
        <v>5.67</v>
      </c>
      <c r="G53" s="114">
        <v>5.8</v>
      </c>
      <c r="H53" s="114">
        <v>5.8</v>
      </c>
      <c r="I53" s="114">
        <v>5.8</v>
      </c>
      <c r="J53" s="114">
        <v>5.8</v>
      </c>
      <c r="K53" s="114">
        <v>6.17</v>
      </c>
      <c r="L53" s="114">
        <v>6.17</v>
      </c>
      <c r="M53" s="114">
        <v>6.17</v>
      </c>
      <c r="N53" s="114">
        <v>6.17</v>
      </c>
      <c r="O53" s="114">
        <v>6.13</v>
      </c>
      <c r="P53" s="114">
        <v>6.13</v>
      </c>
      <c r="Q53" s="114">
        <v>6.13</v>
      </c>
      <c r="R53" s="114">
        <v>6.13</v>
      </c>
      <c r="S53" s="114">
        <v>6.57</v>
      </c>
      <c r="T53" s="114">
        <v>6.57</v>
      </c>
      <c r="U53" s="114">
        <v>6.57</v>
      </c>
      <c r="V53" s="114">
        <v>6.57</v>
      </c>
      <c r="W53" s="114">
        <v>6.42</v>
      </c>
      <c r="X53" s="114">
        <v>6.42</v>
      </c>
      <c r="Y53" s="114">
        <v>6.42</v>
      </c>
      <c r="Z53" s="114">
        <v>6.42</v>
      </c>
      <c r="AA53" s="114">
        <v>6.29</v>
      </c>
      <c r="AB53" s="114">
        <v>6.29</v>
      </c>
      <c r="AC53" s="114">
        <v>6.43</v>
      </c>
      <c r="AD53" s="114">
        <v>6.43</v>
      </c>
      <c r="AE53" s="114">
        <v>6.7839937499999996</v>
      </c>
      <c r="AF53" s="114">
        <v>6.7839937499999996</v>
      </c>
      <c r="AG53" s="114">
        <v>6.7839937499999996</v>
      </c>
      <c r="AH53" s="114">
        <v>6.7839937499999996</v>
      </c>
      <c r="AI53" s="114">
        <v>7.3704937499999996</v>
      </c>
      <c r="AJ53" s="114">
        <v>7.3704937499999996</v>
      </c>
      <c r="AK53" s="114">
        <v>7.3704937499999996</v>
      </c>
      <c r="AL53" s="114">
        <v>7.3704937499999996</v>
      </c>
      <c r="AM53" s="114">
        <v>7.1577437499999998</v>
      </c>
      <c r="AN53" s="114">
        <v>7.1577437499999998</v>
      </c>
      <c r="AO53" s="114">
        <v>7.1577437499999998</v>
      </c>
      <c r="AP53" s="114">
        <v>7.1577437499999998</v>
      </c>
      <c r="AQ53" s="114">
        <v>7.7614937499999996</v>
      </c>
      <c r="AR53" s="114">
        <v>7.7614937499999996</v>
      </c>
      <c r="AS53" s="114">
        <v>7.7614937499999996</v>
      </c>
      <c r="AT53" s="114">
        <v>7.7614937499999996</v>
      </c>
      <c r="AU53" s="114">
        <v>8.1122437499999993</v>
      </c>
      <c r="AV53" s="114">
        <v>8.1122437499999993</v>
      </c>
      <c r="AW53" s="114">
        <v>8.1122437499999993</v>
      </c>
      <c r="AX53" s="114">
        <v>8.1122437499999993</v>
      </c>
      <c r="AY53" s="114">
        <v>8.4747812499999995</v>
      </c>
      <c r="AZ53" s="114">
        <v>8.4747812499999995</v>
      </c>
      <c r="BA53" s="114">
        <v>8.4747812499999995</v>
      </c>
      <c r="BB53" s="114">
        <v>8.4747812499999995</v>
      </c>
      <c r="BC53" s="114">
        <v>8.6070312500000004</v>
      </c>
      <c r="BD53" s="114">
        <v>8.6070312500000004</v>
      </c>
      <c r="BE53" s="114">
        <v>8.6070312500000004</v>
      </c>
      <c r="BF53" s="114">
        <v>8.6070312500000004</v>
      </c>
      <c r="BG53" s="114">
        <v>8.6472812500000007</v>
      </c>
      <c r="BH53" s="114">
        <v>8.6472812500000007</v>
      </c>
      <c r="BI53" s="114">
        <v>8.6472812500000007</v>
      </c>
      <c r="BJ53" s="114">
        <v>8.6472812500000007</v>
      </c>
      <c r="BK53" s="114">
        <v>8.6760312499999994</v>
      </c>
      <c r="BL53" s="114">
        <v>8.6760312499999994</v>
      </c>
    </row>
    <row r="54" spans="1:64" x14ac:dyDescent="0.25">
      <c r="A54" s="1" t="s">
        <v>56</v>
      </c>
      <c r="B54" s="114">
        <v>0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4">
        <v>0</v>
      </c>
      <c r="S54" s="114">
        <v>8.4700000000000006</v>
      </c>
      <c r="T54" s="114">
        <v>8.4700000000000006</v>
      </c>
      <c r="U54" s="114">
        <v>8.4700000000000006</v>
      </c>
      <c r="V54" s="114">
        <v>8.4700000000000006</v>
      </c>
      <c r="W54" s="114">
        <v>8.1300000000000008</v>
      </c>
      <c r="X54" s="114">
        <v>8.1300000000000008</v>
      </c>
      <c r="Y54" s="114">
        <v>8.1300000000000008</v>
      </c>
      <c r="Z54" s="114">
        <v>8.1300000000000008</v>
      </c>
      <c r="AA54" s="114">
        <v>8.33</v>
      </c>
      <c r="AB54" s="114">
        <v>8.33</v>
      </c>
      <c r="AC54" s="114">
        <v>8.51</v>
      </c>
      <c r="AD54" s="114">
        <v>8.51</v>
      </c>
      <c r="AE54" s="114">
        <v>9.3990937499999987</v>
      </c>
      <c r="AF54" s="114">
        <v>9.3990937499999987</v>
      </c>
      <c r="AG54" s="114">
        <v>9.3990937499999987</v>
      </c>
      <c r="AH54" s="114">
        <v>9.3990937499999987</v>
      </c>
      <c r="AI54" s="114">
        <v>10.80243875</v>
      </c>
      <c r="AJ54" s="114">
        <v>10.80243875</v>
      </c>
      <c r="AK54" s="114">
        <v>10.80243875</v>
      </c>
      <c r="AL54" s="114">
        <v>10.80243875</v>
      </c>
      <c r="AM54" s="114">
        <v>10.59670375</v>
      </c>
      <c r="AN54" s="114">
        <v>10.59670375</v>
      </c>
      <c r="AO54" s="114">
        <v>10.59670375</v>
      </c>
      <c r="AP54" s="114">
        <v>10.59670375</v>
      </c>
      <c r="AQ54" s="114">
        <v>11.36260375</v>
      </c>
      <c r="AR54" s="114">
        <v>11.36260375</v>
      </c>
      <c r="AS54" s="114">
        <v>11.36260375</v>
      </c>
      <c r="AT54" s="114">
        <v>11.36260375</v>
      </c>
      <c r="AU54" s="114">
        <v>10.954123749999999</v>
      </c>
      <c r="AV54" s="114">
        <v>10.954123749999999</v>
      </c>
      <c r="AW54" s="114">
        <v>10.954123749999999</v>
      </c>
      <c r="AX54" s="114">
        <v>10.954123749999999</v>
      </c>
      <c r="AY54" s="114">
        <v>10.94521125</v>
      </c>
      <c r="AZ54" s="114">
        <v>10.94521125</v>
      </c>
      <c r="BA54" s="114">
        <v>10.94521125</v>
      </c>
      <c r="BB54" s="114">
        <v>10.94521125</v>
      </c>
      <c r="BC54" s="114">
        <v>10.726251250000001</v>
      </c>
      <c r="BD54" s="114">
        <v>10.726251250000001</v>
      </c>
      <c r="BE54" s="114">
        <v>10.726251250000001</v>
      </c>
      <c r="BF54" s="114">
        <v>10.726251250000001</v>
      </c>
      <c r="BG54" s="114">
        <v>10.236581249999999</v>
      </c>
      <c r="BH54" s="114">
        <v>10.236581249999999</v>
      </c>
      <c r="BI54" s="114">
        <v>10.236581249999999</v>
      </c>
      <c r="BJ54" s="114">
        <v>10.236581249999999</v>
      </c>
      <c r="BK54" s="114">
        <v>10.42035125</v>
      </c>
      <c r="BL54" s="114">
        <v>10.42035125</v>
      </c>
    </row>
    <row r="55" spans="1:64" x14ac:dyDescent="0.25">
      <c r="A55" s="1" t="s">
        <v>72</v>
      </c>
      <c r="B55" s="114">
        <v>11.12</v>
      </c>
      <c r="C55" s="114">
        <v>11.12</v>
      </c>
      <c r="D55" s="114">
        <v>11.12</v>
      </c>
      <c r="E55" s="114">
        <v>11.12</v>
      </c>
      <c r="F55" s="114">
        <v>11.12</v>
      </c>
      <c r="G55" s="114">
        <v>11.12</v>
      </c>
      <c r="H55" s="114">
        <v>11.12</v>
      </c>
      <c r="I55" s="114">
        <v>11.12</v>
      </c>
      <c r="J55" s="114">
        <v>11.12</v>
      </c>
      <c r="K55" s="114">
        <v>12.05</v>
      </c>
      <c r="L55" s="114">
        <v>12.05</v>
      </c>
      <c r="M55" s="114">
        <v>12.05</v>
      </c>
      <c r="N55" s="114">
        <v>12.05</v>
      </c>
      <c r="O55" s="114">
        <v>12.05</v>
      </c>
      <c r="P55" s="114">
        <v>12.05</v>
      </c>
      <c r="Q55" s="114">
        <v>12.05</v>
      </c>
      <c r="R55" s="114">
        <v>12.05</v>
      </c>
      <c r="S55" s="114">
        <v>12.79</v>
      </c>
      <c r="T55" s="114">
        <v>12.79</v>
      </c>
      <c r="U55" s="114">
        <v>12.79</v>
      </c>
      <c r="V55" s="114">
        <v>12.79</v>
      </c>
      <c r="W55" s="114">
        <v>13.5</v>
      </c>
      <c r="X55" s="114">
        <v>13.5</v>
      </c>
      <c r="Y55" s="114">
        <v>13.5</v>
      </c>
      <c r="Z55" s="114">
        <v>13.5</v>
      </c>
      <c r="AA55" s="114">
        <v>13.81</v>
      </c>
      <c r="AB55" s="114">
        <v>13.81</v>
      </c>
      <c r="AC55" s="114">
        <v>14.12</v>
      </c>
      <c r="AD55" s="114">
        <v>14.12</v>
      </c>
      <c r="AE55" s="114">
        <v>14.473468749999997</v>
      </c>
      <c r="AF55" s="114">
        <v>14.473468749999997</v>
      </c>
      <c r="AG55" s="114">
        <v>14.473468749999997</v>
      </c>
      <c r="AH55" s="114">
        <v>14.473468749999997</v>
      </c>
      <c r="AI55" s="114">
        <v>15.183270312499999</v>
      </c>
      <c r="AJ55" s="114">
        <v>15.183270312499999</v>
      </c>
      <c r="AK55" s="114">
        <v>15.183270312499999</v>
      </c>
      <c r="AL55" s="114">
        <v>15.183270312499999</v>
      </c>
      <c r="AM55" s="114">
        <v>16.5471703125</v>
      </c>
      <c r="AN55" s="114">
        <v>16.5471703125</v>
      </c>
      <c r="AO55" s="114">
        <v>16.5471703125</v>
      </c>
      <c r="AP55" s="114">
        <v>16.5471703125</v>
      </c>
      <c r="AQ55" s="114">
        <v>16.547170312499997</v>
      </c>
      <c r="AR55" s="114">
        <v>16.547170312499997</v>
      </c>
      <c r="AS55" s="114">
        <v>16.547170312499997</v>
      </c>
      <c r="AT55" s="114">
        <v>16.547170312499997</v>
      </c>
      <c r="AU55" s="114">
        <v>16.547170312499997</v>
      </c>
      <c r="AV55" s="114">
        <v>16.547170312499997</v>
      </c>
      <c r="AW55" s="114">
        <v>16.547170312499997</v>
      </c>
      <c r="AX55" s="114">
        <v>16.547170312499997</v>
      </c>
      <c r="AY55" s="114">
        <v>16.781770312499997</v>
      </c>
      <c r="AZ55" s="114">
        <v>16.781770312499997</v>
      </c>
      <c r="BA55" s="114">
        <v>16.781770312499997</v>
      </c>
      <c r="BB55" s="114">
        <v>16.781770312499997</v>
      </c>
      <c r="BC55" s="114">
        <v>17.195770312499999</v>
      </c>
      <c r="BD55" s="114">
        <v>17.195770312499999</v>
      </c>
      <c r="BE55" s="114">
        <v>17.195770312499999</v>
      </c>
      <c r="BF55" s="114">
        <v>17.195770312499999</v>
      </c>
      <c r="BG55" s="114">
        <v>17.064670312499999</v>
      </c>
      <c r="BH55" s="114">
        <v>17.064670312499999</v>
      </c>
      <c r="BI55" s="114">
        <v>17.064670312499999</v>
      </c>
      <c r="BJ55" s="114">
        <v>17.064670312499999</v>
      </c>
      <c r="BK55" s="114">
        <v>16.986470312499996</v>
      </c>
      <c r="BL55" s="114">
        <v>16.986470312499996</v>
      </c>
    </row>
    <row r="56" spans="1:64" x14ac:dyDescent="0.25">
      <c r="A56" s="1" t="s">
        <v>91</v>
      </c>
      <c r="B56" s="114">
        <v>8.91</v>
      </c>
      <c r="C56" s="114">
        <v>8.91</v>
      </c>
      <c r="D56" s="114">
        <v>8.91</v>
      </c>
      <c r="E56" s="114">
        <v>8.91</v>
      </c>
      <c r="F56" s="114">
        <v>8.91</v>
      </c>
      <c r="G56" s="114">
        <v>8.91</v>
      </c>
      <c r="H56" s="114">
        <v>8.91</v>
      </c>
      <c r="I56" s="114">
        <v>8.91</v>
      </c>
      <c r="J56" s="114">
        <v>8.91</v>
      </c>
      <c r="K56" s="114">
        <v>9.35</v>
      </c>
      <c r="L56" s="114">
        <v>9.35</v>
      </c>
      <c r="M56" s="114">
        <v>9.35</v>
      </c>
      <c r="N56" s="114">
        <v>9.35</v>
      </c>
      <c r="O56" s="114">
        <v>8.9</v>
      </c>
      <c r="P56" s="114">
        <v>8.9</v>
      </c>
      <c r="Q56" s="114">
        <v>8.9</v>
      </c>
      <c r="R56" s="114">
        <v>8.9</v>
      </c>
      <c r="S56" s="114">
        <v>10.15</v>
      </c>
      <c r="T56" s="114">
        <v>10.15</v>
      </c>
      <c r="U56" s="114">
        <v>10.15</v>
      </c>
      <c r="V56" s="114">
        <v>10.15</v>
      </c>
      <c r="W56" s="114">
        <v>11.53</v>
      </c>
      <c r="X56" s="114">
        <v>11.53</v>
      </c>
      <c r="Y56" s="114">
        <v>11.53</v>
      </c>
      <c r="Z56" s="114">
        <v>11.53</v>
      </c>
      <c r="AA56" s="114">
        <v>12.74</v>
      </c>
      <c r="AB56" s="114">
        <v>12.74</v>
      </c>
      <c r="AC56" s="114">
        <v>13.02</v>
      </c>
      <c r="AD56" s="114">
        <v>13.02</v>
      </c>
      <c r="AE56" s="114">
        <v>13.99046875</v>
      </c>
      <c r="AF56" s="114">
        <v>13.99046875</v>
      </c>
      <c r="AG56" s="114">
        <v>13.99046875</v>
      </c>
      <c r="AH56" s="114">
        <v>13.99046875</v>
      </c>
      <c r="AI56" s="114">
        <v>14.277070312499998</v>
      </c>
      <c r="AJ56" s="114">
        <v>14.277070312499998</v>
      </c>
      <c r="AK56" s="114">
        <v>14.277070312499998</v>
      </c>
      <c r="AL56" s="114">
        <v>14.277070312499998</v>
      </c>
      <c r="AM56" s="114">
        <v>15.4155703125</v>
      </c>
      <c r="AN56" s="114">
        <v>15.4155703125</v>
      </c>
      <c r="AO56" s="114">
        <v>15.4155703125</v>
      </c>
      <c r="AP56" s="114">
        <v>15.4155703125</v>
      </c>
      <c r="AQ56" s="114">
        <v>16.5885703125</v>
      </c>
      <c r="AR56" s="114">
        <v>16.5885703125</v>
      </c>
      <c r="AS56" s="114">
        <v>16.5885703125</v>
      </c>
      <c r="AT56" s="114">
        <v>16.5885703125</v>
      </c>
      <c r="AU56" s="114">
        <v>17.485570312499998</v>
      </c>
      <c r="AV56" s="114">
        <v>17.485570312499998</v>
      </c>
      <c r="AW56" s="114">
        <v>17.485570312499998</v>
      </c>
      <c r="AX56" s="114">
        <v>17.485570312499998</v>
      </c>
      <c r="AY56" s="114">
        <v>18.612570312499997</v>
      </c>
      <c r="AZ56" s="114">
        <v>18.612570312499997</v>
      </c>
      <c r="BA56" s="114">
        <v>18.612570312499997</v>
      </c>
      <c r="BB56" s="114">
        <v>18.612570312499997</v>
      </c>
      <c r="BC56" s="114">
        <v>19.9925703125</v>
      </c>
      <c r="BD56" s="114">
        <v>19.9925703125</v>
      </c>
      <c r="BE56" s="114">
        <v>19.9925703125</v>
      </c>
      <c r="BF56" s="114">
        <v>19.9925703125</v>
      </c>
      <c r="BG56" s="114">
        <v>19.9925703125</v>
      </c>
      <c r="BH56" s="114">
        <v>19.9925703125</v>
      </c>
      <c r="BI56" s="114">
        <v>19.9925703125</v>
      </c>
      <c r="BJ56" s="114">
        <v>19.9925703125</v>
      </c>
      <c r="BK56" s="114">
        <v>19.992570312499996</v>
      </c>
      <c r="BL56" s="114">
        <v>19.992570312499996</v>
      </c>
    </row>
    <row r="57" spans="1:64" x14ac:dyDescent="0.25">
      <c r="A57" s="1" t="s">
        <v>117</v>
      </c>
      <c r="B57" s="114">
        <v>6.75</v>
      </c>
      <c r="C57" s="114">
        <v>6.75</v>
      </c>
      <c r="D57" s="114">
        <v>7.11</v>
      </c>
      <c r="E57" s="114">
        <v>7.11</v>
      </c>
      <c r="F57" s="114">
        <v>7.11</v>
      </c>
      <c r="G57" s="114">
        <v>7.11</v>
      </c>
      <c r="H57" s="114">
        <v>7.11</v>
      </c>
      <c r="I57" s="114">
        <v>7.11</v>
      </c>
      <c r="J57" s="114">
        <v>7.11</v>
      </c>
      <c r="K57" s="114">
        <v>7.71</v>
      </c>
      <c r="L57" s="114">
        <v>7.71</v>
      </c>
      <c r="M57" s="114">
        <v>7.71</v>
      </c>
      <c r="N57" s="114">
        <v>7.71</v>
      </c>
      <c r="O57" s="114">
        <v>7.99</v>
      </c>
      <c r="P57" s="114">
        <v>7.99</v>
      </c>
      <c r="Q57" s="114">
        <v>7.99</v>
      </c>
      <c r="R57" s="114">
        <v>7.99</v>
      </c>
      <c r="S57" s="114">
        <v>8.35</v>
      </c>
      <c r="T57" s="114">
        <v>8.35</v>
      </c>
      <c r="U57" s="114">
        <v>8.35</v>
      </c>
      <c r="V57" s="114">
        <v>8.35</v>
      </c>
      <c r="W57" s="114">
        <v>8.8000000000000007</v>
      </c>
      <c r="X57" s="114">
        <v>8.8000000000000007</v>
      </c>
      <c r="Y57" s="114">
        <v>8.8000000000000007</v>
      </c>
      <c r="Z57" s="114">
        <v>8.8000000000000007</v>
      </c>
      <c r="AA57" s="114">
        <v>9.44</v>
      </c>
      <c r="AB57" s="114">
        <v>9.44</v>
      </c>
      <c r="AC57" s="114">
        <v>9.65</v>
      </c>
      <c r="AD57" s="114">
        <v>9.65</v>
      </c>
      <c r="AE57" s="114">
        <v>10.005970312499999</v>
      </c>
      <c r="AF57" s="114">
        <v>10.005970312499999</v>
      </c>
      <c r="AG57" s="114">
        <v>10.005970312499999</v>
      </c>
      <c r="AH57" s="114">
        <v>10.005970312499999</v>
      </c>
      <c r="AI57" s="114">
        <v>10.539570312499999</v>
      </c>
      <c r="AJ57" s="114">
        <v>10.539570312499999</v>
      </c>
      <c r="AK57" s="114">
        <v>10.539570312499999</v>
      </c>
      <c r="AL57" s="114">
        <v>11.183570312499999</v>
      </c>
      <c r="AM57" s="114">
        <v>11.183570312499999</v>
      </c>
      <c r="AN57" s="114">
        <v>11.183570312499999</v>
      </c>
      <c r="AO57" s="114">
        <v>11.183570312499999</v>
      </c>
      <c r="AP57" s="114">
        <v>12.048370312500001</v>
      </c>
      <c r="AQ57" s="114">
        <v>12.048370312500001</v>
      </c>
      <c r="AR57" s="114">
        <v>12.048370312500001</v>
      </c>
      <c r="AS57" s="114">
        <v>12.048370312500001</v>
      </c>
      <c r="AT57" s="114">
        <v>12.048370312500001</v>
      </c>
      <c r="AU57" s="114">
        <v>12.048370312500001</v>
      </c>
      <c r="AV57" s="114">
        <v>12.048370312500001</v>
      </c>
      <c r="AW57" s="114">
        <v>12.048370312500001</v>
      </c>
      <c r="AX57" s="114">
        <v>12.048370312500001</v>
      </c>
      <c r="AY57" s="114">
        <v>12.464670312500001</v>
      </c>
      <c r="AZ57" s="114">
        <v>12.464670312500001</v>
      </c>
      <c r="BA57" s="114">
        <v>12.464670312500001</v>
      </c>
      <c r="BB57" s="114">
        <v>12.464670312500001</v>
      </c>
      <c r="BC57" s="114">
        <v>12.657870312499995</v>
      </c>
      <c r="BD57" s="114">
        <v>12.657870312499995</v>
      </c>
      <c r="BE57" s="114">
        <v>12.657870312499995</v>
      </c>
      <c r="BF57" s="114">
        <v>12.657870312499995</v>
      </c>
      <c r="BG57" s="114">
        <v>12.657870312499998</v>
      </c>
      <c r="BH57" s="114">
        <v>12.657870312499998</v>
      </c>
      <c r="BI57" s="114">
        <v>12.657870312499998</v>
      </c>
      <c r="BJ57" s="114">
        <v>12.657870312499998</v>
      </c>
      <c r="BK57" s="114">
        <v>12.779770312499998</v>
      </c>
      <c r="BL57" s="114">
        <v>12.779770312499998</v>
      </c>
    </row>
    <row r="58" spans="1:64" x14ac:dyDescent="0.25">
      <c r="A58" s="1" t="s">
        <v>104</v>
      </c>
      <c r="B58" s="114">
        <v>9.15</v>
      </c>
      <c r="C58" s="114">
        <v>10.43</v>
      </c>
      <c r="D58" s="114">
        <v>10.43</v>
      </c>
      <c r="E58" s="114">
        <v>10.43</v>
      </c>
      <c r="F58" s="114">
        <v>10.43</v>
      </c>
      <c r="G58" s="114">
        <v>9.94</v>
      </c>
      <c r="H58" s="114">
        <v>9.94</v>
      </c>
      <c r="I58" s="114">
        <v>9.94</v>
      </c>
      <c r="J58" s="114">
        <v>9.94</v>
      </c>
      <c r="K58" s="114">
        <v>10.3</v>
      </c>
      <c r="L58" s="114">
        <v>10.3</v>
      </c>
      <c r="M58" s="114">
        <v>10.3</v>
      </c>
      <c r="N58" s="114">
        <v>10.3</v>
      </c>
      <c r="O58" s="114">
        <v>10.65</v>
      </c>
      <c r="P58" s="114">
        <v>10.65</v>
      </c>
      <c r="Q58" s="114">
        <v>10.65</v>
      </c>
      <c r="R58" s="114">
        <v>10.65</v>
      </c>
      <c r="S58" s="114">
        <v>11.46</v>
      </c>
      <c r="T58" s="114">
        <v>11.46</v>
      </c>
      <c r="U58" s="114">
        <v>11.46</v>
      </c>
      <c r="V58" s="114">
        <v>11.46</v>
      </c>
      <c r="W58" s="114">
        <v>11.95</v>
      </c>
      <c r="X58" s="114">
        <v>11.95</v>
      </c>
      <c r="Y58" s="114">
        <v>11.95</v>
      </c>
      <c r="Z58" s="114">
        <v>11.95</v>
      </c>
      <c r="AA58" s="114">
        <v>12.72</v>
      </c>
      <c r="AB58" s="114">
        <v>12.72</v>
      </c>
      <c r="AC58" s="114">
        <v>13</v>
      </c>
      <c r="AD58" s="114">
        <v>13</v>
      </c>
      <c r="AE58" s="114">
        <v>13.247570312500001</v>
      </c>
      <c r="AF58" s="114">
        <v>13.247570312500001</v>
      </c>
      <c r="AG58" s="114">
        <v>13.247570312500001</v>
      </c>
      <c r="AH58" s="114">
        <v>13.247570312500001</v>
      </c>
      <c r="AI58" s="114">
        <v>13.811570312500001</v>
      </c>
      <c r="AJ58" s="114">
        <v>13.811570312500001</v>
      </c>
      <c r="AK58" s="114">
        <v>13.811570312500001</v>
      </c>
      <c r="AL58" s="114">
        <v>13.811570312500001</v>
      </c>
      <c r="AM58" s="114">
        <v>14.285570312500001</v>
      </c>
      <c r="AN58" s="114">
        <v>14.285570312500001</v>
      </c>
      <c r="AO58" s="114">
        <v>14.285570312500001</v>
      </c>
      <c r="AP58" s="114">
        <v>14.285570312500001</v>
      </c>
      <c r="AQ58" s="114">
        <v>14.795570312500001</v>
      </c>
      <c r="AR58" s="114">
        <v>14.795570312500001</v>
      </c>
      <c r="AS58" s="114">
        <v>14.795570312500001</v>
      </c>
      <c r="AT58" s="114">
        <v>14.795570312500001</v>
      </c>
      <c r="AU58" s="114">
        <v>14.525570312499999</v>
      </c>
      <c r="AV58" s="114">
        <v>14.525570312499999</v>
      </c>
      <c r="AW58" s="114">
        <v>14.525570312499999</v>
      </c>
      <c r="AX58" s="114">
        <v>14.525570312499999</v>
      </c>
      <c r="AY58" s="114">
        <v>15.447770312499998</v>
      </c>
      <c r="AZ58" s="114">
        <v>15.447770312499998</v>
      </c>
      <c r="BA58" s="114">
        <v>15.447770312499998</v>
      </c>
      <c r="BB58" s="114">
        <v>15.447770312499998</v>
      </c>
      <c r="BC58" s="114">
        <v>16.100970312499996</v>
      </c>
      <c r="BD58" s="114">
        <v>16.100970312499996</v>
      </c>
      <c r="BE58" s="114">
        <v>16.100970312499996</v>
      </c>
      <c r="BF58" s="114">
        <v>16.100970312499996</v>
      </c>
      <c r="BG58" s="114">
        <v>15.790470312499998</v>
      </c>
      <c r="BH58" s="114">
        <v>15.790470312499998</v>
      </c>
      <c r="BI58" s="114">
        <v>15.790470312499998</v>
      </c>
      <c r="BJ58" s="114">
        <v>15.790470312499998</v>
      </c>
      <c r="BK58" s="114">
        <v>16.031970312499997</v>
      </c>
      <c r="BL58" s="114">
        <v>16.031970312499997</v>
      </c>
    </row>
    <row r="59" spans="1:64" x14ac:dyDescent="0.25">
      <c r="A59" s="1" t="s">
        <v>83</v>
      </c>
      <c r="B59" s="114">
        <v>6.71</v>
      </c>
      <c r="C59" s="114">
        <v>6.77</v>
      </c>
      <c r="D59" s="114">
        <v>6.77</v>
      </c>
      <c r="E59" s="114">
        <v>6.77</v>
      </c>
      <c r="F59" s="114">
        <v>6.77</v>
      </c>
      <c r="G59" s="114">
        <v>6.76</v>
      </c>
      <c r="H59" s="114">
        <v>6.76</v>
      </c>
      <c r="I59" s="114">
        <v>6.76</v>
      </c>
      <c r="J59" s="114">
        <v>6.76</v>
      </c>
      <c r="K59" s="114">
        <v>7.18</v>
      </c>
      <c r="L59" s="114">
        <v>7.18</v>
      </c>
      <c r="M59" s="114">
        <v>7.18</v>
      </c>
      <c r="N59" s="114">
        <v>7.18</v>
      </c>
      <c r="O59" s="114">
        <v>7.22</v>
      </c>
      <c r="P59" s="114">
        <v>7.22</v>
      </c>
      <c r="Q59" s="114">
        <v>7.22</v>
      </c>
      <c r="R59" s="114">
        <v>7.22</v>
      </c>
      <c r="S59" s="114">
        <v>7.16</v>
      </c>
      <c r="T59" s="114">
        <v>7.16</v>
      </c>
      <c r="U59" s="114">
        <v>7.16</v>
      </c>
      <c r="V59" s="114">
        <v>7.16</v>
      </c>
      <c r="W59" s="114">
        <v>7.6</v>
      </c>
      <c r="X59" s="114">
        <v>7.6</v>
      </c>
      <c r="Y59" s="114">
        <v>7.6</v>
      </c>
      <c r="Z59" s="114">
        <v>7.6</v>
      </c>
      <c r="AA59" s="114">
        <v>7.93</v>
      </c>
      <c r="AB59" s="114">
        <v>7.93</v>
      </c>
      <c r="AC59" s="114">
        <v>8.11</v>
      </c>
      <c r="AD59" s="114">
        <v>8.11</v>
      </c>
      <c r="AE59" s="114">
        <v>8.7455703124999999</v>
      </c>
      <c r="AF59" s="114">
        <v>8.7455703124999999</v>
      </c>
      <c r="AG59" s="114">
        <v>8.7455703124999999</v>
      </c>
      <c r="AH59" s="114">
        <v>8.7455703124999999</v>
      </c>
      <c r="AI59" s="114">
        <v>9.4884703124999987</v>
      </c>
      <c r="AJ59" s="114">
        <v>9.4884703124999987</v>
      </c>
      <c r="AK59" s="114">
        <v>9.4884703124999987</v>
      </c>
      <c r="AL59" s="114">
        <v>9.4884703124999987</v>
      </c>
      <c r="AM59" s="114">
        <v>10.0749703125</v>
      </c>
      <c r="AN59" s="114">
        <v>10.0749703125</v>
      </c>
      <c r="AO59" s="114">
        <v>10.0749703125</v>
      </c>
      <c r="AP59" s="114">
        <v>10.0749703125</v>
      </c>
      <c r="AQ59" s="114">
        <v>10.5579703125</v>
      </c>
      <c r="AR59" s="114">
        <v>10.5579703125</v>
      </c>
      <c r="AS59" s="114">
        <v>10.5579703125</v>
      </c>
      <c r="AT59" s="114">
        <v>10.5579703125</v>
      </c>
      <c r="AU59" s="114">
        <v>10.840870312499998</v>
      </c>
      <c r="AV59" s="114">
        <v>10.840870312499998</v>
      </c>
      <c r="AW59" s="114">
        <v>10.840870312499998</v>
      </c>
      <c r="AX59" s="114">
        <v>10.840870312499998</v>
      </c>
      <c r="AY59" s="114">
        <v>11.413570312499999</v>
      </c>
      <c r="AZ59" s="114">
        <v>11.413570312499999</v>
      </c>
      <c r="BA59" s="114">
        <v>11.413570312499999</v>
      </c>
      <c r="BB59" s="114">
        <v>11.413570312499999</v>
      </c>
      <c r="BC59" s="114">
        <v>11.687270312499999</v>
      </c>
      <c r="BD59" s="114">
        <v>11.687270312499999</v>
      </c>
      <c r="BE59" s="114">
        <v>11.687270312499999</v>
      </c>
      <c r="BF59" s="114">
        <v>11.687270312499999</v>
      </c>
      <c r="BG59" s="114">
        <v>12.101270312499999</v>
      </c>
      <c r="BH59" s="114">
        <v>12.101270312499999</v>
      </c>
      <c r="BI59" s="114">
        <v>12.101270312499999</v>
      </c>
      <c r="BJ59" s="114">
        <v>12.101270312499999</v>
      </c>
      <c r="BK59" s="114">
        <v>11.963270312499999</v>
      </c>
      <c r="BL59" s="114">
        <v>11.963270312499999</v>
      </c>
    </row>
    <row r="60" spans="1:64" x14ac:dyDescent="0.25">
      <c r="A60" s="1" t="s">
        <v>62</v>
      </c>
      <c r="B60" s="114">
        <v>6.11</v>
      </c>
      <c r="C60" s="114">
        <v>6.11</v>
      </c>
      <c r="D60" s="114">
        <v>6.03</v>
      </c>
      <c r="E60" s="114">
        <v>6.03</v>
      </c>
      <c r="F60" s="114">
        <v>6.03</v>
      </c>
      <c r="G60" s="114">
        <v>6.03</v>
      </c>
      <c r="H60" s="114">
        <v>6.03</v>
      </c>
      <c r="I60" s="114">
        <v>6.39</v>
      </c>
      <c r="J60" s="114">
        <v>6.39</v>
      </c>
      <c r="K60" s="114">
        <v>6.39</v>
      </c>
      <c r="L60" s="114">
        <v>6.39</v>
      </c>
      <c r="M60" s="114">
        <v>6.39</v>
      </c>
      <c r="N60" s="114">
        <v>6.39</v>
      </c>
      <c r="O60" s="114">
        <v>6.39</v>
      </c>
      <c r="P60" s="114">
        <v>6.39</v>
      </c>
      <c r="Q60" s="114">
        <v>6.39</v>
      </c>
      <c r="R60" s="114">
        <v>6.39</v>
      </c>
      <c r="S60" s="114">
        <v>6.39</v>
      </c>
      <c r="T60" s="114">
        <v>6.39</v>
      </c>
      <c r="U60" s="114">
        <v>6.39</v>
      </c>
      <c r="V60" s="114">
        <v>6.39</v>
      </c>
      <c r="W60" s="114">
        <v>6.4</v>
      </c>
      <c r="X60" s="114">
        <v>6.4</v>
      </c>
      <c r="Y60" s="114">
        <v>6.4</v>
      </c>
      <c r="Z60" s="114">
        <v>6.4</v>
      </c>
      <c r="AA60" s="114">
        <v>6.4</v>
      </c>
      <c r="AB60" s="114">
        <v>6.4</v>
      </c>
      <c r="AC60" s="114">
        <v>6.54</v>
      </c>
      <c r="AD60" s="114">
        <v>6.54</v>
      </c>
      <c r="AE60" s="114">
        <v>6.6617703124999998</v>
      </c>
      <c r="AF60" s="114">
        <v>6.6617703124999998</v>
      </c>
      <c r="AG60" s="114">
        <v>6.6617703124999998</v>
      </c>
      <c r="AH60" s="114">
        <v>6.6617703124999998</v>
      </c>
      <c r="AI60" s="114">
        <v>7.3195703124999989</v>
      </c>
      <c r="AJ60" s="114">
        <v>7.3195703124999989</v>
      </c>
      <c r="AK60" s="114">
        <v>7.3195703124999989</v>
      </c>
      <c r="AL60" s="114">
        <v>7.3195703124999989</v>
      </c>
      <c r="AM60" s="114">
        <v>7.3195703124999989</v>
      </c>
      <c r="AN60" s="114">
        <v>7.3195703124999989</v>
      </c>
      <c r="AO60" s="114">
        <v>7.3195703124999989</v>
      </c>
      <c r="AP60" s="114">
        <v>7.3195703124999989</v>
      </c>
      <c r="AQ60" s="114">
        <v>7.8807703124999993</v>
      </c>
      <c r="AR60" s="114">
        <v>7.8807703124999993</v>
      </c>
      <c r="AS60" s="114">
        <v>7.8807703124999993</v>
      </c>
      <c r="AT60" s="114">
        <v>7.8807703124999993</v>
      </c>
      <c r="AU60" s="114">
        <v>7.8807703124999993</v>
      </c>
      <c r="AV60" s="114">
        <v>7.8807703124999993</v>
      </c>
      <c r="AW60" s="114">
        <v>7.8807703124999993</v>
      </c>
      <c r="AX60" s="114">
        <v>7.8807703124999993</v>
      </c>
      <c r="AY60" s="114">
        <v>7.8807703124999993</v>
      </c>
      <c r="AZ60" s="114">
        <v>7.8807703124999993</v>
      </c>
      <c r="BA60" s="114">
        <v>7.8807703124999993</v>
      </c>
      <c r="BB60" s="114">
        <v>7.8807703124999993</v>
      </c>
      <c r="BC60" s="114">
        <v>7.8807703124999993</v>
      </c>
      <c r="BD60" s="114">
        <v>7.8807703124999993</v>
      </c>
      <c r="BE60" s="114">
        <v>7.8807703124999993</v>
      </c>
      <c r="BF60" s="114">
        <v>7.8807703124999993</v>
      </c>
      <c r="BG60" s="114">
        <v>7.8807703124999993</v>
      </c>
      <c r="BH60" s="114">
        <v>7.8807703124999993</v>
      </c>
      <c r="BI60" s="114">
        <v>7.8807703124999993</v>
      </c>
      <c r="BJ60" s="114">
        <v>7.8807703124999993</v>
      </c>
      <c r="BK60" s="114">
        <v>8.6167703124999981</v>
      </c>
      <c r="BL60" s="114">
        <v>8.6167703124999981</v>
      </c>
    </row>
    <row r="61" spans="1:64" x14ac:dyDescent="0.25">
      <c r="A61" s="1" t="s">
        <v>47</v>
      </c>
      <c r="B61" s="114">
        <v>6.54</v>
      </c>
      <c r="C61" s="114">
        <v>6.71</v>
      </c>
      <c r="D61" s="114">
        <v>6.71</v>
      </c>
      <c r="E61" s="114">
        <v>6.64</v>
      </c>
      <c r="F61" s="114">
        <v>6.64</v>
      </c>
      <c r="G61" s="114">
        <v>6.82</v>
      </c>
      <c r="H61" s="114">
        <v>6.82</v>
      </c>
      <c r="I61" s="114">
        <v>6.82</v>
      </c>
      <c r="J61" s="114">
        <v>6.82</v>
      </c>
      <c r="K61" s="114">
        <v>7.16</v>
      </c>
      <c r="L61" s="114">
        <v>7.16</v>
      </c>
      <c r="M61" s="114">
        <v>7.16</v>
      </c>
      <c r="N61" s="114">
        <v>7.16</v>
      </c>
      <c r="O61" s="114">
        <v>7.16</v>
      </c>
      <c r="P61" s="114">
        <v>7.16</v>
      </c>
      <c r="Q61" s="114">
        <v>7.16</v>
      </c>
      <c r="R61" s="114">
        <v>7.16</v>
      </c>
      <c r="S61" s="114">
        <v>7.49</v>
      </c>
      <c r="T61" s="114">
        <v>7.49</v>
      </c>
      <c r="U61" s="114">
        <v>7.49</v>
      </c>
      <c r="V61" s="114">
        <v>7.49</v>
      </c>
      <c r="W61" s="114">
        <v>7.27</v>
      </c>
      <c r="X61" s="114">
        <v>7.27</v>
      </c>
      <c r="Y61" s="114">
        <v>7.27</v>
      </c>
      <c r="Z61" s="114">
        <v>7.27</v>
      </c>
      <c r="AA61" s="114">
        <v>7.81</v>
      </c>
      <c r="AB61" s="114">
        <v>7.81</v>
      </c>
      <c r="AC61" s="114">
        <v>7.99</v>
      </c>
      <c r="AD61" s="114">
        <v>7.99</v>
      </c>
      <c r="AE61" s="114">
        <v>8.3780156366874401</v>
      </c>
      <c r="AF61" s="114">
        <v>8.3780156366874401</v>
      </c>
      <c r="AG61" s="114">
        <v>8.3780156366874401</v>
      </c>
      <c r="AH61" s="114">
        <v>8.3780156366874401</v>
      </c>
      <c r="AI61" s="114">
        <v>9.0757674136634279</v>
      </c>
      <c r="AJ61" s="114">
        <v>9.0757674136634279</v>
      </c>
      <c r="AK61" s="114">
        <v>9.0757674136634279</v>
      </c>
      <c r="AL61" s="114">
        <v>9.0757674136634279</v>
      </c>
      <c r="AM61" s="114">
        <v>9.0757674136634279</v>
      </c>
      <c r="AN61" s="114">
        <v>9.0757674136634279</v>
      </c>
      <c r="AO61" s="114">
        <v>9.0757674136634279</v>
      </c>
      <c r="AP61" s="114">
        <v>9.0757674136634279</v>
      </c>
      <c r="AQ61" s="114">
        <v>10.040772071408332</v>
      </c>
      <c r="AR61" s="114">
        <v>10.040772071408332</v>
      </c>
      <c r="AS61" s="114">
        <v>10.040772071408332</v>
      </c>
      <c r="AT61" s="114">
        <v>10.040772071408332</v>
      </c>
      <c r="AU61" s="114">
        <v>9.9387273332856356</v>
      </c>
      <c r="AV61" s="114">
        <v>9.9387273332856356</v>
      </c>
      <c r="AW61" s="114">
        <v>9.9387273332856356</v>
      </c>
      <c r="AX61" s="114">
        <v>9.9387273332856356</v>
      </c>
      <c r="AY61" s="114">
        <v>10.221090680965048</v>
      </c>
      <c r="AZ61" s="114">
        <v>10.221090680965048</v>
      </c>
      <c r="BA61" s="114">
        <v>10.221090680965048</v>
      </c>
      <c r="BB61" s="114">
        <v>10.221090680965048</v>
      </c>
      <c r="BC61" s="114">
        <v>10.536946690599944</v>
      </c>
      <c r="BD61" s="114">
        <v>10.536946690599944</v>
      </c>
      <c r="BE61" s="114">
        <v>10.536946690599944</v>
      </c>
      <c r="BF61" s="114">
        <v>10.536946690599944</v>
      </c>
      <c r="BG61" s="114">
        <v>10.599264602948125</v>
      </c>
      <c r="BH61" s="114">
        <v>10.599264602948125</v>
      </c>
      <c r="BI61" s="114">
        <v>10.599264602948125</v>
      </c>
      <c r="BJ61" s="114">
        <v>10.599264602948125</v>
      </c>
      <c r="BK61" s="114">
        <v>10.702605429128193</v>
      </c>
      <c r="BL61" s="114">
        <v>10.702605429128193</v>
      </c>
    </row>
    <row r="62" spans="1:64" x14ac:dyDescent="0.25">
      <c r="A62" s="1" t="s">
        <v>110</v>
      </c>
      <c r="B62" s="114">
        <v>9.11</v>
      </c>
      <c r="C62" s="114">
        <v>9.4700000000000006</v>
      </c>
      <c r="D62" s="114">
        <v>9.4700000000000006</v>
      </c>
      <c r="E62" s="114">
        <v>9.4700000000000006</v>
      </c>
      <c r="F62" s="114">
        <v>9.4700000000000006</v>
      </c>
      <c r="G62" s="114">
        <v>9.81</v>
      </c>
      <c r="H62" s="114">
        <v>9.81</v>
      </c>
      <c r="I62" s="114">
        <v>9.81</v>
      </c>
      <c r="J62" s="114">
        <v>9.81</v>
      </c>
      <c r="K62" s="114">
        <v>10.15</v>
      </c>
      <c r="L62" s="114">
        <v>10.15</v>
      </c>
      <c r="M62" s="114">
        <v>10.15</v>
      </c>
      <c r="N62" s="114">
        <v>10.15</v>
      </c>
      <c r="O62" s="114">
        <v>10.01</v>
      </c>
      <c r="P62" s="114">
        <v>10.01</v>
      </c>
      <c r="Q62" s="114">
        <v>10.01</v>
      </c>
      <c r="R62" s="114">
        <v>10.01</v>
      </c>
      <c r="S62" s="114">
        <v>10.64</v>
      </c>
      <c r="T62" s="114">
        <v>10.64</v>
      </c>
      <c r="U62" s="114">
        <v>10.64</v>
      </c>
      <c r="V62" s="114">
        <v>10.64</v>
      </c>
      <c r="W62" s="114">
        <v>10.73</v>
      </c>
      <c r="X62" s="114">
        <v>10.73</v>
      </c>
      <c r="Y62" s="114">
        <v>10.73</v>
      </c>
      <c r="Z62" s="114">
        <v>10.73</v>
      </c>
      <c r="AA62" s="114">
        <v>11.11</v>
      </c>
      <c r="AB62" s="114">
        <v>11.11</v>
      </c>
      <c r="AC62" s="114">
        <v>11.36</v>
      </c>
      <c r="AD62" s="114">
        <v>11.36</v>
      </c>
      <c r="AE62" s="114">
        <v>11.809170312499997</v>
      </c>
      <c r="AF62" s="114">
        <v>11.809170312499997</v>
      </c>
      <c r="AG62" s="114">
        <v>11.809170312499997</v>
      </c>
      <c r="AH62" s="114">
        <v>11.809170312499997</v>
      </c>
      <c r="AI62" s="114">
        <v>11.925320312499998</v>
      </c>
      <c r="AJ62" s="114">
        <v>11.925320312499998</v>
      </c>
      <c r="AK62" s="114">
        <v>11.925320312499998</v>
      </c>
      <c r="AL62" s="114">
        <v>11.925320312499998</v>
      </c>
      <c r="AM62" s="114">
        <v>12.343920312499998</v>
      </c>
      <c r="AN62" s="114">
        <v>12.343920312499998</v>
      </c>
      <c r="AO62" s="114">
        <v>12.343920312499998</v>
      </c>
      <c r="AP62" s="114">
        <v>12.343920312499998</v>
      </c>
      <c r="AQ62" s="114">
        <v>12.915470312499998</v>
      </c>
      <c r="AR62" s="114">
        <v>12.915470312499998</v>
      </c>
      <c r="AS62" s="114">
        <v>12.915470312499998</v>
      </c>
      <c r="AT62" s="114">
        <v>12.915470312499998</v>
      </c>
      <c r="AU62" s="114">
        <v>12.268020312499999</v>
      </c>
      <c r="AV62" s="114">
        <v>12.268020312499999</v>
      </c>
      <c r="AW62" s="114">
        <v>12.268020312499999</v>
      </c>
      <c r="AX62" s="114">
        <v>12.268020312499999</v>
      </c>
      <c r="AY62" s="114">
        <v>12.593470312499997</v>
      </c>
      <c r="AZ62" s="114">
        <v>12.593470312499997</v>
      </c>
      <c r="BA62" s="114">
        <v>12.593470312499997</v>
      </c>
      <c r="BB62" s="114">
        <v>12.593470312499997</v>
      </c>
      <c r="BC62" s="114">
        <v>13.361670312499999</v>
      </c>
      <c r="BD62" s="114">
        <v>13.361670312499999</v>
      </c>
      <c r="BE62" s="114">
        <v>13.361670312499999</v>
      </c>
      <c r="BF62" s="114">
        <v>13.361670312499999</v>
      </c>
      <c r="BG62" s="114">
        <v>12.354270312499999</v>
      </c>
      <c r="BH62" s="114">
        <v>12.354270312499999</v>
      </c>
      <c r="BI62" s="114">
        <v>12.354270312499999</v>
      </c>
      <c r="BJ62" s="114">
        <v>12.354270312499999</v>
      </c>
      <c r="BK62" s="114">
        <v>12.579670312499998</v>
      </c>
      <c r="BL62" s="114">
        <v>12.579670312499998</v>
      </c>
    </row>
    <row r="63" spans="1:64" x14ac:dyDescent="0.25">
      <c r="A63" s="1" t="s">
        <v>69</v>
      </c>
      <c r="B63" s="114">
        <v>7.86</v>
      </c>
      <c r="C63" s="114">
        <v>7.86</v>
      </c>
      <c r="D63" s="114">
        <v>7.86</v>
      </c>
      <c r="E63" s="114">
        <v>7.86</v>
      </c>
      <c r="F63" s="114">
        <v>7.86</v>
      </c>
      <c r="G63" s="114">
        <v>7.86</v>
      </c>
      <c r="H63" s="114">
        <v>7.86</v>
      </c>
      <c r="I63" s="114">
        <v>8.0371703124999989</v>
      </c>
      <c r="J63" s="114">
        <v>8.0371703124999989</v>
      </c>
      <c r="K63" s="114">
        <v>8.0371703124999989</v>
      </c>
      <c r="L63" s="114">
        <v>8.0371703124999989</v>
      </c>
      <c r="M63" s="114">
        <v>8.0371703124999989</v>
      </c>
      <c r="N63" s="114">
        <v>8.0371703124999989</v>
      </c>
      <c r="O63" s="114">
        <v>8.5121203124999987</v>
      </c>
      <c r="P63" s="114">
        <v>8.5121203124999987</v>
      </c>
      <c r="Q63" s="114">
        <v>8.5121203124999987</v>
      </c>
      <c r="R63" s="114">
        <v>8.5121203124999987</v>
      </c>
      <c r="S63" s="114">
        <v>8.9767203124999995</v>
      </c>
      <c r="T63" s="114">
        <v>8.9767203124999995</v>
      </c>
      <c r="U63" s="114">
        <v>8.9767203124999995</v>
      </c>
      <c r="V63" s="114">
        <v>8.9767203124999995</v>
      </c>
      <c r="W63" s="114">
        <v>8.9767203124999995</v>
      </c>
      <c r="X63" s="114">
        <v>8.9767203124999995</v>
      </c>
      <c r="Y63" s="114">
        <v>8.9767203124999995</v>
      </c>
      <c r="Z63" s="114">
        <v>9.6161203124999979</v>
      </c>
      <c r="AA63" s="114">
        <v>9.6161203124999979</v>
      </c>
      <c r="AB63" s="114">
        <v>9.6161203124999979</v>
      </c>
      <c r="AC63" s="114">
        <v>9.6161203124999979</v>
      </c>
      <c r="AD63" s="114">
        <v>9.6161203124999979</v>
      </c>
      <c r="AE63" s="114">
        <v>9.8702703125000006</v>
      </c>
      <c r="AF63" s="114">
        <v>9.8702703125000006</v>
      </c>
      <c r="AG63" s="114">
        <v>9.8702703125000006</v>
      </c>
      <c r="AH63" s="114">
        <v>9.8702703125000006</v>
      </c>
      <c r="AI63" s="114">
        <v>10.963920312499999</v>
      </c>
      <c r="AJ63" s="114">
        <v>10.963920312499999</v>
      </c>
      <c r="AK63" s="114">
        <v>10.963920312499999</v>
      </c>
      <c r="AL63" s="114">
        <v>10.963920312499999</v>
      </c>
      <c r="AM63" s="114">
        <v>10.963920312499999</v>
      </c>
      <c r="AN63" s="114">
        <v>10.963920312499999</v>
      </c>
      <c r="AO63" s="114">
        <v>10.963920312499999</v>
      </c>
      <c r="AP63" s="114">
        <v>10.963920312499999</v>
      </c>
      <c r="AQ63" s="114">
        <v>11.480270312499998</v>
      </c>
      <c r="AR63" s="114">
        <v>11.480270312499998</v>
      </c>
      <c r="AS63" s="114">
        <v>11.480270312499998</v>
      </c>
      <c r="AT63" s="114">
        <v>11.480270312499998</v>
      </c>
      <c r="AU63" s="114">
        <v>11.710270312499999</v>
      </c>
      <c r="AV63" s="114">
        <v>11.710270312499999</v>
      </c>
      <c r="AW63" s="114">
        <v>11.710270312499999</v>
      </c>
      <c r="AX63" s="114">
        <v>11.710270312499999</v>
      </c>
      <c r="AY63" s="114">
        <v>11.710270312499999</v>
      </c>
      <c r="AZ63" s="114">
        <v>11.710270312499999</v>
      </c>
      <c r="BA63" s="114">
        <v>11.710270312499999</v>
      </c>
      <c r="BB63" s="114">
        <v>11.710270312499999</v>
      </c>
      <c r="BC63" s="114">
        <v>12.6371703125</v>
      </c>
      <c r="BD63" s="114">
        <v>12.6371703125</v>
      </c>
      <c r="BE63" s="114">
        <v>12.6371703125</v>
      </c>
      <c r="BF63" s="114">
        <v>12.6371703125</v>
      </c>
      <c r="BG63" s="114">
        <v>12.637170312499999</v>
      </c>
      <c r="BH63" s="114">
        <v>12.637170312499999</v>
      </c>
      <c r="BI63" s="114">
        <v>12.637170312499999</v>
      </c>
      <c r="BJ63" s="114">
        <v>12.637170312499999</v>
      </c>
      <c r="BK63" s="114">
        <v>12.866020312499998</v>
      </c>
      <c r="BL63" s="114">
        <v>12.866020312499998</v>
      </c>
    </row>
    <row r="64" spans="1:64" x14ac:dyDescent="0.25">
      <c r="A64" s="1" t="s">
        <v>66</v>
      </c>
      <c r="B64" s="114">
        <v>5.44</v>
      </c>
      <c r="C64" s="114">
        <v>5.44</v>
      </c>
      <c r="D64" s="114">
        <v>5.44</v>
      </c>
      <c r="E64" s="114">
        <v>5.44</v>
      </c>
      <c r="F64" s="114">
        <v>5.44</v>
      </c>
      <c r="G64" s="114">
        <v>5.44</v>
      </c>
      <c r="H64" s="114">
        <v>5.44</v>
      </c>
      <c r="I64" s="114">
        <v>5.8464203124999994</v>
      </c>
      <c r="J64" s="114">
        <v>5.8464203124999994</v>
      </c>
      <c r="K64" s="114">
        <v>5.8464203124999994</v>
      </c>
      <c r="L64" s="114">
        <v>5.8464203124999994</v>
      </c>
      <c r="M64" s="114">
        <v>5.8464203124999994</v>
      </c>
      <c r="N64" s="114">
        <v>5.8464203124999994</v>
      </c>
      <c r="O64" s="114">
        <v>6.3213703124999991</v>
      </c>
      <c r="P64" s="114">
        <v>6.3213703124999991</v>
      </c>
      <c r="Q64" s="114">
        <v>6.3213703124999991</v>
      </c>
      <c r="R64" s="114">
        <v>6.3213703124999991</v>
      </c>
      <c r="S64" s="114">
        <v>6.7859703124999982</v>
      </c>
      <c r="T64" s="114">
        <v>6.7859703124999982</v>
      </c>
      <c r="U64" s="114">
        <v>6.7859703124999982</v>
      </c>
      <c r="V64" s="114">
        <v>6.7859703124999982</v>
      </c>
      <c r="W64" s="114">
        <v>6.7859703124999982</v>
      </c>
      <c r="X64" s="114">
        <v>6.7859703124999982</v>
      </c>
      <c r="Y64" s="114">
        <v>6.7859703124999982</v>
      </c>
      <c r="Z64" s="114">
        <v>7.4253703125000001</v>
      </c>
      <c r="AA64" s="114">
        <v>7.4253703125000001</v>
      </c>
      <c r="AB64" s="114">
        <v>7.4253703125000001</v>
      </c>
      <c r="AC64" s="114">
        <v>7.4253703125000001</v>
      </c>
      <c r="AD64" s="114">
        <v>7.4253703125000001</v>
      </c>
      <c r="AE64" s="114">
        <v>7.6795203125000002</v>
      </c>
      <c r="AF64" s="114">
        <v>7.6795203125000002</v>
      </c>
      <c r="AG64" s="114">
        <v>7.6795203125000002</v>
      </c>
      <c r="AH64" s="114">
        <v>7.6795203125000002</v>
      </c>
      <c r="AI64" s="114">
        <v>8.7731703124999996</v>
      </c>
      <c r="AJ64" s="114">
        <v>8.7731703124999996</v>
      </c>
      <c r="AK64" s="114">
        <v>8.7731703124999996</v>
      </c>
      <c r="AL64" s="114">
        <v>8.7731703124999996</v>
      </c>
      <c r="AM64" s="114">
        <v>8.7731703124999996</v>
      </c>
      <c r="AN64" s="114">
        <v>8.7731703124999996</v>
      </c>
      <c r="AO64" s="114">
        <v>8.7731703124999996</v>
      </c>
      <c r="AP64" s="114">
        <v>8.7731703124999996</v>
      </c>
      <c r="AQ64" s="114">
        <v>9.2895203124999988</v>
      </c>
      <c r="AR64" s="114">
        <v>9.2895203124999988</v>
      </c>
      <c r="AS64" s="114">
        <v>9.2895203124999988</v>
      </c>
      <c r="AT64" s="114">
        <v>9.2895203124999988</v>
      </c>
      <c r="AU64" s="114">
        <v>9.5195203124999992</v>
      </c>
      <c r="AV64" s="114">
        <v>9.5195203124999992</v>
      </c>
      <c r="AW64" s="114">
        <v>9.5195203124999992</v>
      </c>
      <c r="AX64" s="114">
        <v>9.5195203124999992</v>
      </c>
      <c r="AY64" s="114">
        <v>9.5195203124999992</v>
      </c>
      <c r="AZ64" s="114">
        <v>9.5195203124999992</v>
      </c>
      <c r="BA64" s="114">
        <v>9.5195203124999992</v>
      </c>
      <c r="BB64" s="114">
        <v>9.5195203124999992</v>
      </c>
      <c r="BC64" s="114">
        <v>10.321070312499998</v>
      </c>
      <c r="BD64" s="114">
        <v>10.321070312499998</v>
      </c>
      <c r="BE64" s="114">
        <v>10.321070312499998</v>
      </c>
      <c r="BF64" s="114">
        <v>10.321070312499998</v>
      </c>
      <c r="BG64" s="114">
        <v>10.321070312499998</v>
      </c>
      <c r="BH64" s="114">
        <v>10.321070312499998</v>
      </c>
      <c r="BI64" s="114">
        <v>10.321070312499998</v>
      </c>
      <c r="BJ64" s="114">
        <v>10.321070312499998</v>
      </c>
      <c r="BK64" s="114">
        <v>10.549920312499999</v>
      </c>
      <c r="BL64" s="114">
        <v>10.549920312499999</v>
      </c>
    </row>
    <row r="65" spans="1:64" x14ac:dyDescent="0.25">
      <c r="A65" s="1" t="s">
        <v>75</v>
      </c>
      <c r="B65" s="114">
        <v>6.4</v>
      </c>
      <c r="C65" s="114">
        <v>6.4</v>
      </c>
      <c r="D65" s="114">
        <v>7.17</v>
      </c>
      <c r="E65" s="114">
        <v>7.17</v>
      </c>
      <c r="F65" s="114">
        <v>7.17</v>
      </c>
      <c r="G65" s="114">
        <v>7.82</v>
      </c>
      <c r="H65" s="114">
        <v>7.82</v>
      </c>
      <c r="I65" s="114">
        <v>7.82</v>
      </c>
      <c r="J65" s="114">
        <v>7.82</v>
      </c>
      <c r="K65" s="114">
        <v>7.82</v>
      </c>
      <c r="L65" s="114">
        <v>7.82</v>
      </c>
      <c r="M65" s="114">
        <v>7.82</v>
      </c>
      <c r="N65" s="114">
        <v>7.82</v>
      </c>
      <c r="O65" s="114">
        <v>8.73</v>
      </c>
      <c r="P65" s="114">
        <v>8.73</v>
      </c>
      <c r="Q65" s="114">
        <v>8.73</v>
      </c>
      <c r="R65" s="114">
        <v>8.73</v>
      </c>
      <c r="S65" s="114">
        <v>10.28</v>
      </c>
      <c r="T65" s="114">
        <v>10.28</v>
      </c>
      <c r="U65" s="114">
        <v>10.28</v>
      </c>
      <c r="V65" s="114">
        <v>10.28</v>
      </c>
      <c r="W65" s="114">
        <v>10.28</v>
      </c>
      <c r="X65" s="114">
        <v>10.28</v>
      </c>
      <c r="Y65" s="114">
        <v>10.28</v>
      </c>
      <c r="Z65" s="114">
        <v>10.28</v>
      </c>
      <c r="AA65" s="114">
        <v>10.87</v>
      </c>
      <c r="AB65" s="114">
        <v>10.87</v>
      </c>
      <c r="AC65" s="114">
        <v>11.11</v>
      </c>
      <c r="AD65" s="114">
        <v>11.11</v>
      </c>
      <c r="AE65" s="114">
        <v>11.33811234375</v>
      </c>
      <c r="AF65" s="114">
        <v>11.33811234375</v>
      </c>
      <c r="AG65" s="114">
        <v>11.33811234375</v>
      </c>
      <c r="AH65" s="114">
        <v>11.33811234375</v>
      </c>
      <c r="AI65" s="114">
        <v>12.365770312499999</v>
      </c>
      <c r="AJ65" s="114">
        <v>12.365770312499999</v>
      </c>
      <c r="AK65" s="114">
        <v>12.365770312499999</v>
      </c>
      <c r="AL65" s="114">
        <v>12.365770312499999</v>
      </c>
      <c r="AM65" s="114">
        <v>13.577870312499998</v>
      </c>
      <c r="AN65" s="114">
        <v>13.577870312499998</v>
      </c>
      <c r="AO65" s="114">
        <v>13.577870312499998</v>
      </c>
      <c r="AP65" s="114">
        <v>13.577870312499998</v>
      </c>
      <c r="AQ65" s="114">
        <v>14.108250312500001</v>
      </c>
      <c r="AR65" s="114">
        <v>14.108250312500001</v>
      </c>
      <c r="AS65" s="114">
        <v>14.108250312500001</v>
      </c>
      <c r="AT65" s="114">
        <v>14.108250312500001</v>
      </c>
      <c r="AU65" s="114">
        <v>14.108250312499997</v>
      </c>
      <c r="AV65" s="114">
        <v>14.108250312499997</v>
      </c>
      <c r="AW65" s="114">
        <v>14.108250312499997</v>
      </c>
      <c r="AX65" s="114">
        <v>14.108250312499997</v>
      </c>
      <c r="AY65" s="114">
        <v>14.108250312499999</v>
      </c>
      <c r="AZ65" s="114">
        <v>14.108250312499999</v>
      </c>
      <c r="BA65" s="114">
        <v>14.459460312500003</v>
      </c>
      <c r="BB65" s="114">
        <v>14.459460312500003</v>
      </c>
      <c r="BC65" s="114">
        <v>14.459460312500003</v>
      </c>
      <c r="BD65" s="114">
        <v>14.459460312500003</v>
      </c>
      <c r="BE65" s="114">
        <v>14.459460312500003</v>
      </c>
      <c r="BF65" s="114">
        <v>14.459460312500003</v>
      </c>
      <c r="BG65" s="114">
        <v>14.674970312500001</v>
      </c>
      <c r="BH65" s="114">
        <v>14.674970312500001</v>
      </c>
      <c r="BI65" s="114">
        <v>14.674970312500001</v>
      </c>
      <c r="BJ65" s="114">
        <v>14.674970312500001</v>
      </c>
      <c r="BK65" s="114">
        <v>14.801470312499998</v>
      </c>
      <c r="BL65" s="114">
        <v>14.801470312499998</v>
      </c>
    </row>
    <row r="66" spans="1:64" x14ac:dyDescent="0.25">
      <c r="A66" s="1" t="s">
        <v>79</v>
      </c>
      <c r="B66" s="114">
        <v>6.44</v>
      </c>
      <c r="C66" s="114">
        <v>6.53</v>
      </c>
      <c r="D66" s="114">
        <v>6.53</v>
      </c>
      <c r="E66" s="114">
        <v>6.53</v>
      </c>
      <c r="F66" s="114">
        <v>6.53</v>
      </c>
      <c r="G66" s="114">
        <v>6.72</v>
      </c>
      <c r="H66" s="114">
        <v>6.72</v>
      </c>
      <c r="I66" s="114">
        <v>6.72</v>
      </c>
      <c r="J66" s="114">
        <v>6.72</v>
      </c>
      <c r="K66" s="114">
        <v>6.9</v>
      </c>
      <c r="L66" s="114">
        <v>6.9</v>
      </c>
      <c r="M66" s="114">
        <v>6.9</v>
      </c>
      <c r="N66" s="114">
        <v>6.9</v>
      </c>
      <c r="O66" s="114">
        <v>6.96</v>
      </c>
      <c r="P66" s="114">
        <v>6.96</v>
      </c>
      <c r="Q66" s="114">
        <v>6.96</v>
      </c>
      <c r="R66" s="114">
        <v>6.96</v>
      </c>
      <c r="S66" s="114">
        <v>7.63</v>
      </c>
      <c r="T66" s="114">
        <v>7.63</v>
      </c>
      <c r="U66" s="114">
        <v>7.63</v>
      </c>
      <c r="V66" s="114">
        <v>7.63</v>
      </c>
      <c r="W66" s="114">
        <v>7.24</v>
      </c>
      <c r="X66" s="114">
        <v>7.24</v>
      </c>
      <c r="Y66" s="114">
        <v>7.24</v>
      </c>
      <c r="Z66" s="114">
        <v>7.24</v>
      </c>
      <c r="AA66" s="114">
        <v>7.79</v>
      </c>
      <c r="AB66" s="114">
        <v>7.79</v>
      </c>
      <c r="AC66" s="114">
        <v>7.96</v>
      </c>
      <c r="AD66" s="114">
        <v>7.96</v>
      </c>
      <c r="AE66" s="114">
        <v>8.0739523437500011</v>
      </c>
      <c r="AF66" s="114">
        <v>8.0739523437500011</v>
      </c>
      <c r="AG66" s="114">
        <v>8.0739523437500011</v>
      </c>
      <c r="AH66" s="114">
        <v>8.0739523437500011</v>
      </c>
      <c r="AI66" s="114">
        <v>8.759370312499998</v>
      </c>
      <c r="AJ66" s="114">
        <v>8.759370312499998</v>
      </c>
      <c r="AK66" s="114">
        <v>8.759370312499998</v>
      </c>
      <c r="AL66" s="114">
        <v>8.759370312499998</v>
      </c>
      <c r="AM66" s="114">
        <v>9.1871703124999975</v>
      </c>
      <c r="AN66" s="114">
        <v>9.1871703124999975</v>
      </c>
      <c r="AO66" s="114">
        <v>9.1871703124999975</v>
      </c>
      <c r="AP66" s="114">
        <v>9.1871703124999975</v>
      </c>
      <c r="AQ66" s="114">
        <v>9.987570312499999</v>
      </c>
      <c r="AR66" s="114">
        <v>9.987570312499999</v>
      </c>
      <c r="AS66" s="114">
        <v>9.987570312499999</v>
      </c>
      <c r="AT66" s="114">
        <v>9.987570312499999</v>
      </c>
      <c r="AU66" s="114">
        <v>9.6655703124999999</v>
      </c>
      <c r="AV66" s="114">
        <v>9.6655703124999999</v>
      </c>
      <c r="AW66" s="114">
        <v>9.6655703124999999</v>
      </c>
      <c r="AX66" s="114">
        <v>9.6655703124999999</v>
      </c>
      <c r="AY66" s="114">
        <v>10.033570312499998</v>
      </c>
      <c r="AZ66" s="114">
        <v>10.033570312499998</v>
      </c>
      <c r="BA66" s="114">
        <v>10.033570312499998</v>
      </c>
      <c r="BB66" s="114">
        <v>10.033570312499998</v>
      </c>
      <c r="BC66" s="114">
        <v>9.6927103124999974</v>
      </c>
      <c r="BD66" s="114">
        <v>9.6927103124999974</v>
      </c>
      <c r="BE66" s="114">
        <v>9.6927103124999974</v>
      </c>
      <c r="BF66" s="114">
        <v>9.6927103124999974</v>
      </c>
      <c r="BG66" s="114">
        <v>9.5712703124999994</v>
      </c>
      <c r="BH66" s="114">
        <v>9.5712703124999994</v>
      </c>
      <c r="BI66" s="114">
        <v>9.5712703124999994</v>
      </c>
      <c r="BJ66" s="114">
        <v>9.5712703124999994</v>
      </c>
      <c r="BK66" s="114">
        <v>9.2906703124999996</v>
      </c>
      <c r="BL66" s="114">
        <v>9.2906703124999996</v>
      </c>
    </row>
    <row r="67" spans="1:64" x14ac:dyDescent="0.25">
      <c r="A67" s="1" t="s">
        <v>77</v>
      </c>
      <c r="B67" s="114">
        <v>5.88</v>
      </c>
      <c r="C67" s="114">
        <v>5.99</v>
      </c>
      <c r="D67" s="114">
        <v>5.99</v>
      </c>
      <c r="E67" s="114">
        <v>5.99</v>
      </c>
      <c r="F67" s="114">
        <v>5.99</v>
      </c>
      <c r="G67" s="114">
        <v>6.29</v>
      </c>
      <c r="H67" s="114">
        <v>6.29</v>
      </c>
      <c r="I67" s="114">
        <v>6.29</v>
      </c>
      <c r="J67" s="114">
        <v>6.29</v>
      </c>
      <c r="K67" s="114">
        <v>6.69</v>
      </c>
      <c r="L67" s="114">
        <v>6.69</v>
      </c>
      <c r="M67" s="114">
        <v>6.69</v>
      </c>
      <c r="N67" s="114">
        <v>6.69</v>
      </c>
      <c r="O67" s="114">
        <v>6.63</v>
      </c>
      <c r="P67" s="114">
        <v>6.63</v>
      </c>
      <c r="Q67" s="114">
        <v>6.63</v>
      </c>
      <c r="R67" s="114">
        <v>6.63</v>
      </c>
      <c r="S67" s="114">
        <v>7.17</v>
      </c>
      <c r="T67" s="114">
        <v>7.17</v>
      </c>
      <c r="U67" s="114">
        <v>7.17</v>
      </c>
      <c r="V67" s="114">
        <v>7.17</v>
      </c>
      <c r="W67" s="114">
        <v>7.38</v>
      </c>
      <c r="X67" s="114">
        <v>7.38</v>
      </c>
      <c r="Y67" s="114">
        <v>7.38</v>
      </c>
      <c r="Z67" s="114">
        <v>7.38</v>
      </c>
      <c r="AA67" s="114">
        <v>7.59</v>
      </c>
      <c r="AB67" s="114">
        <v>7.59</v>
      </c>
      <c r="AC67" s="114">
        <v>7.76</v>
      </c>
      <c r="AD67" s="114">
        <v>7.76</v>
      </c>
      <c r="AE67" s="114">
        <v>7.9129703124999988</v>
      </c>
      <c r="AF67" s="114">
        <v>7.9129703124999988</v>
      </c>
      <c r="AG67" s="114">
        <v>7.9129703124999988</v>
      </c>
      <c r="AH67" s="114">
        <v>7.9129703124999988</v>
      </c>
      <c r="AI67" s="114">
        <v>8.2027703124999984</v>
      </c>
      <c r="AJ67" s="114">
        <v>8.2027703124999984</v>
      </c>
      <c r="AK67" s="114">
        <v>8.2027703124999984</v>
      </c>
      <c r="AL67" s="114">
        <v>8.2027703124999984</v>
      </c>
      <c r="AM67" s="114">
        <v>9.0123703124999981</v>
      </c>
      <c r="AN67" s="114">
        <v>9.0123703124999981</v>
      </c>
      <c r="AO67" s="114">
        <v>9.0123703124999981</v>
      </c>
      <c r="AP67" s="114">
        <v>9.0123703124999981</v>
      </c>
      <c r="AQ67" s="114">
        <v>9.2837703124999997</v>
      </c>
      <c r="AR67" s="114">
        <v>9.2837703124999997</v>
      </c>
      <c r="AS67" s="114">
        <v>9.2837703124999997</v>
      </c>
      <c r="AT67" s="114">
        <v>9.2837703124999997</v>
      </c>
      <c r="AU67" s="114">
        <v>9.0974703124999987</v>
      </c>
      <c r="AV67" s="114">
        <v>9.0974703124999987</v>
      </c>
      <c r="AW67" s="114">
        <v>9.0974703124999987</v>
      </c>
      <c r="AX67" s="114">
        <v>9.0974703124999987</v>
      </c>
      <c r="AY67" s="114">
        <v>9.0974703124999987</v>
      </c>
      <c r="AZ67" s="114">
        <v>9.0974703124999987</v>
      </c>
      <c r="BA67" s="114">
        <v>9.0974703124999987</v>
      </c>
      <c r="BB67" s="114">
        <v>9.0974703124999987</v>
      </c>
      <c r="BC67" s="114">
        <v>9.0974703124999987</v>
      </c>
      <c r="BD67" s="114">
        <v>9.0974703124999987</v>
      </c>
      <c r="BE67" s="114">
        <v>9.0974703124999987</v>
      </c>
      <c r="BF67" s="114">
        <v>9.0974703124999987</v>
      </c>
      <c r="BG67" s="114">
        <v>9.2147703125000007</v>
      </c>
      <c r="BH67" s="114">
        <v>9.2147703125000007</v>
      </c>
      <c r="BI67" s="114">
        <v>9.2147703125000007</v>
      </c>
      <c r="BJ67" s="114">
        <v>9.2147703125000007</v>
      </c>
      <c r="BK67" s="114">
        <v>8.5385703124999974</v>
      </c>
      <c r="BL67" s="114">
        <v>8.5385703124999974</v>
      </c>
    </row>
    <row r="68" spans="1:64" x14ac:dyDescent="0.25">
      <c r="A68" s="1" t="s">
        <v>59</v>
      </c>
      <c r="B68" s="114">
        <v>5.5142499999999997</v>
      </c>
      <c r="C68" s="114">
        <v>5.5142499999999997</v>
      </c>
      <c r="D68" s="114">
        <v>5.5142499999999997</v>
      </c>
      <c r="E68" s="114">
        <v>5.5142499999999997</v>
      </c>
      <c r="F68" s="114">
        <v>5.5142499999999997</v>
      </c>
      <c r="G68" s="114">
        <v>5.7623912499999985</v>
      </c>
      <c r="H68" s="114">
        <v>5.7623912499999985</v>
      </c>
      <c r="I68" s="114">
        <v>5.7623912499999985</v>
      </c>
      <c r="J68" s="114">
        <v>5.7623912499999985</v>
      </c>
      <c r="K68" s="114">
        <v>6.8090062499999995</v>
      </c>
      <c r="L68" s="114">
        <v>6.8090062499999995</v>
      </c>
      <c r="M68" s="114">
        <v>6.8090062499999995</v>
      </c>
      <c r="N68" s="114">
        <v>6.8090062499999995</v>
      </c>
      <c r="O68" s="114">
        <v>6.7592112499999999</v>
      </c>
      <c r="P68" s="114">
        <v>6.7592112499999999</v>
      </c>
      <c r="Q68" s="114">
        <v>6.7592112499999999</v>
      </c>
      <c r="R68" s="114">
        <v>6.7592112499999999</v>
      </c>
      <c r="S68" s="114">
        <v>6.9322402499999995</v>
      </c>
      <c r="T68" s="114">
        <v>6.9322402499999995</v>
      </c>
      <c r="U68" s="114">
        <v>6.9322402499999995</v>
      </c>
      <c r="V68" s="114">
        <v>6.9322402499999995</v>
      </c>
      <c r="W68" s="114">
        <v>7.5056187499999982</v>
      </c>
      <c r="X68" s="114">
        <v>7.5056187499999982</v>
      </c>
      <c r="Y68" s="114">
        <v>7.5056187499999982</v>
      </c>
      <c r="Z68" s="114">
        <v>7.5056187499999982</v>
      </c>
      <c r="AA68" s="114">
        <v>8.2482312499999981</v>
      </c>
      <c r="AB68" s="114">
        <v>8.2482312499999981</v>
      </c>
      <c r="AC68" s="114">
        <v>8.2482312499999981</v>
      </c>
      <c r="AD68" s="114">
        <v>8.2482312499999981</v>
      </c>
      <c r="AE68" s="114">
        <v>7.0734958999999993</v>
      </c>
      <c r="AF68" s="114">
        <v>7.0734958999999993</v>
      </c>
      <c r="AG68" s="114">
        <v>7.0734958999999993</v>
      </c>
      <c r="AH68" s="114">
        <v>7.0734958999999993</v>
      </c>
      <c r="AI68" s="114">
        <v>8.0526668499999996</v>
      </c>
      <c r="AJ68" s="114">
        <v>8.0526668499999996</v>
      </c>
      <c r="AK68" s="114">
        <v>8.0526668499999996</v>
      </c>
      <c r="AL68" s="114">
        <v>8.0526668499999996</v>
      </c>
      <c r="AM68" s="114">
        <v>8.373647949999997</v>
      </c>
      <c r="AN68" s="114">
        <v>8.373647949999997</v>
      </c>
      <c r="AO68" s="114">
        <v>8.373647949999997</v>
      </c>
      <c r="AP68" s="114">
        <v>8.373647949999997</v>
      </c>
      <c r="AQ68" s="114">
        <v>8.5422540500000004</v>
      </c>
      <c r="AR68" s="114">
        <v>8.5422540500000004</v>
      </c>
      <c r="AS68" s="114">
        <v>8.5422540500000004</v>
      </c>
      <c r="AT68" s="114">
        <v>8.5422540500000004</v>
      </c>
      <c r="AU68" s="114">
        <v>9.3525532499999997</v>
      </c>
      <c r="AV68" s="114">
        <v>9.3525532499999997</v>
      </c>
      <c r="AW68" s="114">
        <v>9.3525532499999997</v>
      </c>
      <c r="AX68" s="114">
        <v>9.3525532499999997</v>
      </c>
      <c r="AY68" s="114">
        <v>9.6092562499999978</v>
      </c>
      <c r="AZ68" s="114">
        <v>9.6092562499999978</v>
      </c>
      <c r="BA68" s="114">
        <v>9.6092562499999978</v>
      </c>
      <c r="BB68" s="114">
        <v>9.6092562499999978</v>
      </c>
      <c r="BC68" s="114">
        <v>9.7300062499999989</v>
      </c>
      <c r="BD68" s="114">
        <v>9.7300062499999989</v>
      </c>
      <c r="BE68" s="114">
        <v>9.7300062499999989</v>
      </c>
      <c r="BF68" s="114">
        <v>9.7300062499999989</v>
      </c>
      <c r="BG68" s="114">
        <v>9.897561249999999</v>
      </c>
      <c r="BH68" s="114">
        <v>9.897561249999999</v>
      </c>
      <c r="BI68" s="114">
        <v>9.897561249999999</v>
      </c>
      <c r="BJ68" s="114">
        <v>9.897561249999999</v>
      </c>
      <c r="BK68" s="114">
        <v>10.134905078125</v>
      </c>
      <c r="BL68" s="114">
        <v>10.134905078125</v>
      </c>
    </row>
    <row r="69" spans="1:64" x14ac:dyDescent="0.25">
      <c r="A69" s="1" t="s">
        <v>123</v>
      </c>
      <c r="B69" s="114">
        <v>6.52</v>
      </c>
      <c r="C69" s="114">
        <v>6.85</v>
      </c>
      <c r="D69" s="114">
        <v>6.85</v>
      </c>
      <c r="E69" s="114">
        <v>6.8</v>
      </c>
      <c r="F69" s="114">
        <v>6.8</v>
      </c>
      <c r="G69" s="114">
        <v>6.97</v>
      </c>
      <c r="H69" s="114">
        <v>6.97</v>
      </c>
      <c r="I69" s="114">
        <v>6.97</v>
      </c>
      <c r="J69" s="114">
        <v>6.97</v>
      </c>
      <c r="K69" s="114">
        <v>7.37</v>
      </c>
      <c r="L69" s="114">
        <v>7.37</v>
      </c>
      <c r="M69" s="114">
        <v>7.37</v>
      </c>
      <c r="N69" s="114">
        <v>7.37</v>
      </c>
      <c r="O69" s="114">
        <v>7.54</v>
      </c>
      <c r="P69" s="114">
        <v>7.54</v>
      </c>
      <c r="Q69" s="114">
        <v>7.54</v>
      </c>
      <c r="R69" s="114">
        <v>7.54</v>
      </c>
      <c r="S69" s="114">
        <v>8.2200000000000006</v>
      </c>
      <c r="T69" s="114">
        <v>8.2200000000000006</v>
      </c>
      <c r="U69" s="114">
        <v>8.2200000000000006</v>
      </c>
      <c r="V69" s="114">
        <v>8.2200000000000006</v>
      </c>
      <c r="W69" s="114">
        <v>8.83</v>
      </c>
      <c r="X69" s="114">
        <v>8.83</v>
      </c>
      <c r="Y69" s="114">
        <v>8.83</v>
      </c>
      <c r="Z69" s="114">
        <v>8.83</v>
      </c>
      <c r="AA69" s="114">
        <v>9.1300000000000008</v>
      </c>
      <c r="AB69" s="114">
        <v>9.1300000000000008</v>
      </c>
      <c r="AC69" s="114">
        <v>9.33</v>
      </c>
      <c r="AD69" s="114">
        <v>9.33</v>
      </c>
      <c r="AE69" s="114">
        <v>9.6540703125</v>
      </c>
      <c r="AF69" s="114">
        <v>9.6540703125</v>
      </c>
      <c r="AG69" s="114">
        <v>9.6540703125</v>
      </c>
      <c r="AH69" s="114">
        <v>9.6540703125</v>
      </c>
      <c r="AI69" s="114">
        <v>10.436070312499998</v>
      </c>
      <c r="AJ69" s="114">
        <v>10.436070312499998</v>
      </c>
      <c r="AK69" s="114">
        <v>10.436070312499998</v>
      </c>
      <c r="AL69" s="114">
        <v>10.436070312499998</v>
      </c>
      <c r="AM69" s="114">
        <v>10.873070312499999</v>
      </c>
      <c r="AN69" s="114">
        <v>10.873070312499999</v>
      </c>
      <c r="AO69" s="114">
        <v>10.873070312499999</v>
      </c>
      <c r="AP69" s="114">
        <v>10.873070312499999</v>
      </c>
      <c r="AQ69" s="114">
        <v>11.2525703125</v>
      </c>
      <c r="AR69" s="114">
        <v>11.2525703125</v>
      </c>
      <c r="AS69" s="114">
        <v>11.2525703125</v>
      </c>
      <c r="AT69" s="114">
        <v>11.2525703125</v>
      </c>
      <c r="AU69" s="114">
        <v>11.2525703125</v>
      </c>
      <c r="AV69" s="114">
        <v>11.2525703125</v>
      </c>
      <c r="AW69" s="114">
        <v>11.2525703125</v>
      </c>
      <c r="AX69" s="114">
        <v>11.2525703125</v>
      </c>
      <c r="AY69" s="114">
        <v>11.459570312499999</v>
      </c>
      <c r="AZ69" s="114">
        <v>11.459570312499999</v>
      </c>
      <c r="BA69" s="114">
        <v>11.459570312499999</v>
      </c>
      <c r="BB69" s="114">
        <v>11.459570312499999</v>
      </c>
      <c r="BC69" s="114">
        <v>12.057570312499999</v>
      </c>
      <c r="BD69" s="114">
        <v>12.057570312499999</v>
      </c>
      <c r="BE69" s="114">
        <v>12.057570312499999</v>
      </c>
      <c r="BF69" s="114">
        <v>12.057570312499999</v>
      </c>
      <c r="BG69" s="114">
        <v>12.057570312499999</v>
      </c>
      <c r="BH69" s="114">
        <v>12.057570312499999</v>
      </c>
      <c r="BI69" s="114">
        <v>12.057570312499999</v>
      </c>
      <c r="BJ69" s="114">
        <v>12.057570312499999</v>
      </c>
      <c r="BK69" s="114">
        <v>12.057570312499999</v>
      </c>
      <c r="BL69" s="114">
        <v>12.057570312499999</v>
      </c>
    </row>
    <row r="70" spans="1:64" x14ac:dyDescent="0.25">
      <c r="A70" s="1" t="s">
        <v>64</v>
      </c>
      <c r="B70" s="114">
        <v>5.99</v>
      </c>
      <c r="C70" s="114">
        <v>6.29</v>
      </c>
      <c r="D70" s="114">
        <v>6.29</v>
      </c>
      <c r="E70" s="114">
        <v>6.29</v>
      </c>
      <c r="F70" s="114">
        <v>6.29</v>
      </c>
      <c r="G70" s="114">
        <v>6.37</v>
      </c>
      <c r="H70" s="114">
        <v>6.37</v>
      </c>
      <c r="I70" s="114">
        <v>6.37</v>
      </c>
      <c r="J70" s="114">
        <v>6.37</v>
      </c>
      <c r="K70" s="114">
        <v>6.8</v>
      </c>
      <c r="L70" s="114">
        <v>6.8</v>
      </c>
      <c r="M70" s="114">
        <v>6.8</v>
      </c>
      <c r="N70" s="114">
        <v>6.8</v>
      </c>
      <c r="O70" s="114">
        <v>7.1</v>
      </c>
      <c r="P70" s="114">
        <v>7.1</v>
      </c>
      <c r="Q70" s="114">
        <v>7.1</v>
      </c>
      <c r="R70" s="114">
        <v>7.1</v>
      </c>
      <c r="S70" s="114">
        <v>7.47</v>
      </c>
      <c r="T70" s="114">
        <v>7.47</v>
      </c>
      <c r="U70" s="114">
        <v>7.47</v>
      </c>
      <c r="V70" s="114">
        <v>7.47</v>
      </c>
      <c r="W70" s="114">
        <v>7.93</v>
      </c>
      <c r="X70" s="114">
        <v>7.93</v>
      </c>
      <c r="Y70" s="114">
        <v>7.93</v>
      </c>
      <c r="Z70" s="114">
        <v>7.93</v>
      </c>
      <c r="AA70" s="114">
        <v>8.0299999999999994</v>
      </c>
      <c r="AB70" s="114">
        <v>8.0299999999999994</v>
      </c>
      <c r="AC70" s="114">
        <v>8.2100000000000009</v>
      </c>
      <c r="AD70" s="114">
        <v>8.2100000000000009</v>
      </c>
      <c r="AE70" s="114">
        <v>8.4294681800000006</v>
      </c>
      <c r="AF70" s="114">
        <v>8.4294681795640045</v>
      </c>
      <c r="AG70" s="114">
        <v>8.4294681795640045</v>
      </c>
      <c r="AH70" s="114">
        <v>8.4294681795640045</v>
      </c>
      <c r="AI70" s="114">
        <v>9.4602598946755112</v>
      </c>
      <c r="AJ70" s="114">
        <v>9.4602598946755112</v>
      </c>
      <c r="AK70" s="114">
        <v>9.4602598946755112</v>
      </c>
      <c r="AL70" s="114">
        <v>9.4602598946755112</v>
      </c>
      <c r="AM70" s="114">
        <v>9.8188161880865614</v>
      </c>
      <c r="AN70" s="114">
        <v>9.8188161880865614</v>
      </c>
      <c r="AO70" s="114">
        <v>9.8188161880865614</v>
      </c>
      <c r="AP70" s="114">
        <v>9.8188161880865614</v>
      </c>
      <c r="AQ70" s="114">
        <v>10.922309090066561</v>
      </c>
      <c r="AR70" s="114">
        <v>10.922309090066561</v>
      </c>
      <c r="AS70" s="114">
        <v>10.922309090066561</v>
      </c>
      <c r="AT70" s="114">
        <v>10.922309090066561</v>
      </c>
      <c r="AU70" s="114">
        <v>11.002031908322186</v>
      </c>
      <c r="AV70" s="114">
        <v>11.002031908322186</v>
      </c>
      <c r="AW70" s="114">
        <v>11.002031908322186</v>
      </c>
      <c r="AX70" s="114">
        <v>11.002031908322186</v>
      </c>
      <c r="AY70" s="114">
        <v>11.249336008117186</v>
      </c>
      <c r="AZ70" s="114">
        <v>11.249336008117186</v>
      </c>
      <c r="BA70" s="114">
        <v>11.249336008117186</v>
      </c>
      <c r="BB70" s="114">
        <v>11.249336008117186</v>
      </c>
      <c r="BC70" s="114">
        <v>11.317216943728123</v>
      </c>
      <c r="BD70" s="114">
        <v>11.317216943728123</v>
      </c>
      <c r="BE70" s="114">
        <v>11.317216943728123</v>
      </c>
      <c r="BF70" s="114">
        <v>11.317216943728123</v>
      </c>
      <c r="BG70" s="114">
        <v>11.518710047482186</v>
      </c>
      <c r="BH70" s="114">
        <v>11.518710047482186</v>
      </c>
      <c r="BI70" s="114">
        <v>11.518710047482186</v>
      </c>
      <c r="BJ70" s="114">
        <v>11.518710047482186</v>
      </c>
      <c r="BK70" s="114">
        <v>10.78358330552375</v>
      </c>
      <c r="BL70" s="114">
        <v>10.78358330552375</v>
      </c>
    </row>
    <row r="71" spans="1:64" x14ac:dyDescent="0.25">
      <c r="A71" s="1" t="s">
        <v>52</v>
      </c>
      <c r="B71" s="114">
        <v>6.29</v>
      </c>
      <c r="C71" s="114">
        <v>6.67</v>
      </c>
      <c r="D71" s="114">
        <v>6.67</v>
      </c>
      <c r="E71" s="114">
        <v>6.67</v>
      </c>
      <c r="F71" s="114">
        <v>6.67</v>
      </c>
      <c r="G71" s="114">
        <v>6.56</v>
      </c>
      <c r="H71" s="114">
        <v>8.92</v>
      </c>
      <c r="I71" s="114">
        <v>8.92</v>
      </c>
      <c r="J71" s="114">
        <v>8.92</v>
      </c>
      <c r="K71" s="114">
        <v>9.75</v>
      </c>
      <c r="L71" s="114">
        <v>9.75</v>
      </c>
      <c r="M71" s="114">
        <v>9.75</v>
      </c>
      <c r="N71" s="114">
        <v>9.75</v>
      </c>
      <c r="O71" s="114">
        <v>12.62</v>
      </c>
      <c r="P71" s="114">
        <v>12.62</v>
      </c>
      <c r="Q71" s="114">
        <v>12.62</v>
      </c>
      <c r="R71" s="114">
        <v>12.62</v>
      </c>
      <c r="S71" s="114">
        <v>12.62</v>
      </c>
      <c r="T71" s="114">
        <v>13.49</v>
      </c>
      <c r="U71" s="114">
        <v>13.49</v>
      </c>
      <c r="V71" s="114">
        <v>13.49</v>
      </c>
      <c r="W71" s="114">
        <v>13.27</v>
      </c>
      <c r="X71" s="114">
        <v>13.27</v>
      </c>
      <c r="Y71" s="114">
        <v>13.27</v>
      </c>
      <c r="Z71" s="114">
        <v>13.27</v>
      </c>
      <c r="AA71" s="114">
        <v>15.29</v>
      </c>
      <c r="AB71" s="114">
        <v>15.29</v>
      </c>
      <c r="AC71" s="114">
        <v>15.63</v>
      </c>
      <c r="AD71" s="114">
        <v>15.63</v>
      </c>
      <c r="AE71" s="114">
        <v>17.397746249999997</v>
      </c>
      <c r="AF71" s="114">
        <v>17.397746249999997</v>
      </c>
      <c r="AG71" s="114">
        <v>17.397746249999997</v>
      </c>
      <c r="AH71" s="114">
        <v>17.397746249999997</v>
      </c>
      <c r="AI71" s="114">
        <v>16.936049999999998</v>
      </c>
      <c r="AJ71" s="114">
        <v>16.936049999999998</v>
      </c>
      <c r="AK71" s="114">
        <v>16.936049999999998</v>
      </c>
      <c r="AL71" s="114">
        <v>16.936049999999998</v>
      </c>
      <c r="AM71" s="114">
        <v>17.864214999999998</v>
      </c>
      <c r="AN71" s="114">
        <v>17.864214999999998</v>
      </c>
      <c r="AO71" s="114">
        <v>17.864214999999998</v>
      </c>
      <c r="AP71" s="114">
        <v>17.864214999999998</v>
      </c>
      <c r="AQ71" s="114">
        <v>19.586620312499996</v>
      </c>
      <c r="AR71" s="114">
        <v>19.586620312499996</v>
      </c>
      <c r="AS71" s="114">
        <v>19.586620312499996</v>
      </c>
      <c r="AT71" s="114">
        <v>19.586620312499996</v>
      </c>
      <c r="AU71" s="114">
        <v>19.586620312499999</v>
      </c>
      <c r="AV71" s="114">
        <v>19.586620312499999</v>
      </c>
      <c r="AW71" s="114">
        <v>19.586620312499999</v>
      </c>
      <c r="AX71" s="114">
        <v>19.586620312499999</v>
      </c>
      <c r="AY71" s="114">
        <v>20.021320312499995</v>
      </c>
      <c r="AZ71" s="114">
        <v>20.021320312499995</v>
      </c>
      <c r="BA71" s="114">
        <v>20.021320312499995</v>
      </c>
      <c r="BB71" s="114">
        <v>20.021320312499995</v>
      </c>
      <c r="BC71" s="114">
        <v>20.9102703125</v>
      </c>
      <c r="BD71" s="114">
        <v>20.9102703125</v>
      </c>
      <c r="BE71" s="114">
        <v>20.9102703125</v>
      </c>
      <c r="BF71" s="114">
        <v>20.9102703125</v>
      </c>
      <c r="BG71" s="114">
        <v>21.477220312499998</v>
      </c>
      <c r="BH71" s="114">
        <v>21.477220312499998</v>
      </c>
      <c r="BI71" s="114">
        <v>21.477220312499998</v>
      </c>
      <c r="BJ71" s="114">
        <v>21.477220312499998</v>
      </c>
      <c r="BK71" s="114">
        <v>21.437522312500001</v>
      </c>
      <c r="BL71" s="114">
        <v>21.437522312500001</v>
      </c>
    </row>
    <row r="72" spans="1:64" x14ac:dyDescent="0.25">
      <c r="A72" s="1" t="s">
        <v>93</v>
      </c>
      <c r="B72" s="114">
        <v>10.26</v>
      </c>
      <c r="C72" s="114">
        <v>10.65</v>
      </c>
      <c r="D72" s="114">
        <v>10.65</v>
      </c>
      <c r="E72" s="114">
        <v>10.65</v>
      </c>
      <c r="F72" s="114">
        <v>10.65</v>
      </c>
      <c r="G72" s="114">
        <v>10.44</v>
      </c>
      <c r="H72" s="114">
        <v>10.44</v>
      </c>
      <c r="I72" s="114">
        <v>10.44</v>
      </c>
      <c r="J72" s="114">
        <v>10.44</v>
      </c>
      <c r="K72" s="114">
        <v>10.55</v>
      </c>
      <c r="L72" s="114">
        <v>10.55</v>
      </c>
      <c r="M72" s="114">
        <v>10.55</v>
      </c>
      <c r="N72" s="114">
        <v>10.55</v>
      </c>
      <c r="O72" s="114">
        <v>10.45</v>
      </c>
      <c r="P72" s="114">
        <v>10.45</v>
      </c>
      <c r="Q72" s="114">
        <v>10.45</v>
      </c>
      <c r="R72" s="114">
        <v>10.45</v>
      </c>
      <c r="S72" s="114">
        <v>10.58</v>
      </c>
      <c r="T72" s="114">
        <v>10.58</v>
      </c>
      <c r="U72" s="114">
        <v>10.58</v>
      </c>
      <c r="V72" s="114">
        <v>10.58</v>
      </c>
      <c r="W72" s="114">
        <v>10.94</v>
      </c>
      <c r="X72" s="114">
        <v>10.94</v>
      </c>
      <c r="Y72" s="114">
        <v>10.94</v>
      </c>
      <c r="Z72" s="114">
        <v>10.94</v>
      </c>
      <c r="AA72" s="114">
        <v>11.09</v>
      </c>
      <c r="AB72" s="114">
        <v>11.09</v>
      </c>
      <c r="AC72" s="114">
        <v>11.34</v>
      </c>
      <c r="AD72" s="114">
        <v>11.34</v>
      </c>
      <c r="AE72" s="114">
        <v>11.634461137253542</v>
      </c>
      <c r="AF72" s="114">
        <v>11.634461137253542</v>
      </c>
      <c r="AG72" s="114">
        <v>11.634461137253542</v>
      </c>
      <c r="AH72" s="114">
        <v>11.634461137253542</v>
      </c>
      <c r="AI72" s="114">
        <v>12.921087571860408</v>
      </c>
      <c r="AJ72" s="114">
        <v>12.921087571860408</v>
      </c>
      <c r="AK72" s="114">
        <v>12.921087571860408</v>
      </c>
      <c r="AL72" s="114">
        <v>12.921087571860408</v>
      </c>
      <c r="AM72" s="114">
        <v>13.060815234143787</v>
      </c>
      <c r="AN72" s="114">
        <v>13.060815234143787</v>
      </c>
      <c r="AO72" s="114">
        <v>13.060815234143787</v>
      </c>
      <c r="AP72" s="114">
        <v>13.060815234143787</v>
      </c>
      <c r="AQ72" s="114">
        <v>13.815126121306809</v>
      </c>
      <c r="AR72" s="114">
        <v>13.815126121306809</v>
      </c>
      <c r="AS72" s="114">
        <v>13.815126121306809</v>
      </c>
      <c r="AT72" s="114">
        <v>13.815126121306809</v>
      </c>
      <c r="AU72" s="114">
        <v>13.827962961488527</v>
      </c>
      <c r="AV72" s="114">
        <v>13.827962961488527</v>
      </c>
      <c r="AW72" s="114">
        <v>13.827962961488527</v>
      </c>
      <c r="AX72" s="114">
        <v>13.827962961488527</v>
      </c>
      <c r="AY72" s="114">
        <v>14.000733524190125</v>
      </c>
      <c r="AZ72" s="114">
        <v>14.000733524190125</v>
      </c>
      <c r="BA72" s="114">
        <v>14.000733524190125</v>
      </c>
      <c r="BB72" s="114">
        <v>14.000733524190125</v>
      </c>
      <c r="BC72" s="114">
        <v>14.307025837598243</v>
      </c>
      <c r="BD72" s="114">
        <v>14.307025837598243</v>
      </c>
      <c r="BE72" s="114">
        <v>14.307025837598243</v>
      </c>
      <c r="BF72" s="114">
        <v>14.307025837598243</v>
      </c>
      <c r="BG72" s="114">
        <v>14.596905427031581</v>
      </c>
      <c r="BH72" s="114">
        <v>14.596905427031581</v>
      </c>
      <c r="BI72" s="114">
        <v>14.596905427031581</v>
      </c>
      <c r="BJ72" s="114">
        <v>14.596905427031581</v>
      </c>
      <c r="BK72" s="114">
        <v>13.913504999999999</v>
      </c>
      <c r="BL72" s="114">
        <v>13.913504999999999</v>
      </c>
    </row>
    <row r="73" spans="1:64" x14ac:dyDescent="0.25">
      <c r="A73" s="1" t="s">
        <v>85</v>
      </c>
      <c r="B73" s="114">
        <v>9.7100000000000009</v>
      </c>
      <c r="C73" s="114">
        <v>8.5</v>
      </c>
      <c r="D73" s="114">
        <v>8.5</v>
      </c>
      <c r="E73" s="114">
        <v>8.5</v>
      </c>
      <c r="F73" s="114">
        <v>8.5</v>
      </c>
      <c r="G73" s="114">
        <v>8.52</v>
      </c>
      <c r="H73" s="114">
        <v>8.52</v>
      </c>
      <c r="I73" s="114">
        <v>8.52</v>
      </c>
      <c r="J73" s="114">
        <v>8.52</v>
      </c>
      <c r="K73" s="114">
        <v>8.49</v>
      </c>
      <c r="L73" s="114">
        <v>8.49</v>
      </c>
      <c r="M73" s="114">
        <v>8.49</v>
      </c>
      <c r="N73" s="114">
        <v>8.49</v>
      </c>
      <c r="O73" s="114">
        <v>8.41</v>
      </c>
      <c r="P73" s="114">
        <v>8.41</v>
      </c>
      <c r="Q73" s="114">
        <v>8.41</v>
      </c>
      <c r="R73" s="114">
        <v>8.41</v>
      </c>
      <c r="S73" s="114">
        <v>8.5500000000000007</v>
      </c>
      <c r="T73" s="114">
        <v>8.5500000000000007</v>
      </c>
      <c r="U73" s="114">
        <v>8.5500000000000007</v>
      </c>
      <c r="V73" s="114">
        <v>8.5500000000000007</v>
      </c>
      <c r="W73" s="114">
        <v>8.68</v>
      </c>
      <c r="X73" s="114">
        <v>8.68</v>
      </c>
      <c r="Y73" s="114">
        <v>8.68</v>
      </c>
      <c r="Z73" s="114">
        <v>8.68</v>
      </c>
      <c r="AA73" s="114">
        <v>8.9600000000000009</v>
      </c>
      <c r="AB73" s="114">
        <v>8.9600000000000009</v>
      </c>
      <c r="AC73" s="114">
        <v>9.16</v>
      </c>
      <c r="AD73" s="114">
        <v>9.16</v>
      </c>
      <c r="AE73" s="114">
        <v>9.3951286835521763</v>
      </c>
      <c r="AF73" s="114">
        <v>9.3951286835521781</v>
      </c>
      <c r="AG73" s="114">
        <v>9.3951286835521781</v>
      </c>
      <c r="AH73" s="114">
        <v>9.3951286835521781</v>
      </c>
      <c r="AI73" s="114">
        <v>10.701928393962119</v>
      </c>
      <c r="AJ73" s="114">
        <v>10.701928393962119</v>
      </c>
      <c r="AK73" s="114">
        <v>10.701928393962119</v>
      </c>
      <c r="AL73" s="114">
        <v>10.701928393962119</v>
      </c>
      <c r="AM73" s="114">
        <v>10.723570905573098</v>
      </c>
      <c r="AN73" s="114">
        <v>10.723570905573098</v>
      </c>
      <c r="AO73" s="114">
        <v>10.723570905573098</v>
      </c>
      <c r="AP73" s="114">
        <v>10.723570905573098</v>
      </c>
      <c r="AQ73" s="114">
        <v>11.365433253288749</v>
      </c>
      <c r="AR73" s="114">
        <v>11.365433253288749</v>
      </c>
      <c r="AS73" s="114">
        <v>11.365433253288749</v>
      </c>
      <c r="AT73" s="114">
        <v>11.365433253288749</v>
      </c>
      <c r="AU73" s="114">
        <v>11.30283374754427</v>
      </c>
      <c r="AV73" s="114">
        <v>11.30283374754427</v>
      </c>
      <c r="AW73" s="114">
        <v>11.30283374754427</v>
      </c>
      <c r="AX73" s="114">
        <v>11.30283374754427</v>
      </c>
      <c r="AY73" s="114">
        <v>11.462720921538027</v>
      </c>
      <c r="AZ73" s="114">
        <v>11.462720921538027</v>
      </c>
      <c r="BA73" s="114">
        <v>11.462720921538027</v>
      </c>
      <c r="BB73" s="114">
        <v>11.462720921538027</v>
      </c>
      <c r="BC73" s="114">
        <v>11.748032545195697</v>
      </c>
      <c r="BD73" s="114">
        <v>11.748032545195697</v>
      </c>
      <c r="BE73" s="114">
        <v>11.748032545195697</v>
      </c>
      <c r="BF73" s="114">
        <v>11.748032545195697</v>
      </c>
      <c r="BG73" s="114">
        <v>11.933440115411708</v>
      </c>
      <c r="BH73" s="114">
        <v>11.933440115411708</v>
      </c>
      <c r="BI73" s="114">
        <v>11.933440115411708</v>
      </c>
      <c r="BJ73" s="114">
        <v>11.933440115411708</v>
      </c>
      <c r="BK73" s="114">
        <v>11.652862024999997</v>
      </c>
      <c r="BL73" s="114">
        <v>11.652862024999997</v>
      </c>
    </row>
    <row r="74" spans="1:64" x14ac:dyDescent="0.25">
      <c r="A74" s="1" t="s">
        <v>102</v>
      </c>
      <c r="B74" s="114">
        <v>7.73</v>
      </c>
      <c r="C74" s="114">
        <v>8.17</v>
      </c>
      <c r="D74" s="114">
        <v>8.17</v>
      </c>
      <c r="E74" s="114">
        <v>8.17</v>
      </c>
      <c r="F74" s="114">
        <v>8.17</v>
      </c>
      <c r="G74" s="114">
        <v>8.15</v>
      </c>
      <c r="H74" s="114">
        <v>8.15</v>
      </c>
      <c r="I74" s="114">
        <v>8.15</v>
      </c>
      <c r="J74" s="114">
        <v>8.15</v>
      </c>
      <c r="K74" s="114">
        <v>8.2899999999999991</v>
      </c>
      <c r="L74" s="114">
        <v>8.2899999999999991</v>
      </c>
      <c r="M74" s="114">
        <v>8.2899999999999991</v>
      </c>
      <c r="N74" s="114">
        <v>8.2899999999999991</v>
      </c>
      <c r="O74" s="114">
        <v>8.2100000000000009</v>
      </c>
      <c r="P74" s="114">
        <v>8.2100000000000009</v>
      </c>
      <c r="Q74" s="114">
        <v>8.2100000000000009</v>
      </c>
      <c r="R74" s="114">
        <v>8.2100000000000009</v>
      </c>
      <c r="S74" s="114">
        <v>8.35</v>
      </c>
      <c r="T74" s="114">
        <v>8.35</v>
      </c>
      <c r="U74" s="114">
        <v>8.35</v>
      </c>
      <c r="V74" s="114">
        <v>8.35</v>
      </c>
      <c r="W74" s="114">
        <v>8.48</v>
      </c>
      <c r="X74" s="114">
        <v>8.48</v>
      </c>
      <c r="Y74" s="114">
        <v>8.48</v>
      </c>
      <c r="Z74" s="114">
        <v>8.48</v>
      </c>
      <c r="AA74" s="114">
        <v>8.75</v>
      </c>
      <c r="AB74" s="114">
        <v>8.75</v>
      </c>
      <c r="AC74" s="114">
        <v>8.9499999999999993</v>
      </c>
      <c r="AD74" s="114">
        <v>8.9499999999999993</v>
      </c>
      <c r="AE74" s="114">
        <v>9.176754848575154</v>
      </c>
      <c r="AF74" s="114">
        <v>9.1767548485751558</v>
      </c>
      <c r="AG74" s="114">
        <v>9.1767548485751558</v>
      </c>
      <c r="AH74" s="114">
        <v>9.1767548485751558</v>
      </c>
      <c r="AI74" s="114">
        <v>10.701928393962119</v>
      </c>
      <c r="AJ74" s="114">
        <v>10.701928393962119</v>
      </c>
      <c r="AK74" s="114">
        <v>10.701928393962119</v>
      </c>
      <c r="AL74" s="114">
        <v>10.701928393962119</v>
      </c>
      <c r="AM74" s="114">
        <v>10.723570905573098</v>
      </c>
      <c r="AN74" s="114">
        <v>10.723570905573098</v>
      </c>
      <c r="AO74" s="114">
        <v>10.723570905573098</v>
      </c>
      <c r="AP74" s="114">
        <v>10.723570905573098</v>
      </c>
      <c r="AQ74" s="114">
        <v>11.365433253288749</v>
      </c>
      <c r="AR74" s="114">
        <v>11.365433253288749</v>
      </c>
      <c r="AS74" s="114">
        <v>11.365433253288749</v>
      </c>
      <c r="AT74" s="114">
        <v>11.365433253288749</v>
      </c>
      <c r="AU74" s="114">
        <v>11.30283374754427</v>
      </c>
      <c r="AV74" s="114">
        <v>11.30283374754427</v>
      </c>
      <c r="AW74" s="114">
        <v>11.30283374754427</v>
      </c>
      <c r="AX74" s="114">
        <v>11.30283374754427</v>
      </c>
      <c r="AY74" s="114">
        <v>11.462720921538027</v>
      </c>
      <c r="AZ74" s="114">
        <v>11.462720921538027</v>
      </c>
      <c r="BA74" s="114">
        <v>11.462720921538027</v>
      </c>
      <c r="BB74" s="114">
        <v>11.462720921538027</v>
      </c>
      <c r="BC74" s="114">
        <v>11.748032545195697</v>
      </c>
      <c r="BD74" s="114">
        <v>11.748032545195697</v>
      </c>
      <c r="BE74" s="114">
        <v>11.748032545195697</v>
      </c>
      <c r="BF74" s="114">
        <v>11.748032545195697</v>
      </c>
      <c r="BG74" s="114">
        <v>11.933440115411708</v>
      </c>
      <c r="BH74" s="114">
        <v>11.933440115411708</v>
      </c>
      <c r="BI74" s="114">
        <v>11.933440115411708</v>
      </c>
      <c r="BJ74" s="114">
        <v>11.933440115411708</v>
      </c>
      <c r="BK74" s="114">
        <v>11.652862024999997</v>
      </c>
      <c r="BL74" s="114">
        <v>11.652862024999997</v>
      </c>
    </row>
    <row r="75" spans="1:64" x14ac:dyDescent="0.25">
      <c r="A75" s="1" t="s">
        <v>116</v>
      </c>
      <c r="B75" s="114">
        <v>6.75</v>
      </c>
      <c r="C75" s="114">
        <v>6.76</v>
      </c>
      <c r="D75" s="114">
        <v>6.76</v>
      </c>
      <c r="E75" s="114">
        <v>6.76</v>
      </c>
      <c r="F75" s="114">
        <v>6.76</v>
      </c>
      <c r="G75" s="114">
        <v>7.02</v>
      </c>
      <c r="H75" s="114">
        <v>7.02</v>
      </c>
      <c r="I75" s="114">
        <v>7.02</v>
      </c>
      <c r="J75" s="114">
        <v>7.02</v>
      </c>
      <c r="K75" s="114">
        <v>7.65</v>
      </c>
      <c r="L75" s="114">
        <v>7.65</v>
      </c>
      <c r="M75" s="114">
        <v>7.65</v>
      </c>
      <c r="N75" s="114">
        <v>7.65</v>
      </c>
      <c r="O75" s="114">
        <v>7.83</v>
      </c>
      <c r="P75" s="114">
        <v>7.83</v>
      </c>
      <c r="Q75" s="114">
        <v>7.83</v>
      </c>
      <c r="R75" s="114">
        <v>7.83</v>
      </c>
      <c r="S75" s="114">
        <v>7.86</v>
      </c>
      <c r="T75" s="114">
        <v>7.86</v>
      </c>
      <c r="U75" s="114">
        <v>7.86</v>
      </c>
      <c r="V75" s="114">
        <v>7.86</v>
      </c>
      <c r="W75" s="114">
        <v>8.15</v>
      </c>
      <c r="X75" s="114">
        <v>8.15</v>
      </c>
      <c r="Y75" s="114">
        <v>8.15</v>
      </c>
      <c r="Z75" s="114">
        <v>8.15</v>
      </c>
      <c r="AA75" s="114">
        <v>8.2200000000000006</v>
      </c>
      <c r="AB75" s="114">
        <v>8.2200000000000006</v>
      </c>
      <c r="AC75" s="114">
        <v>8.41</v>
      </c>
      <c r="AD75" s="114">
        <v>8.41</v>
      </c>
      <c r="AE75" s="114">
        <v>8.7292863124999993</v>
      </c>
      <c r="AF75" s="114">
        <v>8.7292863124999993</v>
      </c>
      <c r="AG75" s="114">
        <v>8.7292863124999993</v>
      </c>
      <c r="AH75" s="114">
        <v>8.7292863124999993</v>
      </c>
      <c r="AI75" s="114">
        <v>9.6649263124999987</v>
      </c>
      <c r="AJ75" s="114">
        <v>9.6649263124999987</v>
      </c>
      <c r="AK75" s="114">
        <v>9.6649263124999987</v>
      </c>
      <c r="AL75" s="114">
        <v>9.6649263124999987</v>
      </c>
      <c r="AM75" s="114">
        <v>10.1715703125</v>
      </c>
      <c r="AN75" s="114">
        <v>10.1715703125</v>
      </c>
      <c r="AO75" s="114">
        <v>10.1715703125</v>
      </c>
      <c r="AP75" s="114">
        <v>10.1715703125</v>
      </c>
      <c r="AQ75" s="114">
        <v>10.9696703125</v>
      </c>
      <c r="AR75" s="114">
        <v>10.9696703125</v>
      </c>
      <c r="AS75" s="114">
        <v>10.9696703125</v>
      </c>
      <c r="AT75" s="114">
        <v>10.9696703125</v>
      </c>
      <c r="AU75" s="114">
        <v>11.696470312499999</v>
      </c>
      <c r="AV75" s="114">
        <v>11.696470312499999</v>
      </c>
      <c r="AW75" s="114">
        <v>11.696470312499999</v>
      </c>
      <c r="AX75" s="114">
        <v>11.696470312499999</v>
      </c>
      <c r="AY75" s="114">
        <v>11.965570312499999</v>
      </c>
      <c r="AZ75" s="114">
        <v>11.965570312499999</v>
      </c>
      <c r="BA75" s="114">
        <v>11.965570312499999</v>
      </c>
      <c r="BB75" s="114">
        <v>11.965570312499999</v>
      </c>
      <c r="BC75" s="114">
        <v>11.995470312499998</v>
      </c>
      <c r="BD75" s="114">
        <v>11.995470312499998</v>
      </c>
      <c r="BE75" s="114">
        <v>11.995470312499998</v>
      </c>
      <c r="BF75" s="114">
        <v>11.995470312499998</v>
      </c>
      <c r="BG75" s="114">
        <v>12.087470312500001</v>
      </c>
      <c r="BH75" s="114">
        <v>12.087470312500001</v>
      </c>
      <c r="BI75" s="114">
        <v>12.087470312500001</v>
      </c>
      <c r="BJ75" s="114">
        <v>12.087470312500001</v>
      </c>
      <c r="BK75" s="114">
        <v>12.050670312499999</v>
      </c>
      <c r="BL75" s="114">
        <v>12.050670312499999</v>
      </c>
    </row>
    <row r="76" spans="1:64" x14ac:dyDescent="0.25">
      <c r="A76" s="1" t="s">
        <v>113</v>
      </c>
      <c r="B76" s="114">
        <v>8.89</v>
      </c>
      <c r="C76" s="114">
        <v>8.8800000000000008</v>
      </c>
      <c r="D76" s="114">
        <v>8.8800000000000008</v>
      </c>
      <c r="E76" s="114">
        <v>8.8800000000000008</v>
      </c>
      <c r="F76" s="114">
        <v>8.8800000000000008</v>
      </c>
      <c r="G76" s="114">
        <v>9.2100000000000009</v>
      </c>
      <c r="H76" s="114">
        <v>9.2100000000000009</v>
      </c>
      <c r="I76" s="114">
        <v>9.2100000000000009</v>
      </c>
      <c r="J76" s="114">
        <v>9.2100000000000009</v>
      </c>
      <c r="K76" s="114">
        <v>9.6199999999999992</v>
      </c>
      <c r="L76" s="114">
        <v>9.6199999999999992</v>
      </c>
      <c r="M76" s="114">
        <v>9.6199999999999992</v>
      </c>
      <c r="N76" s="114">
        <v>9.6199999999999992</v>
      </c>
      <c r="O76" s="114">
        <v>9.65</v>
      </c>
      <c r="P76" s="114">
        <v>9.65</v>
      </c>
      <c r="Q76" s="114">
        <v>9.65</v>
      </c>
      <c r="R76" s="114">
        <v>9.65</v>
      </c>
      <c r="S76" s="114">
        <v>9.65</v>
      </c>
      <c r="T76" s="114">
        <v>9.65</v>
      </c>
      <c r="U76" s="114">
        <v>9.65</v>
      </c>
      <c r="V76" s="114">
        <v>9.65</v>
      </c>
      <c r="W76" s="114">
        <v>9.9600000000000009</v>
      </c>
      <c r="X76" s="114">
        <v>9.9600000000000009</v>
      </c>
      <c r="Y76" s="114">
        <v>9.9600000000000009</v>
      </c>
      <c r="Z76" s="114">
        <v>9.9600000000000009</v>
      </c>
      <c r="AA76" s="114">
        <v>10.3</v>
      </c>
      <c r="AB76" s="114">
        <v>10.3</v>
      </c>
      <c r="AC76" s="114">
        <v>10.53</v>
      </c>
      <c r="AD76" s="114">
        <v>10.53</v>
      </c>
      <c r="AE76" s="114">
        <v>10.928201312499997</v>
      </c>
      <c r="AF76" s="114">
        <v>10.928201312499997</v>
      </c>
      <c r="AG76" s="114">
        <v>10.928201312499997</v>
      </c>
      <c r="AH76" s="114">
        <v>10.928201312499997</v>
      </c>
      <c r="AI76" s="114">
        <v>12.099568312500001</v>
      </c>
      <c r="AJ76" s="114">
        <v>12.099568312500001</v>
      </c>
      <c r="AK76" s="114">
        <v>12.099568312500001</v>
      </c>
      <c r="AL76" s="114">
        <v>12.099568312500001</v>
      </c>
      <c r="AM76" s="114">
        <v>12.466970312499996</v>
      </c>
      <c r="AN76" s="114">
        <v>12.466970312499996</v>
      </c>
      <c r="AO76" s="114">
        <v>12.466970312499996</v>
      </c>
      <c r="AP76" s="114">
        <v>12.466970312499996</v>
      </c>
      <c r="AQ76" s="114">
        <v>12.998270312499997</v>
      </c>
      <c r="AR76" s="114">
        <v>12.998270312499997</v>
      </c>
      <c r="AS76" s="114">
        <v>12.998270312499997</v>
      </c>
      <c r="AT76" s="114">
        <v>12.998270312499997</v>
      </c>
      <c r="AU76" s="114">
        <v>12.837270312499999</v>
      </c>
      <c r="AV76" s="114">
        <v>12.837270312499999</v>
      </c>
      <c r="AW76" s="114">
        <v>12.837270312499999</v>
      </c>
      <c r="AX76" s="114">
        <v>12.837270312499999</v>
      </c>
      <c r="AY76" s="114">
        <v>13.037370312499998</v>
      </c>
      <c r="AZ76" s="114">
        <v>13.037370312499998</v>
      </c>
      <c r="BA76" s="114">
        <v>13.037370312499998</v>
      </c>
      <c r="BB76" s="114">
        <v>13.037370312499998</v>
      </c>
      <c r="BC76" s="114">
        <v>13.067270312499998</v>
      </c>
      <c r="BD76" s="114">
        <v>13.067270312499998</v>
      </c>
      <c r="BE76" s="114">
        <v>13.067270312499998</v>
      </c>
      <c r="BF76" s="114">
        <v>13.067270312499998</v>
      </c>
      <c r="BG76" s="114">
        <v>13.1937703125</v>
      </c>
      <c r="BH76" s="114">
        <v>13.1937703125</v>
      </c>
      <c r="BI76" s="114">
        <v>13.1937703125</v>
      </c>
      <c r="BJ76" s="114">
        <v>13.1937703125</v>
      </c>
      <c r="BK76" s="114">
        <v>13.057587312499997</v>
      </c>
      <c r="BL76" s="114">
        <v>13.057587312499997</v>
      </c>
    </row>
    <row r="77" spans="1:64" x14ac:dyDescent="0.25">
      <c r="A77" s="1" t="s">
        <v>87</v>
      </c>
      <c r="B77" s="114">
        <v>9.5299999999999994</v>
      </c>
      <c r="C77" s="114">
        <v>9.89</v>
      </c>
      <c r="D77" s="114">
        <v>9.89</v>
      </c>
      <c r="E77" s="114">
        <v>9.89</v>
      </c>
      <c r="F77" s="114">
        <v>9.89</v>
      </c>
      <c r="G77" s="114">
        <v>9.86</v>
      </c>
      <c r="H77" s="114">
        <v>9.86</v>
      </c>
      <c r="I77" s="114">
        <v>9.86</v>
      </c>
      <c r="J77" s="114">
        <v>9.86</v>
      </c>
      <c r="K77" s="114">
        <v>10.14</v>
      </c>
      <c r="L77" s="114">
        <v>10.14</v>
      </c>
      <c r="M77" s="114">
        <v>10.14</v>
      </c>
      <c r="N77" s="114">
        <v>10.14</v>
      </c>
      <c r="O77" s="114">
        <v>10.039999999999999</v>
      </c>
      <c r="P77" s="114">
        <v>10.039999999999999</v>
      </c>
      <c r="Q77" s="114">
        <v>10.039999999999999</v>
      </c>
      <c r="R77" s="114">
        <v>10.039999999999999</v>
      </c>
      <c r="S77" s="114">
        <v>10.17</v>
      </c>
      <c r="T77" s="114">
        <v>10.17</v>
      </c>
      <c r="U77" s="114">
        <v>10.17</v>
      </c>
      <c r="V77" s="114">
        <v>10.17</v>
      </c>
      <c r="W77" s="114">
        <v>10.51</v>
      </c>
      <c r="X77" s="114">
        <v>10.51</v>
      </c>
      <c r="Y77" s="114">
        <v>10.51</v>
      </c>
      <c r="Z77" s="114">
        <v>10.51</v>
      </c>
      <c r="AA77" s="114">
        <v>10.65</v>
      </c>
      <c r="AB77" s="114">
        <v>10.65</v>
      </c>
      <c r="AC77" s="114">
        <v>10.89</v>
      </c>
      <c r="AD77" s="114">
        <v>10.89</v>
      </c>
      <c r="AE77" s="114">
        <v>11.175110518001601</v>
      </c>
      <c r="AF77" s="114">
        <v>11.175110518001599</v>
      </c>
      <c r="AG77" s="114">
        <v>11.175110518001599</v>
      </c>
      <c r="AH77" s="114">
        <v>11.175110518001599</v>
      </c>
      <c r="AI77" s="114">
        <v>12.921343251808569</v>
      </c>
      <c r="AJ77" s="114">
        <v>12.921343251808569</v>
      </c>
      <c r="AK77" s="114">
        <v>12.921343251808569</v>
      </c>
      <c r="AL77" s="114">
        <v>12.921343251808569</v>
      </c>
      <c r="AM77" s="114">
        <v>13.060815234143787</v>
      </c>
      <c r="AN77" s="114">
        <v>13.060815234143787</v>
      </c>
      <c r="AO77" s="114">
        <v>13.060815234143787</v>
      </c>
      <c r="AP77" s="114">
        <v>13.060815234143787</v>
      </c>
      <c r="AQ77" s="114">
        <v>13.815126121306809</v>
      </c>
      <c r="AR77" s="114">
        <v>13.815126121306809</v>
      </c>
      <c r="AS77" s="114">
        <v>13.815126121306809</v>
      </c>
      <c r="AT77" s="114">
        <v>13.815126121306809</v>
      </c>
      <c r="AU77" s="114">
        <v>13.827962961488527</v>
      </c>
      <c r="AV77" s="114">
        <v>13.827962961488527</v>
      </c>
      <c r="AW77" s="114">
        <v>13.827962961488527</v>
      </c>
      <c r="AX77" s="114">
        <v>13.827962961488527</v>
      </c>
      <c r="AY77" s="114">
        <v>14.000733524190125</v>
      </c>
      <c r="AZ77" s="114">
        <v>14.000733524190125</v>
      </c>
      <c r="BA77" s="114">
        <v>14.000733524190125</v>
      </c>
      <c r="BB77" s="114">
        <v>14.000733524190125</v>
      </c>
      <c r="BC77" s="114">
        <v>14.307025837598243</v>
      </c>
      <c r="BD77" s="114">
        <v>14.307025837598243</v>
      </c>
      <c r="BE77" s="114">
        <v>14.307025837598243</v>
      </c>
      <c r="BF77" s="114">
        <v>14.307025837598243</v>
      </c>
      <c r="BG77" s="114">
        <v>14.596905427031581</v>
      </c>
      <c r="BH77" s="114">
        <v>14.596905427031581</v>
      </c>
      <c r="BI77" s="114">
        <v>14.596905427031581</v>
      </c>
      <c r="BJ77" s="114">
        <v>14.596905427031581</v>
      </c>
      <c r="BK77" s="114">
        <v>13.913504999999999</v>
      </c>
      <c r="BL77" s="114">
        <v>13.913504999999999</v>
      </c>
    </row>
    <row r="78" spans="1:64" x14ac:dyDescent="0.25">
      <c r="A78" s="1" t="s">
        <v>90</v>
      </c>
      <c r="B78" s="114">
        <v>8.19</v>
      </c>
      <c r="C78" s="114">
        <v>8.27</v>
      </c>
      <c r="D78" s="114">
        <v>8.27</v>
      </c>
      <c r="E78" s="114">
        <v>8.27</v>
      </c>
      <c r="F78" s="114">
        <v>8.27</v>
      </c>
      <c r="G78" s="114">
        <v>8.49</v>
      </c>
      <c r="H78" s="114">
        <v>8.49</v>
      </c>
      <c r="I78" s="114">
        <v>8.49</v>
      </c>
      <c r="J78" s="114">
        <v>8.49</v>
      </c>
      <c r="K78" s="114">
        <v>8.49</v>
      </c>
      <c r="L78" s="114">
        <v>8.49</v>
      </c>
      <c r="M78" s="114">
        <v>8.49</v>
      </c>
      <c r="N78" s="114">
        <v>8.49</v>
      </c>
      <c r="O78" s="114">
        <v>8.41</v>
      </c>
      <c r="P78" s="114">
        <v>8.41</v>
      </c>
      <c r="Q78" s="114">
        <v>8.41</v>
      </c>
      <c r="R78" s="114">
        <v>8.41</v>
      </c>
      <c r="S78" s="114">
        <v>8.5399999999999991</v>
      </c>
      <c r="T78" s="114">
        <v>8.5399999999999991</v>
      </c>
      <c r="U78" s="114">
        <v>8.5399999999999991</v>
      </c>
      <c r="V78" s="114">
        <v>8.5399999999999991</v>
      </c>
      <c r="W78" s="114">
        <v>8.7200000000000006</v>
      </c>
      <c r="X78" s="114">
        <v>8.7200000000000006</v>
      </c>
      <c r="Y78" s="114">
        <v>8.7200000000000006</v>
      </c>
      <c r="Z78" s="114">
        <v>8.7200000000000006</v>
      </c>
      <c r="AA78" s="114">
        <v>8.99</v>
      </c>
      <c r="AB78" s="114">
        <v>8.99</v>
      </c>
      <c r="AC78" s="114">
        <v>9.19</v>
      </c>
      <c r="AD78" s="114">
        <v>9.19</v>
      </c>
      <c r="AE78" s="114">
        <v>9.4237863941408211</v>
      </c>
      <c r="AF78" s="114">
        <v>9.4237863941408229</v>
      </c>
      <c r="AG78" s="114">
        <v>9.4237863941408229</v>
      </c>
      <c r="AH78" s="114">
        <v>9.4237863941408229</v>
      </c>
      <c r="AI78" s="114">
        <v>10.701928393962119</v>
      </c>
      <c r="AJ78" s="114">
        <v>10.701928393962119</v>
      </c>
      <c r="AK78" s="114">
        <v>10.701928393962119</v>
      </c>
      <c r="AL78" s="114">
        <v>10.701928393962119</v>
      </c>
      <c r="AM78" s="114">
        <v>10.723570905573098</v>
      </c>
      <c r="AN78" s="114">
        <v>10.723570905573098</v>
      </c>
      <c r="AO78" s="114">
        <v>10.723570905573098</v>
      </c>
      <c r="AP78" s="114">
        <v>10.723570905573098</v>
      </c>
      <c r="AQ78" s="114">
        <v>11.365433253288749</v>
      </c>
      <c r="AR78" s="114">
        <v>11.365433253288749</v>
      </c>
      <c r="AS78" s="114">
        <v>11.365433253288749</v>
      </c>
      <c r="AT78" s="114">
        <v>11.365433253288749</v>
      </c>
      <c r="AU78" s="114">
        <v>11.30283374754427</v>
      </c>
      <c r="AV78" s="114">
        <v>11.30283374754427</v>
      </c>
      <c r="AW78" s="114">
        <v>11.30283374754427</v>
      </c>
      <c r="AX78" s="114">
        <v>11.30283374754427</v>
      </c>
      <c r="AY78" s="114">
        <v>11.462720921538027</v>
      </c>
      <c r="AZ78" s="114">
        <v>11.462720921538027</v>
      </c>
      <c r="BA78" s="114">
        <v>11.462720921538027</v>
      </c>
      <c r="BB78" s="114">
        <v>11.462720921538027</v>
      </c>
      <c r="BC78" s="114">
        <v>11.748032545195697</v>
      </c>
      <c r="BD78" s="114">
        <v>11.748032545195697</v>
      </c>
      <c r="BE78" s="114">
        <v>11.748032545195697</v>
      </c>
      <c r="BF78" s="114">
        <v>11.748032545195697</v>
      </c>
      <c r="BG78" s="114">
        <v>11.933440115411708</v>
      </c>
      <c r="BH78" s="114">
        <v>11.933440115411708</v>
      </c>
      <c r="BI78" s="114">
        <v>11.933440115411708</v>
      </c>
      <c r="BJ78" s="114">
        <v>11.933440115411708</v>
      </c>
      <c r="BK78" s="114">
        <v>11.652862024999997</v>
      </c>
      <c r="BL78" s="114">
        <v>11.652862024999997</v>
      </c>
    </row>
    <row r="79" spans="1:64" x14ac:dyDescent="0.25">
      <c r="A79" s="1" t="s">
        <v>88</v>
      </c>
      <c r="B79" s="114">
        <v>6.99</v>
      </c>
      <c r="C79" s="114">
        <v>6.99</v>
      </c>
      <c r="D79" s="114">
        <v>7.43</v>
      </c>
      <c r="E79" s="114">
        <v>7.43</v>
      </c>
      <c r="F79" s="114">
        <v>7.43</v>
      </c>
      <c r="G79" s="114">
        <v>8.1301114724999977</v>
      </c>
      <c r="H79" s="114">
        <v>8.1301114724999977</v>
      </c>
      <c r="I79" s="114">
        <v>8.1301114724999977</v>
      </c>
      <c r="J79" s="114">
        <v>8.1301114724999977</v>
      </c>
      <c r="K79" s="114">
        <v>8.1301114724999977</v>
      </c>
      <c r="L79" s="114">
        <v>8.1301114724999977</v>
      </c>
      <c r="M79" s="114">
        <v>8.1301114724999977</v>
      </c>
      <c r="N79" s="114">
        <v>8.1301114724999977</v>
      </c>
      <c r="O79" s="114">
        <v>8.1301114724999977</v>
      </c>
      <c r="P79" s="114">
        <v>8.1301114724999977</v>
      </c>
      <c r="Q79" s="114">
        <v>8.1301114724999977</v>
      </c>
      <c r="R79" s="114">
        <v>8.1301114724999977</v>
      </c>
      <c r="S79" s="114">
        <v>8.4602921125000012</v>
      </c>
      <c r="T79" s="114">
        <v>8.4602921125000012</v>
      </c>
      <c r="U79" s="114">
        <v>8.4602921125000012</v>
      </c>
      <c r="V79" s="114">
        <v>8.4602921125000012</v>
      </c>
      <c r="W79" s="114">
        <v>8.9187658324999983</v>
      </c>
      <c r="X79" s="114">
        <v>8.9187658324999983</v>
      </c>
      <c r="Y79" s="114">
        <v>8.9187658324999983</v>
      </c>
      <c r="Z79" s="114">
        <v>8.9187658324999983</v>
      </c>
      <c r="AA79" s="114">
        <v>9.4369107524999993</v>
      </c>
      <c r="AB79" s="114">
        <v>9.4369107524999993</v>
      </c>
      <c r="AC79" s="114">
        <v>9.4369107524999993</v>
      </c>
      <c r="AD79" s="114">
        <v>9.4369107524999993</v>
      </c>
      <c r="AE79" s="114">
        <v>9.9386460924999991</v>
      </c>
      <c r="AF79" s="114">
        <v>9.9386460924999991</v>
      </c>
      <c r="AG79" s="114">
        <v>9.9386460924999991</v>
      </c>
      <c r="AH79" s="114">
        <v>9.9386460924999991</v>
      </c>
      <c r="AI79" s="114">
        <v>11.055492052499998</v>
      </c>
      <c r="AJ79" s="114">
        <v>11.055492052499998</v>
      </c>
      <c r="AK79" s="114">
        <v>11.055492052499998</v>
      </c>
      <c r="AL79" s="114">
        <v>11.055492052499998</v>
      </c>
      <c r="AM79" s="114">
        <v>12.137529812499999</v>
      </c>
      <c r="AN79" s="114">
        <v>12.137529812499999</v>
      </c>
      <c r="AO79" s="114">
        <v>12.137529812499999</v>
      </c>
      <c r="AP79" s="114">
        <v>12.137529812499999</v>
      </c>
      <c r="AQ79" s="114">
        <v>12.726782912499999</v>
      </c>
      <c r="AR79" s="114">
        <v>12.726782912499999</v>
      </c>
      <c r="AS79" s="114">
        <v>12.726782912499999</v>
      </c>
      <c r="AT79" s="114">
        <v>12.726782912499999</v>
      </c>
      <c r="AU79" s="114">
        <v>13.740198792499999</v>
      </c>
      <c r="AV79" s="114">
        <v>13.740198792499999</v>
      </c>
      <c r="AW79" s="114">
        <v>13.740198792499999</v>
      </c>
      <c r="AX79" s="114">
        <v>13.740198792499999</v>
      </c>
      <c r="AY79" s="114">
        <v>14.226519072499997</v>
      </c>
      <c r="AZ79" s="114">
        <v>14.226519072499997</v>
      </c>
      <c r="BA79" s="114">
        <v>14.226519072499997</v>
      </c>
      <c r="BB79" s="114">
        <v>14.226519072499997</v>
      </c>
      <c r="BC79" s="114">
        <v>14.666096912499999</v>
      </c>
      <c r="BD79" s="114">
        <v>14.666096912499999</v>
      </c>
      <c r="BE79" s="114">
        <v>14.666096912499999</v>
      </c>
      <c r="BF79" s="114">
        <v>14.666096912499999</v>
      </c>
      <c r="BG79" s="114">
        <v>14.666096912499999</v>
      </c>
      <c r="BH79" s="114">
        <v>14.666096912499999</v>
      </c>
      <c r="BI79" s="114">
        <v>14.666096912499999</v>
      </c>
      <c r="BJ79" s="114">
        <v>14.666096912499999</v>
      </c>
      <c r="BK79" s="114">
        <v>15.1026911925</v>
      </c>
      <c r="BL79" s="114">
        <v>15.1026911925</v>
      </c>
    </row>
    <row r="80" spans="1:64" x14ac:dyDescent="0.25">
      <c r="A80" s="1" t="s">
        <v>98</v>
      </c>
      <c r="B80" s="114">
        <v>7.01</v>
      </c>
      <c r="C80" s="114">
        <v>7.27</v>
      </c>
      <c r="D80" s="114">
        <v>7.27</v>
      </c>
      <c r="E80" s="114">
        <v>7.38</v>
      </c>
      <c r="F80" s="114">
        <v>7.38</v>
      </c>
      <c r="G80" s="114">
        <v>7.38</v>
      </c>
      <c r="H80" s="114">
        <v>7.38</v>
      </c>
      <c r="I80" s="114">
        <v>7.38</v>
      </c>
      <c r="J80" s="114">
        <v>7.38</v>
      </c>
      <c r="K80" s="114">
        <v>7.38</v>
      </c>
      <c r="L80" s="114">
        <v>7.38</v>
      </c>
      <c r="M80" s="114">
        <v>7.38</v>
      </c>
      <c r="N80" s="114">
        <v>7.38</v>
      </c>
      <c r="O80" s="114">
        <v>7.38</v>
      </c>
      <c r="P80" s="114">
        <v>7.38</v>
      </c>
      <c r="Q80" s="114">
        <v>7.38</v>
      </c>
      <c r="R80" s="114">
        <v>7.38</v>
      </c>
      <c r="S80" s="114">
        <v>7.93</v>
      </c>
      <c r="T80" s="114">
        <v>7.93</v>
      </c>
      <c r="U80" s="114">
        <v>7.96</v>
      </c>
      <c r="V80" s="114">
        <v>7.96</v>
      </c>
      <c r="W80" s="114">
        <v>10.06</v>
      </c>
      <c r="X80" s="114">
        <v>10.06</v>
      </c>
      <c r="Y80" s="114">
        <v>10.06</v>
      </c>
      <c r="Z80" s="114">
        <v>10.06</v>
      </c>
      <c r="AA80" s="114">
        <v>10.37</v>
      </c>
      <c r="AB80" s="114">
        <v>10.37</v>
      </c>
      <c r="AC80" s="114">
        <v>10.6</v>
      </c>
      <c r="AD80" s="114">
        <v>10.6</v>
      </c>
      <c r="AE80" s="114">
        <v>10.597054499999999</v>
      </c>
      <c r="AF80" s="114">
        <v>10.597054499999999</v>
      </c>
      <c r="AG80" s="114">
        <v>10.8398655</v>
      </c>
      <c r="AH80" s="114">
        <v>10.8398655</v>
      </c>
      <c r="AI80" s="114">
        <v>11.119922758822499</v>
      </c>
      <c r="AJ80" s="114">
        <v>11.119922758822499</v>
      </c>
      <c r="AK80" s="114">
        <v>11.119922758822499</v>
      </c>
      <c r="AL80" s="114">
        <v>11.119922758822499</v>
      </c>
      <c r="AM80" s="114">
        <v>11.807622373860001</v>
      </c>
      <c r="AN80" s="114">
        <v>11.807622373860001</v>
      </c>
      <c r="AO80" s="114">
        <v>11.807622373860001</v>
      </c>
      <c r="AP80" s="114">
        <v>11.807622373860001</v>
      </c>
      <c r="AQ80" s="114">
        <v>12.634555499999998</v>
      </c>
      <c r="AR80" s="114">
        <v>13.205875499999998</v>
      </c>
      <c r="AS80" s="114">
        <v>13.205875499999998</v>
      </c>
      <c r="AT80" s="114">
        <v>13.205875499999998</v>
      </c>
      <c r="AU80" s="114">
        <v>13.6455435</v>
      </c>
      <c r="AV80" s="114">
        <v>13.6455435</v>
      </c>
      <c r="AW80" s="114">
        <v>13.6455435</v>
      </c>
      <c r="AX80" s="114">
        <v>13.6455435</v>
      </c>
      <c r="AY80" s="114">
        <v>14.557093874999996</v>
      </c>
      <c r="AZ80" s="114">
        <v>14.557093874999996</v>
      </c>
      <c r="BA80" s="114">
        <v>14.557093874999996</v>
      </c>
      <c r="BB80" s="114">
        <v>14.557093874999996</v>
      </c>
      <c r="BC80" s="114">
        <v>15.453973124999999</v>
      </c>
      <c r="BD80" s="114">
        <v>15.453973124999999</v>
      </c>
      <c r="BE80" s="114">
        <v>15.453973124999999</v>
      </c>
      <c r="BF80" s="114">
        <v>15.453973124999999</v>
      </c>
      <c r="BG80" s="114">
        <v>15.902412749999996</v>
      </c>
      <c r="BH80" s="114">
        <v>15.902412749999996</v>
      </c>
      <c r="BI80" s="114">
        <v>15.894519516562497</v>
      </c>
      <c r="BJ80" s="114">
        <v>15.894519516562497</v>
      </c>
      <c r="BK80" s="114">
        <v>15.8945195165625</v>
      </c>
      <c r="BL80" s="114">
        <v>15.8945195165625</v>
      </c>
    </row>
    <row r="81" spans="1:64" x14ac:dyDescent="0.25">
      <c r="A81" s="1" t="s">
        <v>100</v>
      </c>
      <c r="B81" s="114">
        <v>6.68</v>
      </c>
      <c r="C81" s="114">
        <v>6.95</v>
      </c>
      <c r="D81" s="114">
        <v>6.95</v>
      </c>
      <c r="E81" s="114">
        <v>7.06</v>
      </c>
      <c r="F81" s="114">
        <v>7.06</v>
      </c>
      <c r="G81" s="114">
        <v>7.06</v>
      </c>
      <c r="H81" s="114">
        <v>7.06</v>
      </c>
      <c r="I81" s="114">
        <v>7.06</v>
      </c>
      <c r="J81" s="114">
        <v>7.06</v>
      </c>
      <c r="K81" s="114">
        <v>7.06</v>
      </c>
      <c r="L81" s="114">
        <v>7.06</v>
      </c>
      <c r="M81" s="114">
        <v>7.06</v>
      </c>
      <c r="N81" s="114">
        <v>7.06</v>
      </c>
      <c r="O81" s="114">
        <v>7.32</v>
      </c>
      <c r="P81" s="114">
        <v>7.32</v>
      </c>
      <c r="Q81" s="114">
        <v>7.32</v>
      </c>
      <c r="R81" s="114">
        <v>7.32</v>
      </c>
      <c r="S81" s="114">
        <v>7.69</v>
      </c>
      <c r="T81" s="114">
        <v>7.69</v>
      </c>
      <c r="U81" s="114">
        <v>7.73</v>
      </c>
      <c r="V81" s="114">
        <v>7.73</v>
      </c>
      <c r="W81" s="114">
        <v>9.76</v>
      </c>
      <c r="X81" s="114">
        <v>9.76</v>
      </c>
      <c r="Y81" s="114">
        <v>9.76</v>
      </c>
      <c r="Z81" s="114">
        <v>9.76</v>
      </c>
      <c r="AA81" s="114">
        <v>9.77</v>
      </c>
      <c r="AB81" s="114">
        <v>9.77</v>
      </c>
      <c r="AC81" s="114">
        <v>9.98</v>
      </c>
      <c r="AD81" s="114">
        <v>9.98</v>
      </c>
      <c r="AE81" s="114">
        <v>9.9822644999999977</v>
      </c>
      <c r="AF81" s="114">
        <v>9.9822644999999977</v>
      </c>
      <c r="AG81" s="114">
        <v>10.214829000000002</v>
      </c>
      <c r="AH81" s="114">
        <v>10.214829000000002</v>
      </c>
      <c r="AI81" s="114">
        <v>10.551677419867499</v>
      </c>
      <c r="AJ81" s="114">
        <v>10.551677419867499</v>
      </c>
      <c r="AK81" s="114">
        <v>10.551677419867499</v>
      </c>
      <c r="AL81" s="114">
        <v>10.551677419867499</v>
      </c>
      <c r="AM81" s="114">
        <v>11.253069693675</v>
      </c>
      <c r="AN81" s="114">
        <v>11.253069693675</v>
      </c>
      <c r="AO81" s="114">
        <v>11.253069693675</v>
      </c>
      <c r="AP81" s="114">
        <v>11.253069693675</v>
      </c>
      <c r="AQ81" s="114">
        <v>11.099027282512496</v>
      </c>
      <c r="AR81" s="114">
        <v>12.464401499999999</v>
      </c>
      <c r="AS81" s="114">
        <v>12.464401499999999</v>
      </c>
      <c r="AT81" s="114">
        <v>12.464401499999999</v>
      </c>
      <c r="AU81" s="114">
        <v>12.870535500000001</v>
      </c>
      <c r="AV81" s="114">
        <v>12.870535500000001</v>
      </c>
      <c r="AW81" s="114">
        <v>12.870535500000001</v>
      </c>
      <c r="AX81" s="114">
        <v>12.870535500000001</v>
      </c>
      <c r="AY81" s="114">
        <v>13.689013499999996</v>
      </c>
      <c r="AZ81" s="114">
        <v>13.689013499999996</v>
      </c>
      <c r="BA81" s="114">
        <v>13.689013499999996</v>
      </c>
      <c r="BB81" s="114">
        <v>13.689013499999996</v>
      </c>
      <c r="BC81" s="114">
        <v>13.997572874999998</v>
      </c>
      <c r="BD81" s="114">
        <v>13.997572874999998</v>
      </c>
      <c r="BE81" s="114">
        <v>13.997572874999998</v>
      </c>
      <c r="BF81" s="114">
        <v>13.997572874999998</v>
      </c>
      <c r="BG81" s="114">
        <v>14.470697249999997</v>
      </c>
      <c r="BH81" s="114">
        <v>14.470697249999997</v>
      </c>
      <c r="BI81" s="114">
        <v>15.894519516562497</v>
      </c>
      <c r="BJ81" s="114">
        <v>15.894519516562497</v>
      </c>
      <c r="BK81" s="114">
        <v>15.8945195165625</v>
      </c>
      <c r="BL81" s="114">
        <v>15.8945195165625</v>
      </c>
    </row>
    <row r="82" spans="1:64" x14ac:dyDescent="0.25">
      <c r="A82" s="1" t="s">
        <v>50</v>
      </c>
      <c r="B82" s="114">
        <v>6.54</v>
      </c>
      <c r="C82" s="114">
        <v>6.56</v>
      </c>
      <c r="D82" s="114">
        <v>6.56</v>
      </c>
      <c r="E82" s="114">
        <v>6.51</v>
      </c>
      <c r="F82" s="114">
        <v>6.51</v>
      </c>
      <c r="G82" s="114">
        <v>7.31</v>
      </c>
      <c r="H82" s="114">
        <v>7.31</v>
      </c>
      <c r="I82" s="114">
        <v>7.31</v>
      </c>
      <c r="J82" s="114">
        <v>7.31</v>
      </c>
      <c r="K82" s="114">
        <v>8.08</v>
      </c>
      <c r="L82" s="114">
        <v>8.08</v>
      </c>
      <c r="M82" s="114">
        <v>8.08</v>
      </c>
      <c r="N82" s="114">
        <v>8.08</v>
      </c>
      <c r="O82" s="114">
        <v>8.67</v>
      </c>
      <c r="P82" s="114">
        <v>8.67</v>
      </c>
      <c r="Q82" s="114">
        <v>8.67</v>
      </c>
      <c r="R82" s="114">
        <v>8.67</v>
      </c>
      <c r="S82" s="114">
        <v>9.56</v>
      </c>
      <c r="T82" s="114">
        <v>9.56</v>
      </c>
      <c r="U82" s="114">
        <v>9.56</v>
      </c>
      <c r="V82" s="114">
        <v>9.56</v>
      </c>
      <c r="W82" s="114">
        <v>9.76</v>
      </c>
      <c r="X82" s="114">
        <v>9.76</v>
      </c>
      <c r="Y82" s="114">
        <v>9.76</v>
      </c>
      <c r="Z82" s="114">
        <v>9.76</v>
      </c>
      <c r="AA82" s="114">
        <v>10.1</v>
      </c>
      <c r="AB82" s="114">
        <v>10.1</v>
      </c>
      <c r="AC82" s="114">
        <v>10.32</v>
      </c>
      <c r="AD82" s="114">
        <v>10.32</v>
      </c>
      <c r="AE82" s="114">
        <v>10.714325607677486</v>
      </c>
      <c r="AF82" s="114">
        <v>10.714325607677486</v>
      </c>
      <c r="AG82" s="114">
        <v>10.714325607677486</v>
      </c>
      <c r="AH82" s="114">
        <v>10.714325607677486</v>
      </c>
      <c r="AI82" s="114">
        <v>11.570447464246499</v>
      </c>
      <c r="AJ82" s="114">
        <v>11.570447464246499</v>
      </c>
      <c r="AK82" s="114">
        <v>11.570447464246499</v>
      </c>
      <c r="AL82" s="114">
        <v>11.570447464246499</v>
      </c>
      <c r="AM82" s="114">
        <v>11.733691500000001</v>
      </c>
      <c r="AN82" s="114">
        <v>11.733691500000001</v>
      </c>
      <c r="AO82" s="114">
        <v>11.733691500000001</v>
      </c>
      <c r="AP82" s="114">
        <v>11.733691500000001</v>
      </c>
      <c r="AQ82" s="114">
        <v>12.219043527293548</v>
      </c>
      <c r="AR82" s="114">
        <v>12.219043527293548</v>
      </c>
      <c r="AS82" s="114">
        <v>12.219043527293548</v>
      </c>
      <c r="AT82" s="114">
        <v>12.219043527293548</v>
      </c>
      <c r="AU82" s="114">
        <v>12.53307481270156</v>
      </c>
      <c r="AV82" s="114">
        <v>12.53307481270156</v>
      </c>
      <c r="AW82" s="114">
        <v>12.53307481270156</v>
      </c>
      <c r="AX82" s="114">
        <v>12.53307481270156</v>
      </c>
      <c r="AY82" s="114">
        <v>12.790984555427254</v>
      </c>
      <c r="AZ82" s="114">
        <v>12.790984555427254</v>
      </c>
      <c r="BA82" s="114">
        <v>12.790984555427254</v>
      </c>
      <c r="BB82" s="114">
        <v>12.790984555427254</v>
      </c>
      <c r="BC82" s="114">
        <v>13.174632875</v>
      </c>
      <c r="BD82" s="114">
        <v>13.174632875</v>
      </c>
      <c r="BE82" s="114">
        <v>13.174632875</v>
      </c>
      <c r="BF82" s="114">
        <v>13.174632875</v>
      </c>
      <c r="BG82" s="114">
        <v>13.392902874999997</v>
      </c>
      <c r="BH82" s="114">
        <v>13.392902874999997</v>
      </c>
      <c r="BI82" s="114">
        <v>13.392902874999997</v>
      </c>
      <c r="BJ82" s="114">
        <v>13.392902874999997</v>
      </c>
      <c r="BK82" s="114">
        <v>13.748011374999999</v>
      </c>
      <c r="BL82" s="114">
        <v>13.748011374999999</v>
      </c>
    </row>
    <row r="83" spans="1:64" x14ac:dyDescent="0.25">
      <c r="A83" s="1" t="s">
        <v>125</v>
      </c>
      <c r="B83" s="114">
        <v>7.86</v>
      </c>
      <c r="C83" s="114">
        <v>8.08</v>
      </c>
      <c r="D83" s="114">
        <v>8.08</v>
      </c>
      <c r="E83" s="114">
        <v>8.08</v>
      </c>
      <c r="F83" s="114">
        <v>8.08</v>
      </c>
      <c r="G83" s="114">
        <v>8.42</v>
      </c>
      <c r="H83" s="114">
        <v>8.42</v>
      </c>
      <c r="I83" s="114">
        <v>8.42</v>
      </c>
      <c r="J83" s="114">
        <v>8.42</v>
      </c>
      <c r="K83" s="114">
        <v>8.8699999999999992</v>
      </c>
      <c r="L83" s="114">
        <v>8.8699999999999992</v>
      </c>
      <c r="M83" s="114">
        <v>8.8699999999999992</v>
      </c>
      <c r="N83" s="114">
        <v>8.8699999999999992</v>
      </c>
      <c r="O83" s="114">
        <v>8.64</v>
      </c>
      <c r="P83" s="114">
        <v>8.64</v>
      </c>
      <c r="Q83" s="114">
        <v>8.64</v>
      </c>
      <c r="R83" s="114">
        <v>8.64</v>
      </c>
      <c r="S83" s="114">
        <v>9.43</v>
      </c>
      <c r="T83" s="114">
        <v>9.43</v>
      </c>
      <c r="U83" s="114">
        <v>9.43</v>
      </c>
      <c r="V83" s="114">
        <v>9.43</v>
      </c>
      <c r="W83" s="114">
        <v>9.66</v>
      </c>
      <c r="X83" s="114">
        <v>9.66</v>
      </c>
      <c r="Y83" s="114">
        <v>9.66</v>
      </c>
      <c r="Z83" s="114">
        <v>11.68</v>
      </c>
      <c r="AA83" s="114">
        <v>11.68</v>
      </c>
      <c r="AB83" s="114">
        <v>11.68</v>
      </c>
      <c r="AC83" s="114">
        <v>11.94</v>
      </c>
      <c r="AD83" s="114">
        <v>11.94</v>
      </c>
      <c r="AE83" s="114">
        <v>13.092570312499999</v>
      </c>
      <c r="AF83" s="114">
        <v>13.092570312499999</v>
      </c>
      <c r="AG83" s="114">
        <v>13.092570312499999</v>
      </c>
      <c r="AH83" s="114">
        <v>13.092570312499999</v>
      </c>
      <c r="AI83" s="114">
        <v>16.303370312499997</v>
      </c>
      <c r="AJ83" s="114">
        <v>16.303370312499997</v>
      </c>
      <c r="AK83" s="114">
        <v>16.303370312499997</v>
      </c>
      <c r="AL83" s="114">
        <v>16.303370312499997</v>
      </c>
      <c r="AM83" s="114">
        <v>16.817420312499998</v>
      </c>
      <c r="AN83" s="114">
        <v>16.817420312499998</v>
      </c>
      <c r="AO83" s="114">
        <v>16.817420312499998</v>
      </c>
      <c r="AP83" s="114">
        <v>16.817420312499998</v>
      </c>
      <c r="AQ83" s="114">
        <v>17.776520312499997</v>
      </c>
      <c r="AR83" s="114">
        <v>17.776520312499997</v>
      </c>
      <c r="AS83" s="114">
        <v>17.776520312499997</v>
      </c>
      <c r="AT83" s="114">
        <v>17.776520312499997</v>
      </c>
      <c r="AU83" s="114">
        <v>19.0702703125</v>
      </c>
      <c r="AV83" s="114">
        <v>19.0702703125</v>
      </c>
      <c r="AW83" s="114">
        <v>19.0702703125</v>
      </c>
      <c r="AX83" s="114">
        <v>19.0702703125</v>
      </c>
      <c r="AY83" s="114">
        <v>20.079970312499999</v>
      </c>
      <c r="AZ83" s="114">
        <v>20.079970312499999</v>
      </c>
      <c r="BA83" s="114">
        <v>20.079970312499999</v>
      </c>
      <c r="BB83" s="114">
        <v>20.079970312499999</v>
      </c>
      <c r="BC83" s="114">
        <v>19.889070312499999</v>
      </c>
      <c r="BD83" s="114">
        <v>19.889070312499999</v>
      </c>
      <c r="BE83" s="114">
        <v>19.889070312499999</v>
      </c>
      <c r="BF83" s="114">
        <v>19.889070312499999</v>
      </c>
      <c r="BG83" s="114">
        <v>22.373070312500005</v>
      </c>
      <c r="BH83" s="114">
        <v>22.373070312500005</v>
      </c>
      <c r="BI83" s="114">
        <v>22.373070312500005</v>
      </c>
      <c r="BJ83" s="114">
        <v>22.373070312500005</v>
      </c>
      <c r="BK83" s="114">
        <v>24.5810703125</v>
      </c>
      <c r="BL83" s="114">
        <v>24.5810703125</v>
      </c>
    </row>
    <row r="84" spans="1:64" x14ac:dyDescent="0.25">
      <c r="A84" s="1" t="s">
        <v>95</v>
      </c>
      <c r="B84" s="114">
        <v>6.06</v>
      </c>
      <c r="C84" s="114">
        <v>7.32</v>
      </c>
      <c r="D84" s="114">
        <v>7.32</v>
      </c>
      <c r="E84" s="114">
        <v>7.32</v>
      </c>
      <c r="F84" s="114">
        <v>7.32</v>
      </c>
      <c r="G84" s="114">
        <v>7.32</v>
      </c>
      <c r="H84" s="114">
        <v>7.32</v>
      </c>
      <c r="I84" s="114">
        <v>7.04</v>
      </c>
      <c r="J84" s="114">
        <v>7.04</v>
      </c>
      <c r="K84" s="114">
        <v>7.37</v>
      </c>
      <c r="L84" s="114">
        <v>7.37</v>
      </c>
      <c r="M84" s="114">
        <v>7.37</v>
      </c>
      <c r="N84" s="114">
        <v>6.96</v>
      </c>
      <c r="O84" s="114">
        <v>7.87</v>
      </c>
      <c r="P84" s="114">
        <v>7.87</v>
      </c>
      <c r="Q84" s="114">
        <v>7.87</v>
      </c>
      <c r="R84" s="114">
        <v>7.87</v>
      </c>
      <c r="S84" s="114">
        <v>8.26</v>
      </c>
      <c r="T84" s="114">
        <v>8.26</v>
      </c>
      <c r="U84" s="114">
        <v>8.26</v>
      </c>
      <c r="V84" s="114">
        <v>8.26</v>
      </c>
      <c r="W84" s="114">
        <v>9.19</v>
      </c>
      <c r="X84" s="114">
        <v>9.19</v>
      </c>
      <c r="Y84" s="114">
        <v>9.19</v>
      </c>
      <c r="Z84" s="114">
        <v>9.19</v>
      </c>
      <c r="AA84" s="114">
        <v>9.59</v>
      </c>
      <c r="AB84" s="114">
        <v>9.59</v>
      </c>
      <c r="AC84" s="114">
        <v>9.81</v>
      </c>
      <c r="AD84" s="114">
        <v>9.81</v>
      </c>
      <c r="AE84" s="114">
        <v>10.7005703125</v>
      </c>
      <c r="AF84" s="114">
        <v>10.7005703125</v>
      </c>
      <c r="AG84" s="114">
        <v>10.7005703125</v>
      </c>
      <c r="AH84" s="114">
        <v>10.7005703125</v>
      </c>
      <c r="AI84" s="114">
        <v>11.505570312499998</v>
      </c>
      <c r="AJ84" s="114">
        <v>11.505570312499998</v>
      </c>
      <c r="AK84" s="114">
        <v>11.505570312499998</v>
      </c>
      <c r="AL84" s="114">
        <v>11.505570312499998</v>
      </c>
      <c r="AM84" s="114">
        <v>12.172570312499998</v>
      </c>
      <c r="AN84" s="114">
        <v>12.172570312499998</v>
      </c>
      <c r="AO84" s="114">
        <v>12.172570312499998</v>
      </c>
      <c r="AP84" s="114">
        <v>12.172570312499998</v>
      </c>
      <c r="AQ84" s="114">
        <v>13.920570312499997</v>
      </c>
      <c r="AR84" s="114">
        <v>13.920570312499997</v>
      </c>
      <c r="AS84" s="114">
        <v>13.920570312499997</v>
      </c>
      <c r="AT84" s="114">
        <v>13.920570312499997</v>
      </c>
      <c r="AU84" s="114">
        <v>14.1275703125</v>
      </c>
      <c r="AV84" s="114">
        <v>14.1275703125</v>
      </c>
      <c r="AW84" s="114">
        <v>14.1275703125</v>
      </c>
      <c r="AX84" s="114">
        <v>14.1275703125</v>
      </c>
      <c r="AY84" s="114">
        <v>14.5875703125</v>
      </c>
      <c r="AZ84" s="114">
        <v>14.5875703125</v>
      </c>
      <c r="BA84" s="114">
        <v>14.5875703125</v>
      </c>
      <c r="BB84" s="114">
        <v>14.5875703125</v>
      </c>
      <c r="BC84" s="114">
        <v>14.817570312499997</v>
      </c>
      <c r="BD84" s="114">
        <v>14.817570312499997</v>
      </c>
      <c r="BE84" s="114">
        <v>14.817570312499997</v>
      </c>
      <c r="BF84" s="114">
        <v>14.817570312499997</v>
      </c>
      <c r="BG84" s="114">
        <v>14.817570312499997</v>
      </c>
      <c r="BH84" s="114">
        <v>14.817570312499997</v>
      </c>
      <c r="BI84" s="114">
        <v>14.817570312499997</v>
      </c>
      <c r="BJ84" s="114">
        <v>14.817570312499997</v>
      </c>
      <c r="BK84" s="114">
        <v>13.932070312499999</v>
      </c>
      <c r="BL84" s="114">
        <v>13.932070312499999</v>
      </c>
    </row>
    <row r="85" spans="1:64" x14ac:dyDescent="0.25">
      <c r="A85" s="1" t="s">
        <v>108</v>
      </c>
      <c r="B85" s="114">
        <v>7.33</v>
      </c>
      <c r="C85" s="114">
        <v>7.32</v>
      </c>
      <c r="D85" s="114">
        <v>7.32</v>
      </c>
      <c r="E85" s="114">
        <v>7.32</v>
      </c>
      <c r="F85" s="114">
        <v>7.32</v>
      </c>
      <c r="G85" s="114">
        <v>7.32</v>
      </c>
      <c r="H85" s="114">
        <v>7.32</v>
      </c>
      <c r="I85" s="114">
        <v>7.04</v>
      </c>
      <c r="J85" s="114">
        <v>7.04</v>
      </c>
      <c r="K85" s="114">
        <v>7.04</v>
      </c>
      <c r="L85" s="114">
        <v>7.04</v>
      </c>
      <c r="M85" s="114">
        <v>7.04</v>
      </c>
      <c r="N85" s="114">
        <v>7.04</v>
      </c>
      <c r="O85" s="114">
        <v>8.06</v>
      </c>
      <c r="P85" s="114">
        <v>8.06</v>
      </c>
      <c r="Q85" s="114">
        <v>8.06</v>
      </c>
      <c r="R85" s="114">
        <v>8.06</v>
      </c>
      <c r="S85" s="114">
        <v>8.35</v>
      </c>
      <c r="T85" s="114">
        <v>8.35</v>
      </c>
      <c r="U85" s="114">
        <v>8.35</v>
      </c>
      <c r="V85" s="114">
        <v>8.35</v>
      </c>
      <c r="W85" s="114">
        <v>9.43</v>
      </c>
      <c r="X85" s="114">
        <v>9.43</v>
      </c>
      <c r="Y85" s="114">
        <v>9.43</v>
      </c>
      <c r="Z85" s="114">
        <v>9.43</v>
      </c>
      <c r="AA85" s="114">
        <v>9.41</v>
      </c>
      <c r="AB85" s="114">
        <v>9.41</v>
      </c>
      <c r="AC85" s="114">
        <v>9.6199999999999992</v>
      </c>
      <c r="AD85" s="114">
        <v>9.6199999999999992</v>
      </c>
      <c r="AE85" s="114">
        <v>10.217570312499998</v>
      </c>
      <c r="AF85" s="114">
        <v>10.217570312499998</v>
      </c>
      <c r="AG85" s="114">
        <v>10.217570312499998</v>
      </c>
      <c r="AH85" s="114">
        <v>10.217570312499998</v>
      </c>
      <c r="AI85" s="114">
        <v>11.528570312499998</v>
      </c>
      <c r="AJ85" s="114">
        <v>11.528570312499998</v>
      </c>
      <c r="AK85" s="114">
        <v>11.528570312499998</v>
      </c>
      <c r="AL85" s="114">
        <v>11.528570312499998</v>
      </c>
      <c r="AM85" s="114">
        <v>11.678070312499999</v>
      </c>
      <c r="AN85" s="114">
        <v>11.678070312499999</v>
      </c>
      <c r="AO85" s="114">
        <v>11.678070312499999</v>
      </c>
      <c r="AP85" s="114">
        <v>11.678070312499999</v>
      </c>
      <c r="AQ85" s="114">
        <v>13.3340703125</v>
      </c>
      <c r="AR85" s="114">
        <v>13.3340703125</v>
      </c>
      <c r="AS85" s="114">
        <v>13.3340703125</v>
      </c>
      <c r="AT85" s="114">
        <v>13.3340703125</v>
      </c>
      <c r="AU85" s="114">
        <v>13.552570312499999</v>
      </c>
      <c r="AV85" s="114">
        <v>13.552570312499999</v>
      </c>
      <c r="AW85" s="114">
        <v>13.552570312499999</v>
      </c>
      <c r="AX85" s="114">
        <v>13.552570312499999</v>
      </c>
      <c r="AY85" s="114">
        <v>13.667570312500001</v>
      </c>
      <c r="AZ85" s="114">
        <v>13.667570312500001</v>
      </c>
      <c r="BA85" s="114">
        <v>13.667570312500001</v>
      </c>
      <c r="BB85" s="114">
        <v>13.667570312500001</v>
      </c>
      <c r="BC85" s="114">
        <v>13.782570312499999</v>
      </c>
      <c r="BD85" s="114">
        <v>13.782570312499999</v>
      </c>
      <c r="BE85" s="114">
        <v>13.782570312499999</v>
      </c>
      <c r="BF85" s="114">
        <v>13.782570312499999</v>
      </c>
      <c r="BG85" s="114">
        <v>13.667570312500001</v>
      </c>
      <c r="BH85" s="114">
        <v>13.667570312500001</v>
      </c>
      <c r="BI85" s="114">
        <v>13.667570312500001</v>
      </c>
      <c r="BJ85" s="114">
        <v>13.667570312500001</v>
      </c>
      <c r="BK85" s="114">
        <v>13.207570312500003</v>
      </c>
      <c r="BL85" s="114">
        <v>13.207570312500003</v>
      </c>
    </row>
    <row r="86" spans="1:64" x14ac:dyDescent="0.25">
      <c r="A86" s="1" t="s">
        <v>106</v>
      </c>
      <c r="B86" s="114">
        <v>7.09</v>
      </c>
      <c r="C86" s="114">
        <v>7.32</v>
      </c>
      <c r="D86" s="114">
        <v>7.32</v>
      </c>
      <c r="E86" s="114">
        <v>7.32</v>
      </c>
      <c r="F86" s="114">
        <v>7.32</v>
      </c>
      <c r="G86" s="114">
        <v>7.32</v>
      </c>
      <c r="H86" s="114">
        <v>7.32</v>
      </c>
      <c r="I86" s="114">
        <v>7.04</v>
      </c>
      <c r="J86" s="114">
        <v>7.04</v>
      </c>
      <c r="K86" s="114">
        <v>7</v>
      </c>
      <c r="L86" s="114">
        <v>7</v>
      </c>
      <c r="M86" s="114">
        <v>7</v>
      </c>
      <c r="N86" s="114">
        <v>7</v>
      </c>
      <c r="O86" s="114">
        <v>8.06</v>
      </c>
      <c r="P86" s="114">
        <v>8.06</v>
      </c>
      <c r="Q86" s="114">
        <v>8.06</v>
      </c>
      <c r="R86" s="114">
        <v>8.06</v>
      </c>
      <c r="S86" s="114">
        <v>8.35</v>
      </c>
      <c r="T86" s="114">
        <v>8.35</v>
      </c>
      <c r="U86" s="114">
        <v>8.35</v>
      </c>
      <c r="V86" s="114">
        <v>8.35</v>
      </c>
      <c r="W86" s="114">
        <v>9.43</v>
      </c>
      <c r="X86" s="114">
        <v>9.43</v>
      </c>
      <c r="Y86" s="114">
        <v>9.43</v>
      </c>
      <c r="Z86" s="114">
        <v>9.43</v>
      </c>
      <c r="AA86" s="114">
        <v>9.41</v>
      </c>
      <c r="AB86" s="114">
        <v>9.41</v>
      </c>
      <c r="AC86" s="114">
        <v>9.6199999999999992</v>
      </c>
      <c r="AD86" s="114">
        <v>9.6199999999999992</v>
      </c>
      <c r="AE86" s="114">
        <v>10.217570312499998</v>
      </c>
      <c r="AF86" s="114">
        <v>10.217570312499998</v>
      </c>
      <c r="AG86" s="114">
        <v>10.217570312499998</v>
      </c>
      <c r="AH86" s="114">
        <v>10.217570312499998</v>
      </c>
      <c r="AI86" s="114">
        <v>11.528570312499998</v>
      </c>
      <c r="AJ86" s="114">
        <v>11.528570312499998</v>
      </c>
      <c r="AK86" s="114">
        <v>11.528570312499998</v>
      </c>
      <c r="AL86" s="114">
        <v>11.528570312499998</v>
      </c>
      <c r="AM86" s="114">
        <v>11.678070312499999</v>
      </c>
      <c r="AN86" s="114">
        <v>11.678070312499999</v>
      </c>
      <c r="AO86" s="114">
        <v>11.678070312499999</v>
      </c>
      <c r="AP86" s="114">
        <v>11.678070312499999</v>
      </c>
      <c r="AQ86" s="114">
        <v>13.3340703125</v>
      </c>
      <c r="AR86" s="114">
        <v>13.3340703125</v>
      </c>
      <c r="AS86" s="114">
        <v>13.3340703125</v>
      </c>
      <c r="AT86" s="114">
        <v>13.3340703125</v>
      </c>
      <c r="AU86" s="114">
        <v>13.552570312499999</v>
      </c>
      <c r="AV86" s="114">
        <v>13.552570312499999</v>
      </c>
      <c r="AW86" s="114">
        <v>13.552570312499999</v>
      </c>
      <c r="AX86" s="114">
        <v>13.552570312499999</v>
      </c>
      <c r="AY86" s="114">
        <v>13.667570312500001</v>
      </c>
      <c r="AZ86" s="114">
        <v>13.667570312500001</v>
      </c>
      <c r="BA86" s="114">
        <v>13.667570312500001</v>
      </c>
      <c r="BB86" s="114">
        <v>13.667570312500001</v>
      </c>
      <c r="BC86" s="114">
        <v>13.782570312499999</v>
      </c>
      <c r="BD86" s="114">
        <v>13.782570312499999</v>
      </c>
      <c r="BE86" s="114">
        <v>13.782570312499999</v>
      </c>
      <c r="BF86" s="114">
        <v>13.782570312499999</v>
      </c>
      <c r="BG86" s="114">
        <v>13.667570312500001</v>
      </c>
      <c r="BH86" s="114">
        <v>13.667570312500001</v>
      </c>
      <c r="BI86" s="114">
        <v>13.667570312500001</v>
      </c>
      <c r="BJ86" s="114">
        <v>13.667570312500001</v>
      </c>
      <c r="BK86" s="114">
        <v>13.207570312500003</v>
      </c>
      <c r="BL86" s="114">
        <v>13.207570312500003</v>
      </c>
    </row>
    <row r="87" spans="1:64" x14ac:dyDescent="0.25">
      <c r="A87" s="1" t="s">
        <v>121</v>
      </c>
      <c r="B87" s="114">
        <v>6.89</v>
      </c>
      <c r="C87" s="114">
        <v>7.21</v>
      </c>
      <c r="D87" s="114">
        <v>7.21</v>
      </c>
      <c r="E87" s="114">
        <v>7.21</v>
      </c>
      <c r="F87" s="114">
        <v>7.21</v>
      </c>
      <c r="G87" s="114">
        <v>7.18</v>
      </c>
      <c r="H87" s="114">
        <v>7.18</v>
      </c>
      <c r="I87" s="114">
        <v>7.18</v>
      </c>
      <c r="J87" s="114">
        <v>7.18</v>
      </c>
      <c r="K87" s="114">
        <v>7.56</v>
      </c>
      <c r="L87" s="114">
        <v>7.56</v>
      </c>
      <c r="M87" s="114">
        <v>7.56</v>
      </c>
      <c r="N87" s="114">
        <v>7.56</v>
      </c>
      <c r="O87" s="114">
        <v>8.42</v>
      </c>
      <c r="P87" s="114">
        <v>8.42</v>
      </c>
      <c r="Q87" s="114">
        <v>8.42</v>
      </c>
      <c r="R87" s="114">
        <v>8.42</v>
      </c>
      <c r="S87" s="114">
        <v>9.74</v>
      </c>
      <c r="T87" s="114">
        <v>9.74</v>
      </c>
      <c r="U87" s="114">
        <v>9.74</v>
      </c>
      <c r="V87" s="114">
        <v>9.74</v>
      </c>
      <c r="W87" s="114">
        <v>10.33</v>
      </c>
      <c r="X87" s="114">
        <v>10.33</v>
      </c>
      <c r="Y87" s="114">
        <v>10.33</v>
      </c>
      <c r="Z87" s="114">
        <v>10.33</v>
      </c>
      <c r="AA87" s="114">
        <v>10.74</v>
      </c>
      <c r="AB87" s="114">
        <v>10.74</v>
      </c>
      <c r="AC87" s="114">
        <v>10.98</v>
      </c>
      <c r="AD87" s="114">
        <v>10.98</v>
      </c>
      <c r="AE87" s="114">
        <v>10.976570312499998</v>
      </c>
      <c r="AF87" s="114">
        <v>10.976570312499998</v>
      </c>
      <c r="AG87" s="114">
        <v>10.976570312499998</v>
      </c>
      <c r="AH87" s="114">
        <v>10.976570312499998</v>
      </c>
      <c r="AI87" s="114">
        <v>12.057570312499999</v>
      </c>
      <c r="AJ87" s="114">
        <v>12.057570312499999</v>
      </c>
      <c r="AK87" s="114">
        <v>12.057570312499999</v>
      </c>
      <c r="AL87" s="114">
        <v>12.057570312499999</v>
      </c>
      <c r="AM87" s="114">
        <v>11.287070312499999</v>
      </c>
      <c r="AN87" s="114">
        <v>11.287070312499999</v>
      </c>
      <c r="AO87" s="114">
        <v>11.287070312499999</v>
      </c>
      <c r="AP87" s="114">
        <v>11.287070312499999</v>
      </c>
      <c r="AQ87" s="114">
        <v>11.482570312499998</v>
      </c>
      <c r="AR87" s="114">
        <v>11.482570312499998</v>
      </c>
      <c r="AS87" s="114">
        <v>11.482570312499998</v>
      </c>
      <c r="AT87" s="114">
        <v>11.482570312499998</v>
      </c>
      <c r="AU87" s="114">
        <v>11.482570312499998</v>
      </c>
      <c r="AV87" s="114">
        <v>11.482570312499998</v>
      </c>
      <c r="AW87" s="114">
        <v>11.482570312499998</v>
      </c>
      <c r="AX87" s="114">
        <v>11.482570312499998</v>
      </c>
      <c r="AY87" s="114">
        <v>11.574570312499999</v>
      </c>
      <c r="AZ87" s="114">
        <v>11.574570312499999</v>
      </c>
      <c r="BA87" s="114">
        <v>11.574570312499999</v>
      </c>
      <c r="BB87" s="114">
        <v>11.574570312499999</v>
      </c>
      <c r="BC87" s="114">
        <v>11.793070312499999</v>
      </c>
      <c r="BD87" s="114">
        <v>11.793070312499999</v>
      </c>
      <c r="BE87" s="114">
        <v>11.793070312499999</v>
      </c>
      <c r="BF87" s="114">
        <v>11.793070312499999</v>
      </c>
      <c r="BG87" s="114">
        <v>11.632070312499998</v>
      </c>
      <c r="BH87" s="114">
        <v>11.632070312499998</v>
      </c>
      <c r="BI87" s="114">
        <v>11.632070312499998</v>
      </c>
      <c r="BJ87" s="114">
        <v>11.632070312499998</v>
      </c>
      <c r="BK87" s="114">
        <v>11.4595703125</v>
      </c>
      <c r="BL87" s="114">
        <v>11.4595703125</v>
      </c>
    </row>
    <row r="88" spans="1:64" x14ac:dyDescent="0.25">
      <c r="A88" s="1" t="s">
        <v>119</v>
      </c>
      <c r="B88" s="114">
        <v>5.22</v>
      </c>
      <c r="C88" s="114">
        <v>5.47</v>
      </c>
      <c r="D88" s="114">
        <v>5.47</v>
      </c>
      <c r="E88" s="114">
        <v>5.47</v>
      </c>
      <c r="F88" s="114">
        <v>5.47</v>
      </c>
      <c r="G88" s="114">
        <v>5.98</v>
      </c>
      <c r="H88" s="114">
        <v>5.98</v>
      </c>
      <c r="I88" s="114">
        <v>5.98</v>
      </c>
      <c r="J88" s="114">
        <v>5.98</v>
      </c>
      <c r="K88" s="114">
        <v>6.75</v>
      </c>
      <c r="L88" s="114">
        <v>6.75</v>
      </c>
      <c r="M88" s="114">
        <v>6.75</v>
      </c>
      <c r="N88" s="114">
        <v>6.75</v>
      </c>
      <c r="O88" s="114">
        <v>7.65</v>
      </c>
      <c r="P88" s="114">
        <v>7.65</v>
      </c>
      <c r="Q88" s="114">
        <v>7.65</v>
      </c>
      <c r="R88" s="114">
        <v>7.65</v>
      </c>
      <c r="S88" s="114">
        <v>8.93</v>
      </c>
      <c r="T88" s="114">
        <v>8.93</v>
      </c>
      <c r="U88" s="114">
        <v>8.93</v>
      </c>
      <c r="V88" s="114">
        <v>8.93</v>
      </c>
      <c r="W88" s="114">
        <v>9.41</v>
      </c>
      <c r="X88" s="114">
        <v>9.41</v>
      </c>
      <c r="Y88" s="114">
        <v>9.41</v>
      </c>
      <c r="Z88" s="114">
        <v>9.41</v>
      </c>
      <c r="AA88" s="114">
        <v>9.6199999999999992</v>
      </c>
      <c r="AB88" s="114">
        <v>9.6199999999999992</v>
      </c>
      <c r="AC88" s="114">
        <v>9.83</v>
      </c>
      <c r="AD88" s="114">
        <v>9.83</v>
      </c>
      <c r="AE88" s="114">
        <v>9.8336278265625001</v>
      </c>
      <c r="AF88" s="114">
        <v>9.8336278265625001</v>
      </c>
      <c r="AG88" s="114">
        <v>9.8336278265625001</v>
      </c>
      <c r="AH88" s="114">
        <v>9.8336278265625001</v>
      </c>
      <c r="AI88" s="114">
        <v>10.754777826562501</v>
      </c>
      <c r="AJ88" s="114">
        <v>10.754777826562501</v>
      </c>
      <c r="AK88" s="114">
        <v>10.754777826562501</v>
      </c>
      <c r="AL88" s="114">
        <v>10.754777826562501</v>
      </c>
      <c r="AM88" s="114">
        <v>10.8893278265625</v>
      </c>
      <c r="AN88" s="114">
        <v>10.8893278265625</v>
      </c>
      <c r="AO88" s="114">
        <v>10.8893278265625</v>
      </c>
      <c r="AP88" s="114">
        <v>10.8893278265625</v>
      </c>
      <c r="AQ88" s="114">
        <v>11.261927826562498</v>
      </c>
      <c r="AR88" s="114">
        <v>11.261927826562498</v>
      </c>
      <c r="AS88" s="114">
        <v>11.264070312499999</v>
      </c>
      <c r="AT88" s="114">
        <v>11.264070312499999</v>
      </c>
      <c r="AU88" s="114">
        <v>11.482570312499998</v>
      </c>
      <c r="AV88" s="114">
        <v>11.482570312499998</v>
      </c>
      <c r="AW88" s="114">
        <v>11.482570312499998</v>
      </c>
      <c r="AX88" s="114">
        <v>11.482570312499998</v>
      </c>
      <c r="AY88" s="114">
        <v>11.574570312499999</v>
      </c>
      <c r="AZ88" s="114">
        <v>11.574570312499999</v>
      </c>
      <c r="BA88" s="114">
        <v>11.574570312499999</v>
      </c>
      <c r="BB88" s="114">
        <v>11.574570312499999</v>
      </c>
      <c r="BC88" s="114">
        <v>11.793070312499999</v>
      </c>
      <c r="BD88" s="114">
        <v>11.793070312499999</v>
      </c>
      <c r="BE88" s="114">
        <v>11.793070312499999</v>
      </c>
      <c r="BF88" s="114">
        <v>11.793070312499999</v>
      </c>
      <c r="BG88" s="114">
        <v>11.6320703125</v>
      </c>
      <c r="BH88" s="114">
        <v>11.6320703125</v>
      </c>
      <c r="BI88" s="114">
        <v>11.6320703125</v>
      </c>
      <c r="BJ88" s="114">
        <v>11.6320703125</v>
      </c>
      <c r="BK88" s="114">
        <v>11.4595703125</v>
      </c>
      <c r="BL88" s="114">
        <v>11.4595703125</v>
      </c>
    </row>
    <row r="89" spans="1:64" x14ac:dyDescent="0.25">
      <c r="A89" s="1" t="s">
        <v>111</v>
      </c>
      <c r="B89" s="114">
        <v>4.51</v>
      </c>
      <c r="C89" s="114">
        <v>4.51</v>
      </c>
      <c r="D89" s="114">
        <v>4.62</v>
      </c>
      <c r="E89" s="114">
        <v>4.62</v>
      </c>
      <c r="F89" s="114">
        <v>4.62</v>
      </c>
      <c r="G89" s="114">
        <v>4.96</v>
      </c>
      <c r="H89" s="114">
        <v>4.96</v>
      </c>
      <c r="I89" s="114">
        <v>4.96</v>
      </c>
      <c r="J89" s="114">
        <v>4.96</v>
      </c>
      <c r="K89" s="114">
        <v>5.3</v>
      </c>
      <c r="L89" s="114">
        <v>5.3</v>
      </c>
      <c r="M89" s="114">
        <v>5.3</v>
      </c>
      <c r="N89" s="114">
        <v>5.3</v>
      </c>
      <c r="O89" s="114">
        <v>5.28</v>
      </c>
      <c r="P89" s="114">
        <v>5.28</v>
      </c>
      <c r="Q89" s="114">
        <v>5.28</v>
      </c>
      <c r="R89" s="114">
        <v>5.28</v>
      </c>
      <c r="S89" s="114">
        <v>6.05</v>
      </c>
      <c r="T89" s="114">
        <v>6.05</v>
      </c>
      <c r="U89" s="114">
        <v>6.05</v>
      </c>
      <c r="V89" s="114">
        <v>6.05</v>
      </c>
      <c r="W89" s="114">
        <v>6.32</v>
      </c>
      <c r="X89" s="114">
        <v>6.32</v>
      </c>
      <c r="Y89" s="114">
        <v>6.32</v>
      </c>
      <c r="Z89" s="114">
        <v>6.32</v>
      </c>
      <c r="AA89" s="114">
        <v>6.47</v>
      </c>
      <c r="AB89" s="114">
        <v>6.47</v>
      </c>
      <c r="AC89" s="114">
        <v>6.62</v>
      </c>
      <c r="AD89" s="114">
        <v>6.62</v>
      </c>
      <c r="AE89" s="114">
        <v>6.7974703124999989</v>
      </c>
      <c r="AF89" s="114">
        <v>6.7974703124999989</v>
      </c>
      <c r="AG89" s="114">
        <v>6.7974703124999989</v>
      </c>
      <c r="AH89" s="114">
        <v>6.7974703124999989</v>
      </c>
      <c r="AI89" s="114">
        <v>7.1907703124999998</v>
      </c>
      <c r="AJ89" s="114">
        <v>7.1907703124999998</v>
      </c>
      <c r="AK89" s="114">
        <v>7.1907703124999998</v>
      </c>
      <c r="AL89" s="114">
        <v>7.1907703124999998</v>
      </c>
      <c r="AM89" s="114">
        <v>7.4276703124999992</v>
      </c>
      <c r="AN89" s="114">
        <v>7.4276703124999992</v>
      </c>
      <c r="AO89" s="114">
        <v>7.4276703124999992</v>
      </c>
      <c r="AP89" s="114">
        <v>7.4276703124999992</v>
      </c>
      <c r="AQ89" s="114">
        <v>7.7611703124999991</v>
      </c>
      <c r="AR89" s="114">
        <v>7.7611703124999991</v>
      </c>
      <c r="AS89" s="114">
        <v>7.7611703124999991</v>
      </c>
      <c r="AT89" s="114">
        <v>7.7611703124999991</v>
      </c>
      <c r="AU89" s="114">
        <v>7.7611703124999991</v>
      </c>
      <c r="AV89" s="114">
        <v>7.7611703124999991</v>
      </c>
      <c r="AW89" s="114">
        <v>7.7611703124999991</v>
      </c>
      <c r="AX89" s="114">
        <v>7.7611703124999991</v>
      </c>
      <c r="AY89" s="114">
        <v>8.3522703125</v>
      </c>
      <c r="AZ89" s="114">
        <v>8.3522703125</v>
      </c>
      <c r="BA89" s="114">
        <v>8.3522703125</v>
      </c>
      <c r="BB89" s="114">
        <v>8.3522703125</v>
      </c>
      <c r="BC89" s="114">
        <v>8.667370312500001</v>
      </c>
      <c r="BD89" s="114">
        <v>8.667370312500001</v>
      </c>
      <c r="BE89" s="114">
        <v>8.667370312500001</v>
      </c>
      <c r="BF89" s="114">
        <v>8.667370312500001</v>
      </c>
      <c r="BG89" s="114">
        <v>8.6121703124999982</v>
      </c>
      <c r="BH89" s="114">
        <v>8.6121703124999982</v>
      </c>
      <c r="BI89" s="114">
        <v>8.6121703124999982</v>
      </c>
      <c r="BJ89" s="114">
        <v>8.6121703124999982</v>
      </c>
      <c r="BK89" s="114">
        <v>8.7363703125000001</v>
      </c>
      <c r="BL89" s="114">
        <v>8.7363703125000001</v>
      </c>
    </row>
    <row r="90" spans="1:64" x14ac:dyDescent="0.25">
      <c r="A90" s="1" t="s">
        <v>114</v>
      </c>
      <c r="B90" s="114">
        <v>6.51</v>
      </c>
      <c r="C90" s="114">
        <v>6.51</v>
      </c>
      <c r="D90" s="114">
        <v>6.51</v>
      </c>
      <c r="E90" s="114">
        <v>6.51</v>
      </c>
      <c r="F90" s="114">
        <v>6.51</v>
      </c>
      <c r="G90" s="114">
        <v>7.13</v>
      </c>
      <c r="H90" s="114">
        <v>7.13</v>
      </c>
      <c r="I90" s="114">
        <v>7.13</v>
      </c>
      <c r="J90" s="114">
        <v>7.13</v>
      </c>
      <c r="K90" s="114">
        <v>7.37</v>
      </c>
      <c r="L90" s="114">
        <v>7.37</v>
      </c>
      <c r="M90" s="114">
        <v>7.37</v>
      </c>
      <c r="N90" s="114">
        <v>7.37</v>
      </c>
      <c r="O90" s="114">
        <v>7.37</v>
      </c>
      <c r="P90" s="114">
        <v>7.37</v>
      </c>
      <c r="Q90" s="114">
        <v>7.83</v>
      </c>
      <c r="R90" s="114">
        <v>7.83</v>
      </c>
      <c r="S90" s="114">
        <v>8.27</v>
      </c>
      <c r="T90" s="114">
        <v>8.27</v>
      </c>
      <c r="U90" s="114">
        <v>8.27</v>
      </c>
      <c r="V90" s="114">
        <v>8.27</v>
      </c>
      <c r="W90" s="114">
        <v>8.73</v>
      </c>
      <c r="X90" s="114">
        <v>8.73</v>
      </c>
      <c r="Y90" s="114">
        <v>8.73</v>
      </c>
      <c r="Z90" s="114">
        <v>8.73</v>
      </c>
      <c r="AA90" s="114">
        <v>8.85</v>
      </c>
      <c r="AB90" s="114">
        <v>8.85</v>
      </c>
      <c r="AC90" s="114">
        <v>9.0399999999999991</v>
      </c>
      <c r="AD90" s="114">
        <v>9.0399999999999991</v>
      </c>
      <c r="AE90" s="114">
        <v>9.3596703124999987</v>
      </c>
      <c r="AF90" s="114">
        <v>9.3596703124999987</v>
      </c>
      <c r="AG90" s="114">
        <v>9.3596703124999987</v>
      </c>
      <c r="AH90" s="114">
        <v>9.3596703124999987</v>
      </c>
      <c r="AI90" s="114">
        <v>10.0726703125</v>
      </c>
      <c r="AJ90" s="114">
        <v>10.0726703125</v>
      </c>
      <c r="AK90" s="114">
        <v>10.0726703125</v>
      </c>
      <c r="AL90" s="114">
        <v>10.0726703125</v>
      </c>
      <c r="AM90" s="114">
        <v>10.859270312499998</v>
      </c>
      <c r="AN90" s="114">
        <v>10.859270312499998</v>
      </c>
      <c r="AO90" s="114">
        <v>10.859270312499998</v>
      </c>
      <c r="AP90" s="114">
        <v>10.859270312499998</v>
      </c>
      <c r="AQ90" s="114">
        <v>12.471570312499997</v>
      </c>
      <c r="AR90" s="114">
        <v>12.471570312499997</v>
      </c>
      <c r="AS90" s="114">
        <v>12.471570312499997</v>
      </c>
      <c r="AT90" s="114">
        <v>12.471570312499997</v>
      </c>
      <c r="AU90" s="114">
        <v>13.173070312499998</v>
      </c>
      <c r="AV90" s="114">
        <v>13.173070312499998</v>
      </c>
      <c r="AW90" s="114">
        <v>13.173070312499998</v>
      </c>
      <c r="AX90" s="114">
        <v>13.173070312499998</v>
      </c>
      <c r="AY90" s="114">
        <v>13.679070312499999</v>
      </c>
      <c r="AZ90" s="114">
        <v>13.679070312499999</v>
      </c>
      <c r="BA90" s="114">
        <v>13.679070312499999</v>
      </c>
      <c r="BB90" s="114">
        <v>13.679070312499999</v>
      </c>
      <c r="BC90" s="114">
        <v>13.874570312499996</v>
      </c>
      <c r="BD90" s="114">
        <v>13.874570312499996</v>
      </c>
      <c r="BE90" s="114">
        <v>13.874570312499996</v>
      </c>
      <c r="BF90" s="114">
        <v>13.874570312499996</v>
      </c>
      <c r="BG90" s="114">
        <v>12.736070312500001</v>
      </c>
      <c r="BH90" s="114">
        <v>12.736070312500001</v>
      </c>
      <c r="BI90" s="114">
        <v>12.736070312500001</v>
      </c>
      <c r="BJ90" s="114">
        <v>12.736070312500001</v>
      </c>
      <c r="BK90" s="114">
        <v>11.496264512499998</v>
      </c>
      <c r="BL90" s="114">
        <v>11.496264512499998</v>
      </c>
    </row>
    <row r="91" spans="1:64" x14ac:dyDescent="0.25">
      <c r="A91" s="1" t="s">
        <v>82</v>
      </c>
      <c r="B91" s="114">
        <v>7.16</v>
      </c>
      <c r="C91" s="114">
        <v>7.36</v>
      </c>
      <c r="D91" s="114">
        <v>7.36</v>
      </c>
      <c r="E91" s="114">
        <v>7.36</v>
      </c>
      <c r="F91" s="114">
        <v>7.36</v>
      </c>
      <c r="G91" s="114">
        <v>7.42</v>
      </c>
      <c r="H91" s="114">
        <v>7.42</v>
      </c>
      <c r="I91" s="114">
        <v>7.42</v>
      </c>
      <c r="J91" s="114">
        <v>7.42</v>
      </c>
      <c r="K91" s="114">
        <v>8.1199999999999992</v>
      </c>
      <c r="L91" s="114">
        <v>8.1199999999999992</v>
      </c>
      <c r="M91" s="114">
        <v>8.1199999999999992</v>
      </c>
      <c r="N91" s="114">
        <v>8.1199999999999992</v>
      </c>
      <c r="O91" s="114">
        <v>7.89</v>
      </c>
      <c r="P91" s="114">
        <v>7.89</v>
      </c>
      <c r="Q91" s="114">
        <v>7.89</v>
      </c>
      <c r="R91" s="114">
        <v>7.89</v>
      </c>
      <c r="S91" s="114">
        <v>8.07</v>
      </c>
      <c r="T91" s="114">
        <v>8.07</v>
      </c>
      <c r="U91" s="114">
        <v>8.07</v>
      </c>
      <c r="V91" s="114">
        <v>8.07</v>
      </c>
      <c r="W91" s="114">
        <v>8.5</v>
      </c>
      <c r="X91" s="114">
        <v>8.5</v>
      </c>
      <c r="Y91" s="114">
        <v>8.5</v>
      </c>
      <c r="Z91" s="114">
        <v>8.5</v>
      </c>
      <c r="AA91" s="114">
        <v>8.75</v>
      </c>
      <c r="AB91" s="114">
        <v>8.75</v>
      </c>
      <c r="AC91" s="114">
        <v>8.94</v>
      </c>
      <c r="AD91" s="114">
        <v>8.94</v>
      </c>
      <c r="AE91" s="114">
        <v>9.2055703125000008</v>
      </c>
      <c r="AF91" s="114">
        <v>9.2055703125000008</v>
      </c>
      <c r="AG91" s="114">
        <v>9.2055703125000008</v>
      </c>
      <c r="AH91" s="114">
        <v>9.2055703125000008</v>
      </c>
      <c r="AI91" s="114">
        <v>9.8380703124999993</v>
      </c>
      <c r="AJ91" s="114">
        <v>9.8380703124999993</v>
      </c>
      <c r="AK91" s="114">
        <v>9.8380703124999993</v>
      </c>
      <c r="AL91" s="114">
        <v>9.8380703124999993</v>
      </c>
      <c r="AM91" s="114">
        <v>10.2060703125</v>
      </c>
      <c r="AN91" s="114">
        <v>10.2060703125</v>
      </c>
      <c r="AO91" s="114">
        <v>10.2060703125</v>
      </c>
      <c r="AP91" s="114">
        <v>10.2060703125</v>
      </c>
      <c r="AQ91" s="114">
        <v>11.758570312499998</v>
      </c>
      <c r="AR91" s="114">
        <v>11.758570312499998</v>
      </c>
      <c r="AS91" s="114">
        <v>11.758570312499998</v>
      </c>
      <c r="AT91" s="114">
        <v>11.758570312499998</v>
      </c>
      <c r="AU91" s="114">
        <v>10.8155703125</v>
      </c>
      <c r="AV91" s="114">
        <v>10.8155703125</v>
      </c>
      <c r="AW91" s="114">
        <v>10.8155703125</v>
      </c>
      <c r="AX91" s="114">
        <v>10.8155703125</v>
      </c>
      <c r="AY91" s="114">
        <v>11.4710703125</v>
      </c>
      <c r="AZ91" s="114">
        <v>11.4710703125</v>
      </c>
      <c r="BA91" s="114">
        <v>11.4710703125</v>
      </c>
      <c r="BB91" s="114">
        <v>11.4710703125</v>
      </c>
      <c r="BC91" s="114">
        <v>11.471070312499998</v>
      </c>
      <c r="BD91" s="114">
        <v>11.471070312499998</v>
      </c>
      <c r="BE91" s="114">
        <v>11.471070312499998</v>
      </c>
      <c r="BF91" s="114">
        <v>11.471070312499998</v>
      </c>
      <c r="BG91" s="114">
        <v>11.471070312499998</v>
      </c>
      <c r="BH91" s="114">
        <v>11.471070312499998</v>
      </c>
      <c r="BI91" s="114">
        <v>11.471070312499998</v>
      </c>
      <c r="BJ91" s="114">
        <v>11.471070312499998</v>
      </c>
      <c r="BK91" s="114">
        <v>11.2525703125</v>
      </c>
      <c r="BL91" s="114">
        <v>11.2525703125</v>
      </c>
    </row>
    <row r="92" spans="1:64" x14ac:dyDescent="0.25">
      <c r="A92" s="1" t="s">
        <v>70</v>
      </c>
      <c r="B92" s="114">
        <v>8.59</v>
      </c>
      <c r="C92" s="114">
        <v>8.59</v>
      </c>
      <c r="D92" s="114">
        <v>8.59</v>
      </c>
      <c r="E92" s="114">
        <v>8.59</v>
      </c>
      <c r="F92" s="114">
        <v>8.59</v>
      </c>
      <c r="G92" s="114">
        <v>8.59</v>
      </c>
      <c r="H92" s="114">
        <v>8.84</v>
      </c>
      <c r="I92" s="114">
        <v>8.84</v>
      </c>
      <c r="J92" s="114">
        <v>8.84</v>
      </c>
      <c r="K92" s="114">
        <v>9.0299999999999994</v>
      </c>
      <c r="L92" s="114">
        <v>9.0299999999999994</v>
      </c>
      <c r="M92" s="114">
        <v>9.0299999999999994</v>
      </c>
      <c r="N92" s="114">
        <v>9.0299999999999994</v>
      </c>
      <c r="O92" s="114">
        <v>9.11</v>
      </c>
      <c r="P92" s="114">
        <v>9.33</v>
      </c>
      <c r="Q92" s="114">
        <v>9.33</v>
      </c>
      <c r="R92" s="114">
        <v>9.33</v>
      </c>
      <c r="S92" s="114">
        <v>9.33</v>
      </c>
      <c r="T92" s="114">
        <v>9.64</v>
      </c>
      <c r="U92" s="114">
        <v>9.64</v>
      </c>
      <c r="V92" s="114">
        <v>9.64</v>
      </c>
      <c r="W92" s="114">
        <v>9.64</v>
      </c>
      <c r="X92" s="114">
        <v>9.64</v>
      </c>
      <c r="Y92" s="114">
        <v>10.06</v>
      </c>
      <c r="Z92" s="114">
        <v>10.06</v>
      </c>
      <c r="AA92" s="114">
        <v>10.06</v>
      </c>
      <c r="AB92" s="114">
        <v>10.5</v>
      </c>
      <c r="AC92" s="114">
        <v>10.73</v>
      </c>
      <c r="AD92" s="114">
        <v>10.73</v>
      </c>
      <c r="AE92" s="114">
        <v>10.793670000000001</v>
      </c>
      <c r="AF92" s="114">
        <v>11.26379</v>
      </c>
      <c r="AG92" s="114">
        <v>11.26379</v>
      </c>
      <c r="AH92" s="114">
        <v>11.26379</v>
      </c>
      <c r="AI92" s="114">
        <v>11.26379</v>
      </c>
      <c r="AJ92" s="114">
        <v>11.26379</v>
      </c>
      <c r="AK92" s="114">
        <v>11.26379</v>
      </c>
      <c r="AL92" s="114">
        <v>11.26379</v>
      </c>
      <c r="AM92" s="114">
        <v>12.093859999999999</v>
      </c>
      <c r="AN92" s="114">
        <v>12.093859999999999</v>
      </c>
      <c r="AO92" s="114">
        <v>12.093859999999999</v>
      </c>
      <c r="AP92" s="114">
        <v>12.093859999999999</v>
      </c>
      <c r="AQ92" s="114">
        <v>12.486699999999999</v>
      </c>
      <c r="AR92" s="114">
        <v>12.486699999999999</v>
      </c>
      <c r="AS92" s="114">
        <v>12.486699999999999</v>
      </c>
      <c r="AT92" s="114">
        <v>12.486699999999999</v>
      </c>
      <c r="AU92" s="114">
        <v>12.62332</v>
      </c>
      <c r="AV92" s="114">
        <v>12.62332</v>
      </c>
      <c r="AW92" s="114">
        <v>12.62332</v>
      </c>
      <c r="AX92" s="114">
        <v>12.62332</v>
      </c>
      <c r="AY92" s="114">
        <v>12.878159999999999</v>
      </c>
      <c r="AZ92" s="114">
        <v>12.878159999999999</v>
      </c>
      <c r="BA92" s="114">
        <v>12.878159999999999</v>
      </c>
      <c r="BB92" s="114">
        <v>12.878159999999999</v>
      </c>
      <c r="BC92" s="114">
        <v>13.240180000000002</v>
      </c>
      <c r="BD92" s="114">
        <v>13.240180000000002</v>
      </c>
      <c r="BE92" s="114">
        <v>13.240180000000002</v>
      </c>
      <c r="BF92" s="114">
        <v>13.240180000000002</v>
      </c>
      <c r="BG92" s="114">
        <v>13.042430312499999</v>
      </c>
      <c r="BH92" s="114">
        <v>13.042430312499999</v>
      </c>
      <c r="BI92" s="114">
        <v>13.042430312499999</v>
      </c>
      <c r="BJ92" s="114">
        <v>13.042430312499999</v>
      </c>
      <c r="BK92" s="114">
        <v>12.8025403125</v>
      </c>
      <c r="BL92" s="114">
        <v>12.8025403125</v>
      </c>
    </row>
    <row r="93" spans="1:64" x14ac:dyDescent="0.25">
      <c r="A93" s="1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"/>
      <c r="AS93" s="1"/>
      <c r="AT93" s="117"/>
      <c r="AU93" s="1"/>
      <c r="AV93" s="117"/>
      <c r="AW93" s="117"/>
      <c r="AX93" s="117"/>
      <c r="AY93" s="117"/>
      <c r="AZ93" s="117"/>
      <c r="BA93" s="117"/>
      <c r="BB93" s="1"/>
      <c r="BC93" s="117"/>
      <c r="BD93" s="1"/>
      <c r="BE93" s="1"/>
      <c r="BF93" s="117"/>
      <c r="BG93" s="117"/>
      <c r="BH93" s="117"/>
      <c r="BI93" s="1"/>
      <c r="BJ93" s="1"/>
      <c r="BK93" s="1"/>
      <c r="BL93" s="1"/>
    </row>
    <row r="94" spans="1:64" ht="23.25" x14ac:dyDescent="0.35">
      <c r="A94" s="62" t="s">
        <v>144</v>
      </c>
      <c r="B94" s="61">
        <v>38032</v>
      </c>
      <c r="C94" s="61">
        <v>38122</v>
      </c>
      <c r="D94" s="61">
        <v>38214</v>
      </c>
      <c r="E94" s="61">
        <v>38306</v>
      </c>
      <c r="F94" s="61">
        <v>38398</v>
      </c>
      <c r="G94" s="61">
        <v>38487</v>
      </c>
      <c r="H94" s="61">
        <v>38579</v>
      </c>
      <c r="I94" s="61">
        <v>38671</v>
      </c>
      <c r="J94" s="61">
        <v>38763</v>
      </c>
      <c r="K94" s="61">
        <v>38852</v>
      </c>
      <c r="L94" s="61">
        <v>38944</v>
      </c>
      <c r="M94" s="61">
        <v>39036</v>
      </c>
      <c r="N94" s="61">
        <v>39128</v>
      </c>
      <c r="O94" s="61">
        <v>39217</v>
      </c>
      <c r="P94" s="61">
        <v>39309</v>
      </c>
      <c r="Q94" s="61">
        <v>39401</v>
      </c>
      <c r="R94" s="61">
        <v>39493</v>
      </c>
      <c r="S94" s="61">
        <v>39583</v>
      </c>
      <c r="T94" s="61">
        <v>39675</v>
      </c>
      <c r="U94" s="61">
        <v>39767</v>
      </c>
      <c r="V94" s="61">
        <v>39859</v>
      </c>
      <c r="W94" s="61">
        <v>39948</v>
      </c>
      <c r="X94" s="61">
        <v>40040</v>
      </c>
      <c r="Y94" s="61">
        <v>40132</v>
      </c>
      <c r="Z94" s="61">
        <v>40224</v>
      </c>
      <c r="AA94" s="61">
        <v>40313</v>
      </c>
      <c r="AB94" s="61">
        <v>40405</v>
      </c>
      <c r="AC94" s="61">
        <v>40497</v>
      </c>
      <c r="AD94" s="61">
        <v>40589</v>
      </c>
      <c r="AE94" s="61">
        <v>40678</v>
      </c>
      <c r="AF94" s="61">
        <v>40770</v>
      </c>
      <c r="AG94" s="61">
        <v>40862</v>
      </c>
      <c r="AH94" s="61">
        <v>40954</v>
      </c>
      <c r="AI94" s="61">
        <v>41044</v>
      </c>
      <c r="AJ94" s="61">
        <v>41136</v>
      </c>
      <c r="AK94" s="61">
        <v>41228</v>
      </c>
      <c r="AL94" s="61">
        <v>41320</v>
      </c>
      <c r="AM94" s="61">
        <v>41409</v>
      </c>
      <c r="AN94" s="61">
        <v>41501</v>
      </c>
      <c r="AO94" s="61">
        <v>41593</v>
      </c>
      <c r="AP94" s="61">
        <v>41685</v>
      </c>
      <c r="AQ94" s="61">
        <v>41774</v>
      </c>
      <c r="AR94" s="61">
        <v>41866</v>
      </c>
      <c r="AS94" s="61">
        <v>41958</v>
      </c>
      <c r="AT94" s="61">
        <v>42050</v>
      </c>
      <c r="AU94" s="61">
        <v>42139</v>
      </c>
      <c r="AV94" s="61">
        <v>42231</v>
      </c>
      <c r="AW94" s="61">
        <v>42323</v>
      </c>
      <c r="AX94" s="61">
        <v>42415</v>
      </c>
      <c r="AY94" s="61">
        <v>42505</v>
      </c>
      <c r="AZ94" s="61">
        <v>42597</v>
      </c>
      <c r="BA94" s="61">
        <v>42689</v>
      </c>
      <c r="BB94" s="61">
        <v>42781</v>
      </c>
      <c r="BC94" s="61">
        <v>42870</v>
      </c>
      <c r="BD94" s="61">
        <v>42962</v>
      </c>
      <c r="BE94" s="61">
        <v>43054</v>
      </c>
      <c r="BF94" s="61">
        <v>43146</v>
      </c>
      <c r="BG94" s="61">
        <v>43235</v>
      </c>
      <c r="BH94" s="61">
        <v>43327</v>
      </c>
      <c r="BI94" s="61">
        <v>43419</v>
      </c>
      <c r="BJ94" s="61">
        <v>43511</v>
      </c>
      <c r="BK94" s="61">
        <v>43600</v>
      </c>
      <c r="BL94" s="61">
        <v>43692</v>
      </c>
    </row>
    <row r="95" spans="1:64" x14ac:dyDescent="0.25">
      <c r="A95" s="60" t="s">
        <v>127</v>
      </c>
      <c r="B95" s="116">
        <v>9.8086661064280598</v>
      </c>
      <c r="C95" s="116">
        <v>10.074922935776392</v>
      </c>
      <c r="D95" s="116">
        <v>10.298654408232203</v>
      </c>
      <c r="E95" s="116">
        <v>10.992139578640774</v>
      </c>
      <c r="F95" s="116">
        <v>11.18133717389555</v>
      </c>
      <c r="G95" s="116">
        <v>11.277823492900801</v>
      </c>
      <c r="H95" s="116">
        <v>11.452962246380299</v>
      </c>
      <c r="I95" s="116">
        <v>11.669794158481722</v>
      </c>
      <c r="J95" s="116">
        <v>11.881150309367754</v>
      </c>
      <c r="K95" s="116">
        <v>11.930327359913864</v>
      </c>
      <c r="L95" s="116">
        <v>12.302572215837127</v>
      </c>
      <c r="M95" s="116">
        <v>12.678075846643127</v>
      </c>
      <c r="N95" s="116">
        <v>12.776266498044444</v>
      </c>
      <c r="O95" s="116">
        <v>12.944566169329908</v>
      </c>
      <c r="P95" s="116">
        <v>13.295719912035157</v>
      </c>
      <c r="Q95" s="116">
        <v>13.531023291281647</v>
      </c>
      <c r="R95" s="116">
        <v>13.72077378637076</v>
      </c>
      <c r="S95" s="116">
        <v>13.705916323999134</v>
      </c>
      <c r="T95" s="116">
        <v>13.924805949638348</v>
      </c>
      <c r="U95" s="116">
        <v>14.516378515091526</v>
      </c>
      <c r="V95" s="116">
        <v>14.586695043267264</v>
      </c>
      <c r="W95" s="116">
        <v>14.551312595490101</v>
      </c>
      <c r="X95" s="116">
        <v>14.595818548151048</v>
      </c>
      <c r="Y95" s="116">
        <v>14.619971624652491</v>
      </c>
      <c r="Z95" s="116">
        <v>14.621658268857356</v>
      </c>
      <c r="AA95" s="116">
        <v>14.898864680224598</v>
      </c>
      <c r="AB95" s="116">
        <v>15.319730886372486</v>
      </c>
      <c r="AC95" s="116">
        <v>15.766884125263045</v>
      </c>
      <c r="AD95" s="116">
        <v>15.833614857675167</v>
      </c>
      <c r="AE95" s="116">
        <v>16.310789039436145</v>
      </c>
      <c r="AF95" s="116">
        <v>15.533340954568583</v>
      </c>
      <c r="AG95" s="116">
        <v>15.596989770814043</v>
      </c>
      <c r="AH95" s="116">
        <v>15.620440336340165</v>
      </c>
      <c r="AI95" s="116">
        <v>15.915814124226934</v>
      </c>
      <c r="AJ95" s="116">
        <v>15.989846916295759</v>
      </c>
      <c r="AK95" s="116">
        <v>16.110211780254566</v>
      </c>
      <c r="AL95" s="116">
        <v>16.131223118715965</v>
      </c>
      <c r="AM95" s="116">
        <v>16.488316572621507</v>
      </c>
      <c r="AN95" s="116">
        <v>16.608232217360026</v>
      </c>
      <c r="AO95" s="116">
        <v>16.64291477202768</v>
      </c>
      <c r="AP95" s="116">
        <v>16.655518077041606</v>
      </c>
      <c r="AQ95" s="116">
        <v>16.548122177239506</v>
      </c>
      <c r="AR95" s="116">
        <v>16.545919081629794</v>
      </c>
      <c r="AS95" s="116">
        <v>16.549508528134979</v>
      </c>
      <c r="AT95" s="116">
        <v>16.539150978962802</v>
      </c>
      <c r="AU95" s="116">
        <v>16.522708729661503</v>
      </c>
      <c r="AV95" s="116">
        <v>16.61203705895857</v>
      </c>
      <c r="AW95" s="116">
        <v>16.678194218158474</v>
      </c>
      <c r="AX95" s="116">
        <v>16.667391172661489</v>
      </c>
      <c r="AY95" s="116">
        <v>16.797963589010102</v>
      </c>
      <c r="AZ95" s="116">
        <v>16.94798012946832</v>
      </c>
      <c r="BA95" s="116">
        <v>17.018388064596639</v>
      </c>
      <c r="BB95" s="116">
        <v>16.980581819336823</v>
      </c>
      <c r="BC95" s="116">
        <v>17.003420222567566</v>
      </c>
      <c r="BD95" s="116">
        <v>17.031796174974346</v>
      </c>
      <c r="BE95" s="116">
        <v>17.251450455019437</v>
      </c>
      <c r="BF95" s="116">
        <v>17.413689778180338</v>
      </c>
      <c r="BG95" s="116">
        <v>17.427289680319625</v>
      </c>
      <c r="BH95" s="116">
        <v>17.424827507588105</v>
      </c>
      <c r="BI95" s="116">
        <v>17.487791077401489</v>
      </c>
      <c r="BJ95" s="116">
        <v>17.807657823020577</v>
      </c>
      <c r="BK95" s="116">
        <v>18.020429384188816</v>
      </c>
      <c r="BL95" s="116">
        <v>18.064938337497601</v>
      </c>
    </row>
    <row r="96" spans="1:64" x14ac:dyDescent="0.25">
      <c r="A96" s="1" t="s">
        <v>61</v>
      </c>
      <c r="B96" s="114">
        <v>9.4578152428320656</v>
      </c>
      <c r="C96" s="114">
        <v>9.4579823984808655</v>
      </c>
      <c r="D96" s="114">
        <v>9.8294694815138932</v>
      </c>
      <c r="E96" s="114">
        <v>10.833572908714146</v>
      </c>
      <c r="F96" s="114">
        <v>10.832900279116977</v>
      </c>
      <c r="G96" s="114">
        <v>10.652233546568363</v>
      </c>
      <c r="H96" s="114">
        <v>11.040225737710839</v>
      </c>
      <c r="I96" s="114">
        <v>11.391916133208662</v>
      </c>
      <c r="J96" s="114">
        <v>11.381605062201986</v>
      </c>
      <c r="K96" s="114">
        <v>11.379732937685462</v>
      </c>
      <c r="L96" s="114">
        <v>11.712942919358868</v>
      </c>
      <c r="M96" s="114">
        <v>12.74567054718929</v>
      </c>
      <c r="N96" s="114">
        <v>12.733237330871129</v>
      </c>
      <c r="O96" s="114">
        <v>12.569622915412669</v>
      </c>
      <c r="P96" s="114">
        <v>13.430076425007965</v>
      </c>
      <c r="Q96" s="114">
        <v>13.508769469878704</v>
      </c>
      <c r="R96" s="114">
        <v>13.505204414684211</v>
      </c>
      <c r="S96" s="114">
        <v>13.302693297676749</v>
      </c>
      <c r="T96" s="114">
        <v>14.833941724941722</v>
      </c>
      <c r="U96" s="114">
        <v>15.016755340321078</v>
      </c>
      <c r="V96" s="114">
        <v>14.91672058483014</v>
      </c>
      <c r="W96" s="114">
        <v>14.606057065753962</v>
      </c>
      <c r="X96" s="114">
        <v>14.504095313167142</v>
      </c>
      <c r="Y96" s="114">
        <v>14.743667430441899</v>
      </c>
      <c r="Z96" s="114">
        <v>14.709404416321473</v>
      </c>
      <c r="AA96" s="114">
        <v>15.28009379274409</v>
      </c>
      <c r="AB96" s="114">
        <v>15.960021455739408</v>
      </c>
      <c r="AC96" s="114">
        <v>16.28496639501283</v>
      </c>
      <c r="AD96" s="114">
        <v>16.268867135587179</v>
      </c>
      <c r="AE96" s="114">
        <v>16.548942449323345</v>
      </c>
      <c r="AF96" s="114">
        <v>14.941356568887972</v>
      </c>
      <c r="AG96" s="114">
        <v>14.93525277105849</v>
      </c>
      <c r="AH96" s="114">
        <v>14.904912021504803</v>
      </c>
      <c r="AI96" s="114">
        <v>15.768945467628356</v>
      </c>
      <c r="AJ96" s="114">
        <v>15.870509730032381</v>
      </c>
      <c r="AK96" s="114">
        <v>15.847229230073577</v>
      </c>
      <c r="AL96" s="114">
        <v>15.86272141998661</v>
      </c>
      <c r="AM96" s="114">
        <v>16.364419195232323</v>
      </c>
      <c r="AN96" s="114">
        <v>16.369355455581402</v>
      </c>
      <c r="AO96" s="114">
        <v>16.364071802160133</v>
      </c>
      <c r="AP96" s="114">
        <v>16.36632926065554</v>
      </c>
      <c r="AQ96" s="114">
        <v>16.370379612306635</v>
      </c>
      <c r="AR96" s="114">
        <v>16.372713559375569</v>
      </c>
      <c r="AS96" s="114">
        <v>16.37759785649633</v>
      </c>
      <c r="AT96" s="114">
        <v>16.378576119386171</v>
      </c>
      <c r="AU96" s="114">
        <v>16.732893494214824</v>
      </c>
      <c r="AV96" s="114">
        <v>16.583281346871807</v>
      </c>
      <c r="AW96" s="114">
        <v>16.592250278704448</v>
      </c>
      <c r="AX96" s="114">
        <v>16.582635234438818</v>
      </c>
      <c r="AY96" s="114">
        <v>16.295811989766555</v>
      </c>
      <c r="AZ96" s="114">
        <v>17.125981107917973</v>
      </c>
      <c r="BA96" s="114">
        <v>17.272883934849148</v>
      </c>
      <c r="BB96" s="114">
        <v>17.381557444291047</v>
      </c>
      <c r="BC96" s="114">
        <v>16.486181084216408</v>
      </c>
      <c r="BD96" s="114">
        <v>16.46325637477646</v>
      </c>
      <c r="BE96" s="114">
        <v>16.652521629742328</v>
      </c>
      <c r="BF96" s="114">
        <v>16.779444298534116</v>
      </c>
      <c r="BG96" s="114">
        <v>16.430279352820286</v>
      </c>
      <c r="BH96" s="114">
        <v>16.427657235244077</v>
      </c>
      <c r="BI96" s="114">
        <v>16.875941791794034</v>
      </c>
      <c r="BJ96" s="114">
        <v>17.205042152676224</v>
      </c>
      <c r="BK96" s="114">
        <v>16.061438584066579</v>
      </c>
      <c r="BL96" s="114">
        <v>16.031672798333997</v>
      </c>
    </row>
    <row r="97" spans="1:64" x14ac:dyDescent="0.25">
      <c r="A97" s="1" t="s">
        <v>54</v>
      </c>
      <c r="B97" s="114">
        <v>9.4308733464883439</v>
      </c>
      <c r="C97" s="114">
        <v>9.9752617119722373</v>
      </c>
      <c r="D97" s="114">
        <v>10.025759765345544</v>
      </c>
      <c r="E97" s="114">
        <v>10.262632064754328</v>
      </c>
      <c r="F97" s="114">
        <v>10.263463431786214</v>
      </c>
      <c r="G97" s="114">
        <v>11.412526154275355</v>
      </c>
      <c r="H97" s="114">
        <v>11.650787920860811</v>
      </c>
      <c r="I97" s="114">
        <v>11.644498829684707</v>
      </c>
      <c r="J97" s="114">
        <v>11.706070142051253</v>
      </c>
      <c r="K97" s="114">
        <v>12.074707669457194</v>
      </c>
      <c r="L97" s="114">
        <v>12.058015026497618</v>
      </c>
      <c r="M97" s="114">
        <v>12.124349910125826</v>
      </c>
      <c r="N97" s="114">
        <v>12.323792717455717</v>
      </c>
      <c r="O97" s="114">
        <v>13.91868649318463</v>
      </c>
      <c r="P97" s="114">
        <v>13.89490885585003</v>
      </c>
      <c r="Q97" s="114">
        <v>13.94750817569734</v>
      </c>
      <c r="R97" s="114">
        <v>14.16629256867958</v>
      </c>
      <c r="S97" s="114">
        <v>13.667943226778876</v>
      </c>
      <c r="T97" s="114">
        <v>13.896856034536698</v>
      </c>
      <c r="U97" s="114">
        <v>14.439610660771306</v>
      </c>
      <c r="V97" s="114">
        <v>14.405604823973688</v>
      </c>
      <c r="W97" s="114">
        <v>13.825950879320796</v>
      </c>
      <c r="X97" s="114">
        <v>13.822544432354011</v>
      </c>
      <c r="Y97" s="114">
        <v>13.82162254842979</v>
      </c>
      <c r="Z97" s="114">
        <v>13.704212876365172</v>
      </c>
      <c r="AA97" s="114">
        <v>13.73067283030122</v>
      </c>
      <c r="AB97" s="114">
        <v>14.780557607530085</v>
      </c>
      <c r="AC97" s="114">
        <v>16.052805022506519</v>
      </c>
      <c r="AD97" s="114">
        <v>16.026710293597457</v>
      </c>
      <c r="AE97" s="114">
        <v>15.498814850362312</v>
      </c>
      <c r="AF97" s="114">
        <v>14.946076072286996</v>
      </c>
      <c r="AG97" s="114">
        <v>15.647409089412772</v>
      </c>
      <c r="AH97" s="114">
        <v>15.614045938393385</v>
      </c>
      <c r="AI97" s="114">
        <v>14.840048058223436</v>
      </c>
      <c r="AJ97" s="114">
        <v>14.806290160836701</v>
      </c>
      <c r="AK97" s="114">
        <v>15.974008444598615</v>
      </c>
      <c r="AL97" s="114">
        <v>15.9475433048153</v>
      </c>
      <c r="AM97" s="114">
        <v>15.910271161596262</v>
      </c>
      <c r="AN97" s="114">
        <v>16.092781481939973</v>
      </c>
      <c r="AO97" s="114">
        <v>16.381501593734718</v>
      </c>
      <c r="AP97" s="114">
        <v>16.533939154568827</v>
      </c>
      <c r="AQ97" s="114">
        <v>16.212836646483058</v>
      </c>
      <c r="AR97" s="114">
        <v>16.169868596922718</v>
      </c>
      <c r="AS97" s="114">
        <v>16.474812770098357</v>
      </c>
      <c r="AT97" s="114">
        <v>16.441228135611858</v>
      </c>
      <c r="AU97" s="114">
        <v>16.607415138045994</v>
      </c>
      <c r="AV97" s="114">
        <v>16.547628412494177</v>
      </c>
      <c r="AW97" s="114">
        <v>16.423258407269131</v>
      </c>
      <c r="AX97" s="114">
        <v>16.353050879849839</v>
      </c>
      <c r="AY97" s="114">
        <v>16.525471101019583</v>
      </c>
      <c r="AZ97" s="114">
        <v>16.980290332346716</v>
      </c>
      <c r="BA97" s="114">
        <v>17.189159007746497</v>
      </c>
      <c r="BB97" s="114">
        <v>17.319523263195972</v>
      </c>
      <c r="BC97" s="114">
        <v>17.223352783667657</v>
      </c>
      <c r="BD97" s="114">
        <v>17.187623384102757</v>
      </c>
      <c r="BE97" s="114">
        <v>17.509655144396355</v>
      </c>
      <c r="BF97" s="114">
        <v>17.73792813141344</v>
      </c>
      <c r="BG97" s="114">
        <v>18.492627954514674</v>
      </c>
      <c r="BH97" s="114">
        <v>18.464496411209666</v>
      </c>
      <c r="BI97" s="114">
        <v>18.287430715019966</v>
      </c>
      <c r="BJ97" s="114">
        <v>18.539192831558537</v>
      </c>
      <c r="BK97" s="114">
        <v>18.338037102570006</v>
      </c>
      <c r="BL97" s="114">
        <v>18.265734343403082</v>
      </c>
    </row>
    <row r="98" spans="1:64" x14ac:dyDescent="0.25">
      <c r="A98" s="1" t="s">
        <v>58</v>
      </c>
      <c r="B98" s="114">
        <v>8.9814262737558224</v>
      </c>
      <c r="C98" s="114">
        <v>10.109516335799574</v>
      </c>
      <c r="D98" s="114">
        <v>10.127357789772207</v>
      </c>
      <c r="E98" s="114">
        <v>10.533558776756175</v>
      </c>
      <c r="F98" s="114">
        <v>10.53160677466863</v>
      </c>
      <c r="G98" s="114">
        <v>10.826597757724912</v>
      </c>
      <c r="H98" s="114">
        <v>10.972124908958484</v>
      </c>
      <c r="I98" s="114">
        <v>11.206647265319489</v>
      </c>
      <c r="J98" s="114">
        <v>11.201776020791009</v>
      </c>
      <c r="K98" s="114">
        <v>11.448740892449345</v>
      </c>
      <c r="L98" s="114">
        <v>11.446900543478263</v>
      </c>
      <c r="M98" s="114">
        <v>11.764504281085388</v>
      </c>
      <c r="N98" s="114">
        <v>11.755238442733608</v>
      </c>
      <c r="O98" s="114">
        <v>13.032537930785349</v>
      </c>
      <c r="P98" s="114">
        <v>13.029894882982944</v>
      </c>
      <c r="Q98" s="114">
        <v>13.289554312035552</v>
      </c>
      <c r="R98" s="114">
        <v>13.283858196543495</v>
      </c>
      <c r="S98" s="114">
        <v>13.852362962830401</v>
      </c>
      <c r="T98" s="114">
        <v>13.903830201486137</v>
      </c>
      <c r="U98" s="114">
        <v>15.783600412532451</v>
      </c>
      <c r="V98" s="114">
        <v>15.420112357553023</v>
      </c>
      <c r="W98" s="114">
        <v>15.625262606534095</v>
      </c>
      <c r="X98" s="114">
        <v>15.503656847288893</v>
      </c>
      <c r="Y98" s="114">
        <v>15.409192860806963</v>
      </c>
      <c r="Z98" s="114">
        <v>15.28259172811345</v>
      </c>
      <c r="AA98" s="114">
        <v>15.371936609787056</v>
      </c>
      <c r="AB98" s="114">
        <v>16.290235944570632</v>
      </c>
      <c r="AC98" s="114">
        <v>16.782520668425679</v>
      </c>
      <c r="AD98" s="114">
        <v>16.729776877696573</v>
      </c>
      <c r="AE98" s="114">
        <v>16.428633733596765</v>
      </c>
      <c r="AF98" s="114">
        <v>15.349875104606035</v>
      </c>
      <c r="AG98" s="114">
        <v>15.481970495641569</v>
      </c>
      <c r="AH98" s="114">
        <v>15.626515989309457</v>
      </c>
      <c r="AI98" s="114">
        <v>15.813290079936076</v>
      </c>
      <c r="AJ98" s="114">
        <v>15.810302691963537</v>
      </c>
      <c r="AK98" s="114">
        <v>15.972384155457538</v>
      </c>
      <c r="AL98" s="114">
        <v>15.965845036207517</v>
      </c>
      <c r="AM98" s="114">
        <v>16.234538266040339</v>
      </c>
      <c r="AN98" s="114">
        <v>16.229330796014345</v>
      </c>
      <c r="AO98" s="114">
        <v>16.343864295090526</v>
      </c>
      <c r="AP98" s="114">
        <v>16.301091222295511</v>
      </c>
      <c r="AQ98" s="114">
        <v>16.158178459665113</v>
      </c>
      <c r="AR98" s="114">
        <v>16.143512800399684</v>
      </c>
      <c r="AS98" s="114">
        <v>16.275013133159241</v>
      </c>
      <c r="AT98" s="114">
        <v>16.272803400846168</v>
      </c>
      <c r="AU98" s="114">
        <v>16.044954655021925</v>
      </c>
      <c r="AV98" s="114">
        <v>16.20078402132507</v>
      </c>
      <c r="AW98" s="114">
        <v>16.292506061910082</v>
      </c>
      <c r="AX98" s="114">
        <v>16.289165355472704</v>
      </c>
      <c r="AY98" s="114">
        <v>16.528452726767238</v>
      </c>
      <c r="AZ98" s="114">
        <v>16.47846810829261</v>
      </c>
      <c r="BA98" s="114">
        <v>16.632399860570874</v>
      </c>
      <c r="BB98" s="114">
        <v>16.437694293761911</v>
      </c>
      <c r="BC98" s="114">
        <v>16.287552967898002</v>
      </c>
      <c r="BD98" s="114">
        <v>16.244152360153493</v>
      </c>
      <c r="BE98" s="114">
        <v>16.553414999554604</v>
      </c>
      <c r="BF98" s="114">
        <v>16.728244794059002</v>
      </c>
      <c r="BG98" s="114">
        <v>16.678916696365967</v>
      </c>
      <c r="BH98" s="114">
        <v>16.705493799297145</v>
      </c>
      <c r="BI98" s="114">
        <v>16.507756878746164</v>
      </c>
      <c r="BJ98" s="114">
        <v>16.98663633662742</v>
      </c>
      <c r="BK98" s="114">
        <v>17.013474834226031</v>
      </c>
      <c r="BL98" s="114">
        <v>16.931256426088574</v>
      </c>
    </row>
    <row r="99" spans="1:64" x14ac:dyDescent="0.25">
      <c r="A99" s="1" t="s">
        <v>56</v>
      </c>
      <c r="B99" s="114">
        <v>0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14">
        <v>13.317624482282559</v>
      </c>
      <c r="T99" s="114">
        <v>13.487296829446061</v>
      </c>
      <c r="U99" s="114">
        <v>14.366365753179293</v>
      </c>
      <c r="V99" s="114">
        <v>14.331454204606318</v>
      </c>
      <c r="W99" s="114">
        <v>15.072425512934876</v>
      </c>
      <c r="X99" s="114">
        <v>15.078438191310502</v>
      </c>
      <c r="Y99" s="114">
        <v>15.097900440528631</v>
      </c>
      <c r="Z99" s="114">
        <v>15.007083847102342</v>
      </c>
      <c r="AA99" s="114">
        <v>15.32871632741446</v>
      </c>
      <c r="AB99" s="114">
        <v>16.300729103899457</v>
      </c>
      <c r="AC99" s="114">
        <v>17.251141043239535</v>
      </c>
      <c r="AD99" s="114">
        <v>17.259146050162087</v>
      </c>
      <c r="AE99" s="114">
        <v>16.95905077931609</v>
      </c>
      <c r="AF99" s="114">
        <v>15.773686241063359</v>
      </c>
      <c r="AG99" s="114">
        <v>16.229404773488096</v>
      </c>
      <c r="AH99" s="114">
        <v>16.199905475713834</v>
      </c>
      <c r="AI99" s="114">
        <v>15.657690557042507</v>
      </c>
      <c r="AJ99" s="114">
        <v>15.637362216756411</v>
      </c>
      <c r="AK99" s="114">
        <v>16.550985547381767</v>
      </c>
      <c r="AL99" s="114">
        <v>16.536949566174105</v>
      </c>
      <c r="AM99" s="114">
        <v>16.813044796988486</v>
      </c>
      <c r="AN99" s="114">
        <v>16.774477333304297</v>
      </c>
      <c r="AO99" s="114">
        <v>16.83293738192188</v>
      </c>
      <c r="AP99" s="114">
        <v>16.725071101490258</v>
      </c>
      <c r="AQ99" s="114">
        <v>16.326434451625801</v>
      </c>
      <c r="AR99" s="114">
        <v>16.278381369929342</v>
      </c>
      <c r="AS99" s="114">
        <v>16.671791074710086</v>
      </c>
      <c r="AT99" s="114">
        <v>16.656207497476196</v>
      </c>
      <c r="AU99" s="114">
        <v>16.7906902001547</v>
      </c>
      <c r="AV99" s="114">
        <v>16.729553229186621</v>
      </c>
      <c r="AW99" s="114">
        <v>16.62848134286881</v>
      </c>
      <c r="AX99" s="114">
        <v>16.605667963492209</v>
      </c>
      <c r="AY99" s="114">
        <v>16.738487679069674</v>
      </c>
      <c r="AZ99" s="114">
        <v>16.821060661226785</v>
      </c>
      <c r="BA99" s="114">
        <v>17.000991130721538</v>
      </c>
      <c r="BB99" s="114">
        <v>17.138038826652679</v>
      </c>
      <c r="BC99" s="114">
        <v>17.258067463209276</v>
      </c>
      <c r="BD99" s="114">
        <v>17.240362858214247</v>
      </c>
      <c r="BE99" s="114">
        <v>17.580295904316195</v>
      </c>
      <c r="BF99" s="114">
        <v>17.702961210485821</v>
      </c>
      <c r="BG99" s="114">
        <v>18.025267306978712</v>
      </c>
      <c r="BH99" s="114">
        <v>17.998565807683342</v>
      </c>
      <c r="BI99" s="114">
        <v>17.898162790821999</v>
      </c>
      <c r="BJ99" s="114">
        <v>18.18270158188362</v>
      </c>
      <c r="BK99" s="114">
        <v>18.08353798987655</v>
      </c>
      <c r="BL99" s="114">
        <v>18.06558509159273</v>
      </c>
    </row>
    <row r="100" spans="1:64" x14ac:dyDescent="0.25">
      <c r="A100" s="1" t="s">
        <v>72</v>
      </c>
      <c r="B100" s="114">
        <v>10.077143883169738</v>
      </c>
      <c r="C100" s="114">
        <v>10.972116351448408</v>
      </c>
      <c r="D100" s="114">
        <v>11.016322891566267</v>
      </c>
      <c r="E100" s="114">
        <v>12.593053490045572</v>
      </c>
      <c r="F100" s="114">
        <v>12.587817137386308</v>
      </c>
      <c r="G100" s="114">
        <v>12.577273161413563</v>
      </c>
      <c r="H100" s="114">
        <v>12.678848354792562</v>
      </c>
      <c r="I100" s="114">
        <v>14.258779443254818</v>
      </c>
      <c r="J100" s="114">
        <v>14.252580261593339</v>
      </c>
      <c r="K100" s="114">
        <v>13.316692763938313</v>
      </c>
      <c r="L100" s="114">
        <v>15.501822706802564</v>
      </c>
      <c r="M100" s="114">
        <v>15.574026433797499</v>
      </c>
      <c r="N100" s="114">
        <v>15.974538389072066</v>
      </c>
      <c r="O100" s="114">
        <v>15.962293233082704</v>
      </c>
      <c r="P100" s="114">
        <v>15.949540527803958</v>
      </c>
      <c r="Q100" s="114">
        <v>16.318246189917936</v>
      </c>
      <c r="R100" s="114">
        <v>16.905355140186916</v>
      </c>
      <c r="S100" s="114">
        <v>16.148874912648498</v>
      </c>
      <c r="T100" s="114">
        <v>17.522930243230842</v>
      </c>
      <c r="U100" s="114">
        <v>18.274296160877519</v>
      </c>
      <c r="V100" s="114">
        <v>18.255661881977666</v>
      </c>
      <c r="W100" s="114">
        <v>17.893499544626593</v>
      </c>
      <c r="X100" s="114">
        <v>19.055560364464696</v>
      </c>
      <c r="Y100" s="114">
        <v>19.01973499433749</v>
      </c>
      <c r="Z100" s="114">
        <v>18.879744054360138</v>
      </c>
      <c r="AA100" s="114">
        <v>19.801941747572812</v>
      </c>
      <c r="AB100" s="114">
        <v>19.545842569554402</v>
      </c>
      <c r="AC100" s="114">
        <v>19.86894523326572</v>
      </c>
      <c r="AD100" s="114">
        <v>19.76014801525006</v>
      </c>
      <c r="AE100" s="114">
        <v>20.325291632608156</v>
      </c>
      <c r="AF100" s="114">
        <v>20.038742787377466</v>
      </c>
      <c r="AG100" s="114">
        <v>19.962219070943327</v>
      </c>
      <c r="AH100" s="114">
        <v>19.923122149651711</v>
      </c>
      <c r="AI100" s="114">
        <v>20.839581975529661</v>
      </c>
      <c r="AJ100" s="114">
        <v>20.815335221535101</v>
      </c>
      <c r="AK100" s="114">
        <v>20.717393131258206</v>
      </c>
      <c r="AL100" s="114">
        <v>20.688635676746244</v>
      </c>
      <c r="AM100" s="114">
        <v>19.780276815425296</v>
      </c>
      <c r="AN100" s="114">
        <v>20.467846532305032</v>
      </c>
      <c r="AO100" s="114">
        <v>20.438224141000269</v>
      </c>
      <c r="AP100" s="114">
        <v>20.419227168961186</v>
      </c>
      <c r="AQ100" s="114">
        <v>19.911257724939905</v>
      </c>
      <c r="AR100" s="114">
        <v>19.850475588049488</v>
      </c>
      <c r="AS100" s="114">
        <v>19.805743786093171</v>
      </c>
      <c r="AT100" s="114">
        <v>19.797375057627693</v>
      </c>
      <c r="AU100" s="114">
        <v>19.805606369845275</v>
      </c>
      <c r="AV100" s="114">
        <v>19.746539695761573</v>
      </c>
      <c r="AW100" s="114">
        <v>19.595333544657041</v>
      </c>
      <c r="AX100" s="114">
        <v>19.470275466444118</v>
      </c>
      <c r="AY100" s="114">
        <v>19.719461567266467</v>
      </c>
      <c r="AZ100" s="114">
        <v>20.393555781130441</v>
      </c>
      <c r="BA100" s="114">
        <v>20.528303044962012</v>
      </c>
      <c r="BB100" s="114">
        <v>20.699420710167001</v>
      </c>
      <c r="BC100" s="114">
        <v>20.386083346919865</v>
      </c>
      <c r="BD100" s="114">
        <v>20.352371464873396</v>
      </c>
      <c r="BE100" s="114">
        <v>20.873766487507222</v>
      </c>
      <c r="BF100" s="114">
        <v>20.928914298259219</v>
      </c>
      <c r="BG100" s="114">
        <v>21.030213521736471</v>
      </c>
      <c r="BH100" s="114">
        <v>20.984644907218126</v>
      </c>
      <c r="BI100" s="114">
        <v>20.907132717728388</v>
      </c>
      <c r="BJ100" s="114">
        <v>20.921580205564148</v>
      </c>
      <c r="BK100" s="114">
        <v>21.069462055768533</v>
      </c>
      <c r="BL100" s="114">
        <v>21.326003153950957</v>
      </c>
    </row>
    <row r="101" spans="1:64" x14ac:dyDescent="0.25">
      <c r="A101" s="1" t="s">
        <v>91</v>
      </c>
      <c r="B101" s="114">
        <v>10.850000000000001</v>
      </c>
      <c r="C101" s="114">
        <v>10.850000000000001</v>
      </c>
      <c r="D101" s="114">
        <v>10.855446210268951</v>
      </c>
      <c r="E101" s="114">
        <v>12.267794455506198</v>
      </c>
      <c r="F101" s="114">
        <v>12.266619761394921</v>
      </c>
      <c r="G101" s="114">
        <v>12.265591151792524</v>
      </c>
      <c r="H101" s="114">
        <v>12.298722594397077</v>
      </c>
      <c r="I101" s="114">
        <v>12.857577601947661</v>
      </c>
      <c r="J101" s="114">
        <v>12.857175757575757</v>
      </c>
      <c r="K101" s="114">
        <v>12.509856673241289</v>
      </c>
      <c r="L101" s="114">
        <v>12.512737312647909</v>
      </c>
      <c r="M101" s="114">
        <v>12.664152697747513</v>
      </c>
      <c r="N101" s="114">
        <v>13.353555497587058</v>
      </c>
      <c r="O101" s="114">
        <v>13.801885416666662</v>
      </c>
      <c r="P101" s="114">
        <v>13.850660438562342</v>
      </c>
      <c r="Q101" s="114">
        <v>14.066823590274181</v>
      </c>
      <c r="R101" s="114">
        <v>14.065079181151022</v>
      </c>
      <c r="S101" s="114">
        <v>12.811491733948481</v>
      </c>
      <c r="T101" s="114">
        <v>13.053396176664469</v>
      </c>
      <c r="U101" s="114">
        <v>14.57078641644325</v>
      </c>
      <c r="V101" s="114">
        <v>14.725389511201625</v>
      </c>
      <c r="W101" s="114">
        <v>14.169786062003586</v>
      </c>
      <c r="X101" s="114">
        <v>14.018002054442738</v>
      </c>
      <c r="Y101" s="114">
        <v>13.999130993700993</v>
      </c>
      <c r="Z101" s="114">
        <v>13.979828271177754</v>
      </c>
      <c r="AA101" s="114">
        <v>13.349741960086435</v>
      </c>
      <c r="AB101" s="114">
        <v>13.449532245730305</v>
      </c>
      <c r="AC101" s="114">
        <v>14.009338263419608</v>
      </c>
      <c r="AD101" s="114">
        <v>14.009973302822274</v>
      </c>
      <c r="AE101" s="114">
        <v>13.313477712764184</v>
      </c>
      <c r="AF101" s="114">
        <v>14.161184709258142</v>
      </c>
      <c r="AG101" s="114">
        <v>14.12802265433155</v>
      </c>
      <c r="AH101" s="114">
        <v>14.114795552991124</v>
      </c>
      <c r="AI101" s="114">
        <v>14.180568600687515</v>
      </c>
      <c r="AJ101" s="114">
        <v>14.982368478565782</v>
      </c>
      <c r="AK101" s="114">
        <v>14.952533401492875</v>
      </c>
      <c r="AL101" s="114">
        <v>14.956414998093962</v>
      </c>
      <c r="AM101" s="114">
        <v>13.8053468586912</v>
      </c>
      <c r="AN101" s="114">
        <v>13.790239092192524</v>
      </c>
      <c r="AO101" s="114">
        <v>13.780008972653549</v>
      </c>
      <c r="AP101" s="114">
        <v>13.773921156612777</v>
      </c>
      <c r="AQ101" s="114">
        <v>14.422731746714032</v>
      </c>
      <c r="AR101" s="114">
        <v>14.725500598549299</v>
      </c>
      <c r="AS101" s="114">
        <v>14.710706458085408</v>
      </c>
      <c r="AT101" s="114">
        <v>14.702988878784307</v>
      </c>
      <c r="AU101" s="114">
        <v>14.518709133653939</v>
      </c>
      <c r="AV101" s="114">
        <v>15.176750446420204</v>
      </c>
      <c r="AW101" s="114">
        <v>15.158270643538859</v>
      </c>
      <c r="AX101" s="114">
        <v>15.206537935629495</v>
      </c>
      <c r="AY101" s="114">
        <v>15.380622545006801</v>
      </c>
      <c r="AZ101" s="114">
        <v>15.702971225712496</v>
      </c>
      <c r="BA101" s="114">
        <v>15.753546567770378</v>
      </c>
      <c r="BB101" s="114">
        <v>15.931996000962222</v>
      </c>
      <c r="BC101" s="114">
        <v>15.308933366309041</v>
      </c>
      <c r="BD101" s="114">
        <v>15.28771007129177</v>
      </c>
      <c r="BE101" s="114">
        <v>15.729665599107783</v>
      </c>
      <c r="BF101" s="114">
        <v>16.032034280635521</v>
      </c>
      <c r="BG101" s="114">
        <v>16.047484292816513</v>
      </c>
      <c r="BH101" s="114">
        <v>16.050439241399395</v>
      </c>
      <c r="BI101" s="114">
        <v>16.051440904016374</v>
      </c>
      <c r="BJ101" s="114">
        <v>16.777538271491984</v>
      </c>
      <c r="BK101" s="114">
        <v>16.914202515577276</v>
      </c>
      <c r="BL101" s="114">
        <v>16.974791653064781</v>
      </c>
    </row>
    <row r="102" spans="1:64" x14ac:dyDescent="0.25">
      <c r="A102" s="1" t="s">
        <v>117</v>
      </c>
      <c r="B102" s="114">
        <v>9.9166188543635201</v>
      </c>
      <c r="C102" s="114">
        <v>9.9394848503510289</v>
      </c>
      <c r="D102" s="114">
        <v>11.864189889328308</v>
      </c>
      <c r="E102" s="114">
        <v>11.947123799683968</v>
      </c>
      <c r="F102" s="114">
        <v>11.945941204935885</v>
      </c>
      <c r="G102" s="114">
        <v>11.956498035948101</v>
      </c>
      <c r="H102" s="114">
        <v>12.093862626621643</v>
      </c>
      <c r="I102" s="114">
        <v>12.939992340099579</v>
      </c>
      <c r="J102" s="114">
        <v>12.935438323599332</v>
      </c>
      <c r="K102" s="114">
        <v>12.524647434961601</v>
      </c>
      <c r="L102" s="114">
        <v>13.460926615107283</v>
      </c>
      <c r="M102" s="114">
        <v>13.441083444709161</v>
      </c>
      <c r="N102" s="114">
        <v>13.427188484550676</v>
      </c>
      <c r="O102" s="114">
        <v>13.17208389638021</v>
      </c>
      <c r="P102" s="114">
        <v>13.159643755718205</v>
      </c>
      <c r="Q102" s="114">
        <v>14.590413683373109</v>
      </c>
      <c r="R102" s="114">
        <v>14.570084815244128</v>
      </c>
      <c r="S102" s="114">
        <v>14.465031884709385</v>
      </c>
      <c r="T102" s="114">
        <v>14.485546039742514</v>
      </c>
      <c r="U102" s="114">
        <v>15.585211094678682</v>
      </c>
      <c r="V102" s="114">
        <v>15.6210875611927</v>
      </c>
      <c r="W102" s="114">
        <v>15.224637082235475</v>
      </c>
      <c r="X102" s="114">
        <v>15.203572317305831</v>
      </c>
      <c r="Y102" s="114">
        <v>15.212775157883126</v>
      </c>
      <c r="Z102" s="114">
        <v>15.203005138633181</v>
      </c>
      <c r="AA102" s="114">
        <v>15.612781078047581</v>
      </c>
      <c r="AB102" s="114">
        <v>16.20869091802205</v>
      </c>
      <c r="AC102" s="114">
        <v>16.556564787850746</v>
      </c>
      <c r="AD102" s="114">
        <v>16.542617677398333</v>
      </c>
      <c r="AE102" s="114">
        <v>17.270428806446041</v>
      </c>
      <c r="AF102" s="114">
        <v>15.512301569261654</v>
      </c>
      <c r="AG102" s="114">
        <v>15.504676140052743</v>
      </c>
      <c r="AH102" s="114">
        <v>15.531416822349572</v>
      </c>
      <c r="AI102" s="114">
        <v>16.389912921391101</v>
      </c>
      <c r="AJ102" s="114">
        <v>16.449784784415037</v>
      </c>
      <c r="AK102" s="114">
        <v>16.492357610468495</v>
      </c>
      <c r="AL102" s="114">
        <v>16.08894246160316</v>
      </c>
      <c r="AM102" s="114">
        <v>16.60282319917323</v>
      </c>
      <c r="AN102" s="114">
        <v>16.742931334303137</v>
      </c>
      <c r="AO102" s="114">
        <v>16.866979544783451</v>
      </c>
      <c r="AP102" s="114">
        <v>16.384854964000947</v>
      </c>
      <c r="AQ102" s="114">
        <v>16.392339250517871</v>
      </c>
      <c r="AR102" s="114">
        <v>16.574190007338562</v>
      </c>
      <c r="AS102" s="114">
        <v>16.321915640005241</v>
      </c>
      <c r="AT102" s="114">
        <v>16.329952117824963</v>
      </c>
      <c r="AU102" s="114">
        <v>16.349262255003527</v>
      </c>
      <c r="AV102" s="114">
        <v>16.432982488108681</v>
      </c>
      <c r="AW102" s="114">
        <v>16.532196324777651</v>
      </c>
      <c r="AX102" s="114">
        <v>16.535812477145484</v>
      </c>
      <c r="AY102" s="114">
        <v>16.642799541774075</v>
      </c>
      <c r="AZ102" s="114">
        <v>16.982034652370452</v>
      </c>
      <c r="BA102" s="114">
        <v>17.022968910507814</v>
      </c>
      <c r="BB102" s="114">
        <v>17.024018722663456</v>
      </c>
      <c r="BC102" s="114">
        <v>16.928554604893741</v>
      </c>
      <c r="BD102" s="114">
        <v>16.935547103943382</v>
      </c>
      <c r="BE102" s="114">
        <v>17.031128575186806</v>
      </c>
      <c r="BF102" s="114">
        <v>17.054050031177766</v>
      </c>
      <c r="BG102" s="114">
        <v>17.051076187393701</v>
      </c>
      <c r="BH102" s="114">
        <v>17.104721667297625</v>
      </c>
      <c r="BI102" s="114">
        <v>17.086853792367727</v>
      </c>
      <c r="BJ102" s="114">
        <v>17.343974116867585</v>
      </c>
      <c r="BK102" s="114">
        <v>17.406846664756152</v>
      </c>
      <c r="BL102" s="114">
        <v>17.448792558494503</v>
      </c>
    </row>
    <row r="103" spans="1:64" x14ac:dyDescent="0.25">
      <c r="A103" s="1" t="s">
        <v>104</v>
      </c>
      <c r="B103" s="114">
        <v>9.9879457482474887</v>
      </c>
      <c r="C103" s="114">
        <v>11.054272190553746</v>
      </c>
      <c r="D103" s="114">
        <v>11.052550068796823</v>
      </c>
      <c r="E103" s="114">
        <v>11.184468562111483</v>
      </c>
      <c r="F103" s="114">
        <v>11.183863509324659</v>
      </c>
      <c r="G103" s="114">
        <v>12.507979674796749</v>
      </c>
      <c r="H103" s="114">
        <v>12.653410852713177</v>
      </c>
      <c r="I103" s="114">
        <v>12.670592243455095</v>
      </c>
      <c r="J103" s="114">
        <v>12.67104544287548</v>
      </c>
      <c r="K103" s="114">
        <v>13.603628780487806</v>
      </c>
      <c r="L103" s="114">
        <v>13.779548769814255</v>
      </c>
      <c r="M103" s="114">
        <v>13.791800543267364</v>
      </c>
      <c r="N103" s="114">
        <v>13.828365899551308</v>
      </c>
      <c r="O103" s="114">
        <v>15.116353740185927</v>
      </c>
      <c r="P103" s="114">
        <v>15.108381405634072</v>
      </c>
      <c r="Q103" s="114">
        <v>15.173913667001292</v>
      </c>
      <c r="R103" s="114">
        <v>15.15889566460219</v>
      </c>
      <c r="S103" s="114">
        <v>16.118843460155215</v>
      </c>
      <c r="T103" s="114">
        <v>16.114014684426035</v>
      </c>
      <c r="U103" s="114">
        <v>16.266756566604126</v>
      </c>
      <c r="V103" s="114">
        <v>16.121846341006922</v>
      </c>
      <c r="W103" s="114">
        <v>15.692188989397916</v>
      </c>
      <c r="X103" s="114">
        <v>15.410069587416622</v>
      </c>
      <c r="Y103" s="114">
        <v>15.435911056207534</v>
      </c>
      <c r="Z103" s="114">
        <v>15.433155297890711</v>
      </c>
      <c r="AA103" s="114">
        <v>14.637057066498977</v>
      </c>
      <c r="AB103" s="114">
        <v>14.777206816299158</v>
      </c>
      <c r="AC103" s="114">
        <v>16.688634302165081</v>
      </c>
      <c r="AD103" s="114">
        <v>17.043826295698718</v>
      </c>
      <c r="AE103" s="114">
        <v>18.222387349462885</v>
      </c>
      <c r="AF103" s="114">
        <v>15.790495446975223</v>
      </c>
      <c r="AG103" s="114">
        <v>15.796011174723949</v>
      </c>
      <c r="AH103" s="114">
        <v>15.789548378339992</v>
      </c>
      <c r="AI103" s="114">
        <v>15.743627494510685</v>
      </c>
      <c r="AJ103" s="114">
        <v>16.171850451953276</v>
      </c>
      <c r="AK103" s="114">
        <v>16.500652786924761</v>
      </c>
      <c r="AL103" s="114">
        <v>16.514790374062457</v>
      </c>
      <c r="AM103" s="114">
        <v>17.399876406247657</v>
      </c>
      <c r="AN103" s="114">
        <v>17.404356113909884</v>
      </c>
      <c r="AO103" s="114">
        <v>17.599453781512352</v>
      </c>
      <c r="AP103" s="114">
        <v>17.649858937253931</v>
      </c>
      <c r="AQ103" s="114">
        <v>17.347442406159647</v>
      </c>
      <c r="AR103" s="114">
        <v>17.661231955198108</v>
      </c>
      <c r="AS103" s="114">
        <v>17.647936236306631</v>
      </c>
      <c r="AT103" s="114">
        <v>17.590566016805571</v>
      </c>
      <c r="AU103" s="114">
        <v>17.768027609281212</v>
      </c>
      <c r="AV103" s="114">
        <v>17.706228537007505</v>
      </c>
      <c r="AW103" s="114">
        <v>17.730416527241772</v>
      </c>
      <c r="AX103" s="114">
        <v>17.706791241608094</v>
      </c>
      <c r="AY103" s="114">
        <v>17.786817720966638</v>
      </c>
      <c r="AZ103" s="114">
        <v>18.03971212074287</v>
      </c>
      <c r="BA103" s="114">
        <v>18.049648675424606</v>
      </c>
      <c r="BB103" s="114">
        <v>18.325087604001887</v>
      </c>
      <c r="BC103" s="114">
        <v>17.800245185263186</v>
      </c>
      <c r="BD103" s="114">
        <v>17.768096819970793</v>
      </c>
      <c r="BE103" s="114">
        <v>18.296960607896715</v>
      </c>
      <c r="BF103" s="114">
        <v>18.501382702239702</v>
      </c>
      <c r="BG103" s="114">
        <v>18.718093895820274</v>
      </c>
      <c r="BH103" s="114">
        <v>18.759094677730211</v>
      </c>
      <c r="BI103" s="114">
        <v>18.779752330151702</v>
      </c>
      <c r="BJ103" s="114">
        <v>19.002592369613389</v>
      </c>
      <c r="BK103" s="114">
        <v>18.953303628269243</v>
      </c>
      <c r="BL103" s="114">
        <v>18.772994799973912</v>
      </c>
    </row>
    <row r="104" spans="1:64" x14ac:dyDescent="0.25">
      <c r="A104" s="1" t="s">
        <v>83</v>
      </c>
      <c r="B104" s="114">
        <v>10.100182721260001</v>
      </c>
      <c r="C104" s="114">
        <v>10.215750610618333</v>
      </c>
      <c r="D104" s="114">
        <v>10.202528272855496</v>
      </c>
      <c r="E104" s="114">
        <v>10.830335311269121</v>
      </c>
      <c r="F104" s="114">
        <v>10.825208625749649</v>
      </c>
      <c r="G104" s="114">
        <v>11.162324976408476</v>
      </c>
      <c r="H104" s="114">
        <v>11.248341639193439</v>
      </c>
      <c r="I104" s="114">
        <v>11.584910228788344</v>
      </c>
      <c r="J104" s="114">
        <v>11.573603740142309</v>
      </c>
      <c r="K104" s="114">
        <v>11.088519133126937</v>
      </c>
      <c r="L104" s="114">
        <v>12.322816035172657</v>
      </c>
      <c r="M104" s="114">
        <v>12.321720334591753</v>
      </c>
      <c r="N104" s="114">
        <v>12.274339446383795</v>
      </c>
      <c r="O104" s="114">
        <v>12.985797797994167</v>
      </c>
      <c r="P104" s="114">
        <v>13.496152622822471</v>
      </c>
      <c r="Q104" s="114">
        <v>13.497779483430801</v>
      </c>
      <c r="R104" s="114">
        <v>13.501452454322667</v>
      </c>
      <c r="S104" s="114">
        <v>13.842715566185884</v>
      </c>
      <c r="T104" s="114">
        <v>14.718285404101326</v>
      </c>
      <c r="U104" s="114">
        <v>14.793747446343161</v>
      </c>
      <c r="V104" s="114">
        <v>14.784414814459222</v>
      </c>
      <c r="W104" s="114">
        <v>14.449623654625215</v>
      </c>
      <c r="X104" s="114">
        <v>14.443180587826669</v>
      </c>
      <c r="Y104" s="114">
        <v>14.481625403915606</v>
      </c>
      <c r="Z104" s="114">
        <v>14.484771460423636</v>
      </c>
      <c r="AA104" s="114">
        <v>14.775953125000001</v>
      </c>
      <c r="AB104" s="114">
        <v>15.148845099707021</v>
      </c>
      <c r="AC104" s="114">
        <v>15.615932011331445</v>
      </c>
      <c r="AD104" s="114">
        <v>15.620024492487403</v>
      </c>
      <c r="AE104" s="114">
        <v>15.751659804223419</v>
      </c>
      <c r="AF104" s="114">
        <v>14.281955569949723</v>
      </c>
      <c r="AG104" s="114">
        <v>14.293837866729802</v>
      </c>
      <c r="AH104" s="114">
        <v>14.302660047536083</v>
      </c>
      <c r="AI104" s="114">
        <v>14.659977013972149</v>
      </c>
      <c r="AJ104" s="114">
        <v>14.891440747984362</v>
      </c>
      <c r="AK104" s="114">
        <v>14.90503452707884</v>
      </c>
      <c r="AL104" s="114">
        <v>14.90578526898862</v>
      </c>
      <c r="AM104" s="114">
        <v>14.890598356982412</v>
      </c>
      <c r="AN104" s="114">
        <v>15.281103489277442</v>
      </c>
      <c r="AO104" s="114">
        <v>15.529608108597088</v>
      </c>
      <c r="AP104" s="114">
        <v>15.559030337819909</v>
      </c>
      <c r="AQ104" s="114">
        <v>15.689474133719262</v>
      </c>
      <c r="AR104" s="114">
        <v>15.692317015364598</v>
      </c>
      <c r="AS104" s="114">
        <v>15.702178877655349</v>
      </c>
      <c r="AT104" s="114">
        <v>15.711487846966818</v>
      </c>
      <c r="AU104" s="114">
        <v>15.209749208223638</v>
      </c>
      <c r="AV104" s="114">
        <v>15.817231135457007</v>
      </c>
      <c r="AW104" s="114">
        <v>15.793248736531702</v>
      </c>
      <c r="AX104" s="114">
        <v>15.798952610395176</v>
      </c>
      <c r="AY104" s="114">
        <v>16.00318809579214</v>
      </c>
      <c r="AZ104" s="114">
        <v>15.992420596530003</v>
      </c>
      <c r="BA104" s="114">
        <v>15.996066370346192</v>
      </c>
      <c r="BB104" s="114">
        <v>16.141232172214519</v>
      </c>
      <c r="BC104" s="114">
        <v>15.881098632363374</v>
      </c>
      <c r="BD104" s="114">
        <v>15.917451533531709</v>
      </c>
      <c r="BE104" s="114">
        <v>16.174377858736335</v>
      </c>
      <c r="BF104" s="114">
        <v>16.227172532764754</v>
      </c>
      <c r="BG104" s="114">
        <v>15.826526951792925</v>
      </c>
      <c r="BH104" s="114">
        <v>15.243557967316551</v>
      </c>
      <c r="BI104" s="114">
        <v>15.972225744224946</v>
      </c>
      <c r="BJ104" s="114">
        <v>16.188359071960146</v>
      </c>
      <c r="BK104" s="114">
        <v>16.555327374431194</v>
      </c>
      <c r="BL104" s="114">
        <v>16.770794393676503</v>
      </c>
    </row>
    <row r="105" spans="1:64" x14ac:dyDescent="0.25">
      <c r="A105" s="1" t="s">
        <v>62</v>
      </c>
      <c r="B105" s="114">
        <v>9.8065646981842001</v>
      </c>
      <c r="C105" s="114">
        <v>9.9960055942147648</v>
      </c>
      <c r="D105" s="114">
        <v>10.101238108181569</v>
      </c>
      <c r="E105" s="114">
        <v>10.08574145516074</v>
      </c>
      <c r="F105" s="114">
        <v>10.08709872804361</v>
      </c>
      <c r="G105" s="114">
        <v>10.087760434112681</v>
      </c>
      <c r="H105" s="114">
        <v>10.223888406861111</v>
      </c>
      <c r="I105" s="114">
        <v>12.369771837898785</v>
      </c>
      <c r="J105" s="114">
        <v>12.357242356352135</v>
      </c>
      <c r="K105" s="114">
        <v>12.34884802311835</v>
      </c>
      <c r="L105" s="114">
        <v>13.670726202158985</v>
      </c>
      <c r="M105" s="114">
        <v>13.909438553119511</v>
      </c>
      <c r="N105" s="114">
        <v>13.871742840519751</v>
      </c>
      <c r="O105" s="114">
        <v>13.849618271636619</v>
      </c>
      <c r="P105" s="114">
        <v>13.830443499777932</v>
      </c>
      <c r="Q105" s="114">
        <v>14.649808055380742</v>
      </c>
      <c r="R105" s="114">
        <v>14.633778277715287</v>
      </c>
      <c r="S105" s="114">
        <v>14.622770823004458</v>
      </c>
      <c r="T105" s="114">
        <v>14.757635268076733</v>
      </c>
      <c r="U105" s="114">
        <v>15.276356868249227</v>
      </c>
      <c r="V105" s="114">
        <v>16.009161763813911</v>
      </c>
      <c r="W105" s="114">
        <v>16.284165765116001</v>
      </c>
      <c r="X105" s="114">
        <v>16.272736306495062</v>
      </c>
      <c r="Y105" s="114">
        <v>16.774126303246952</v>
      </c>
      <c r="Z105" s="114">
        <v>16.6579693895711</v>
      </c>
      <c r="AA105" s="114">
        <v>16.765608572105137</v>
      </c>
      <c r="AB105" s="114">
        <v>16.857561291843474</v>
      </c>
      <c r="AC105" s="114">
        <v>17.840722538267549</v>
      </c>
      <c r="AD105" s="114">
        <v>17.80781169590643</v>
      </c>
      <c r="AE105" s="114">
        <v>17.79334980184839</v>
      </c>
      <c r="AF105" s="114">
        <v>17.925713338025112</v>
      </c>
      <c r="AG105" s="114">
        <v>18.370315391258707</v>
      </c>
      <c r="AH105" s="114">
        <v>18.407993156310759</v>
      </c>
      <c r="AI105" s="114">
        <v>18.311303273886576</v>
      </c>
      <c r="AJ105" s="114">
        <v>18.284874168368674</v>
      </c>
      <c r="AK105" s="114">
        <v>18.907028031664034</v>
      </c>
      <c r="AL105" s="114">
        <v>18.883873710891546</v>
      </c>
      <c r="AM105" s="114">
        <v>18.894629760600012</v>
      </c>
      <c r="AN105" s="114">
        <v>18.867594434991918</v>
      </c>
      <c r="AO105" s="114">
        <v>19.004960126382294</v>
      </c>
      <c r="AP105" s="114">
        <v>18.967252056031587</v>
      </c>
      <c r="AQ105" s="114">
        <v>18.489275565730054</v>
      </c>
      <c r="AR105" s="114">
        <v>18.462595857420908</v>
      </c>
      <c r="AS105" s="114">
        <v>18.63787540211527</v>
      </c>
      <c r="AT105" s="114">
        <v>18.614417492621875</v>
      </c>
      <c r="AU105" s="114">
        <v>18.596171173094305</v>
      </c>
      <c r="AV105" s="114">
        <v>18.560633148159205</v>
      </c>
      <c r="AW105" s="114">
        <v>18.954749513583245</v>
      </c>
      <c r="AX105" s="114">
        <v>18.905104793105046</v>
      </c>
      <c r="AY105" s="114">
        <v>18.93309560003739</v>
      </c>
      <c r="AZ105" s="114">
        <v>19.113411659362356</v>
      </c>
      <c r="BA105" s="114">
        <v>19.337822642515206</v>
      </c>
      <c r="BB105" s="114">
        <v>19.324518099674115</v>
      </c>
      <c r="BC105" s="114">
        <v>19.28153140556126</v>
      </c>
      <c r="BD105" s="114">
        <v>19.235445832843297</v>
      </c>
      <c r="BE105" s="114">
        <v>19.364036808939588</v>
      </c>
      <c r="BF105" s="114">
        <v>19.380924356796029</v>
      </c>
      <c r="BG105" s="114">
        <v>19.356523694728224</v>
      </c>
      <c r="BH105" s="114">
        <v>19.449850158470944</v>
      </c>
      <c r="BI105" s="114">
        <v>19.393648719778426</v>
      </c>
      <c r="BJ105" s="114">
        <v>19.783142925915868</v>
      </c>
      <c r="BK105" s="114">
        <v>19.454774090482445</v>
      </c>
      <c r="BL105" s="114">
        <v>19.636597934942092</v>
      </c>
    </row>
    <row r="106" spans="1:64" x14ac:dyDescent="0.25">
      <c r="A106" s="1" t="s">
        <v>47</v>
      </c>
      <c r="B106" s="114">
        <v>10.486050425236748</v>
      </c>
      <c r="C106" s="114">
        <v>10.669299601497404</v>
      </c>
      <c r="D106" s="114">
        <v>10.670632506488019</v>
      </c>
      <c r="E106" s="114">
        <v>11.118074320241693</v>
      </c>
      <c r="F106" s="114">
        <v>11.11741314610822</v>
      </c>
      <c r="G106" s="114">
        <v>10.966396332023344</v>
      </c>
      <c r="H106" s="114">
        <v>11.094022701610506</v>
      </c>
      <c r="I106" s="114">
        <v>11.767219019316496</v>
      </c>
      <c r="J106" s="114">
        <v>11.767266877197166</v>
      </c>
      <c r="K106" s="114">
        <v>11.429174584323039</v>
      </c>
      <c r="L106" s="114">
        <v>12.580471462544587</v>
      </c>
      <c r="M106" s="114">
        <v>12.58959388750149</v>
      </c>
      <c r="N106" s="114">
        <v>12.631237959329294</v>
      </c>
      <c r="O106" s="114">
        <v>13.825344244796298</v>
      </c>
      <c r="P106" s="114">
        <v>13.538059054182511</v>
      </c>
      <c r="Q106" s="114">
        <v>13.597182443960698</v>
      </c>
      <c r="R106" s="114">
        <v>13.59519891713747</v>
      </c>
      <c r="S106" s="114">
        <v>14.339845011112407</v>
      </c>
      <c r="T106" s="114">
        <v>14.324638796571628</v>
      </c>
      <c r="U106" s="114">
        <v>14.470812306975114</v>
      </c>
      <c r="V106" s="114">
        <v>14.687282412528381</v>
      </c>
      <c r="W106" s="114">
        <v>14.441161695447416</v>
      </c>
      <c r="X106" s="114">
        <v>14.415920227589414</v>
      </c>
      <c r="Y106" s="114">
        <v>14.448555607097301</v>
      </c>
      <c r="Z106" s="114">
        <v>14.424151643382995</v>
      </c>
      <c r="AA106" s="114">
        <v>14.776052524784046</v>
      </c>
      <c r="AB106" s="114">
        <v>15.373068483658624</v>
      </c>
      <c r="AC106" s="114">
        <v>15.986113390741485</v>
      </c>
      <c r="AD106" s="114">
        <v>15.972938162970108</v>
      </c>
      <c r="AE106" s="114">
        <v>16.685141470045156</v>
      </c>
      <c r="AF106" s="114">
        <v>14.313862226305964</v>
      </c>
      <c r="AG106" s="114">
        <v>14.31394972940415</v>
      </c>
      <c r="AH106" s="114">
        <v>14.297039246401567</v>
      </c>
      <c r="AI106" s="114">
        <v>14.362905108187068</v>
      </c>
      <c r="AJ106" s="114">
        <v>14.733583355169603</v>
      </c>
      <c r="AK106" s="114">
        <v>15.118153903439222</v>
      </c>
      <c r="AL106" s="114">
        <v>15.116129563056582</v>
      </c>
      <c r="AM106" s="114">
        <v>15.458863954123295</v>
      </c>
      <c r="AN106" s="114">
        <v>15.459464567646052</v>
      </c>
      <c r="AO106" s="114">
        <v>15.458633997805464</v>
      </c>
      <c r="AP106" s="114">
        <v>15.460679226393719</v>
      </c>
      <c r="AQ106" s="114">
        <v>15.454469478597323</v>
      </c>
      <c r="AR106" s="114">
        <v>15.448942517106074</v>
      </c>
      <c r="AS106" s="114">
        <v>15.459503822195858</v>
      </c>
      <c r="AT106" s="114">
        <v>15.461785925858473</v>
      </c>
      <c r="AU106" s="114">
        <v>15.900610035314147</v>
      </c>
      <c r="AV106" s="114">
        <v>15.851330263432073</v>
      </c>
      <c r="AW106" s="114">
        <v>15.898328699440347</v>
      </c>
      <c r="AX106" s="114">
        <v>15.893654739994181</v>
      </c>
      <c r="AY106" s="114">
        <v>16.354956013219919</v>
      </c>
      <c r="AZ106" s="114">
        <v>16.722243230982908</v>
      </c>
      <c r="BA106" s="114">
        <v>17.113555259680741</v>
      </c>
      <c r="BB106" s="114">
        <v>17.184210583425163</v>
      </c>
      <c r="BC106" s="114">
        <v>16.89093679477924</v>
      </c>
      <c r="BD106" s="114">
        <v>17.000226242896829</v>
      </c>
      <c r="BE106" s="114">
        <v>16.929709832730097</v>
      </c>
      <c r="BF106" s="114">
        <v>16.964946613664662</v>
      </c>
      <c r="BG106" s="114">
        <v>16.86877116433801</v>
      </c>
      <c r="BH106" s="114">
        <v>16.998700001485972</v>
      </c>
      <c r="BI106" s="114">
        <v>16.931966969968176</v>
      </c>
      <c r="BJ106" s="114">
        <v>17.120065627478205</v>
      </c>
      <c r="BK106" s="114">
        <v>17.129300618881942</v>
      </c>
      <c r="BL106" s="114">
        <v>17.45886671091165</v>
      </c>
    </row>
    <row r="107" spans="1:64" x14ac:dyDescent="0.25">
      <c r="A107" s="1" t="s">
        <v>110</v>
      </c>
      <c r="B107" s="114">
        <v>10.999874551971327</v>
      </c>
      <c r="C107" s="114">
        <v>11.456199651264166</v>
      </c>
      <c r="D107" s="114">
        <v>11.454680656934306</v>
      </c>
      <c r="E107" s="114">
        <v>11.459423827278242</v>
      </c>
      <c r="F107" s="114">
        <v>11.461347692573854</v>
      </c>
      <c r="G107" s="114">
        <v>12.338417461893863</v>
      </c>
      <c r="H107" s="114">
        <v>12.337906776003452</v>
      </c>
      <c r="I107" s="114">
        <v>12.344714593198452</v>
      </c>
      <c r="J107" s="114">
        <v>12.346157120743031</v>
      </c>
      <c r="K107" s="114">
        <v>13.288571428571428</v>
      </c>
      <c r="L107" s="114">
        <v>13.330549128030627</v>
      </c>
      <c r="M107" s="114">
        <v>13.330195504664969</v>
      </c>
      <c r="N107" s="114">
        <v>13.342402608401086</v>
      </c>
      <c r="O107" s="114">
        <v>13.481905164398613</v>
      </c>
      <c r="P107" s="114">
        <v>13.880636528639565</v>
      </c>
      <c r="Q107" s="114">
        <v>13.911210720887242</v>
      </c>
      <c r="R107" s="114">
        <v>13.921379888502328</v>
      </c>
      <c r="S107" s="114">
        <v>14.551862314291689</v>
      </c>
      <c r="T107" s="114">
        <v>14.551852347309897</v>
      </c>
      <c r="U107" s="114">
        <v>14.587210594477167</v>
      </c>
      <c r="V107" s="114">
        <v>14.595665802892253</v>
      </c>
      <c r="W107" s="114">
        <v>15.041619774081941</v>
      </c>
      <c r="X107" s="114">
        <v>15.040589436825208</v>
      </c>
      <c r="Y107" s="114">
        <v>15.078038758074594</v>
      </c>
      <c r="Z107" s="114">
        <v>15.074287496880466</v>
      </c>
      <c r="AA107" s="114">
        <v>15.882532961776818</v>
      </c>
      <c r="AB107" s="114">
        <v>15.909106838848988</v>
      </c>
      <c r="AC107" s="114">
        <v>16.327796089501437</v>
      </c>
      <c r="AD107" s="114">
        <v>16.332115456392817</v>
      </c>
      <c r="AE107" s="114">
        <v>16.684117589877086</v>
      </c>
      <c r="AF107" s="114">
        <v>16.640661242019259</v>
      </c>
      <c r="AG107" s="114">
        <v>16.617150577791296</v>
      </c>
      <c r="AH107" s="114">
        <v>16.605789391093932</v>
      </c>
      <c r="AI107" s="114">
        <v>16.907974376806202</v>
      </c>
      <c r="AJ107" s="114">
        <v>16.812208867584744</v>
      </c>
      <c r="AK107" s="114">
        <v>16.695386063970709</v>
      </c>
      <c r="AL107" s="114">
        <v>16.635781833955221</v>
      </c>
      <c r="AM107" s="114">
        <v>16.499919803645504</v>
      </c>
      <c r="AN107" s="114">
        <v>16.555275060553612</v>
      </c>
      <c r="AO107" s="114">
        <v>16.508987369979288</v>
      </c>
      <c r="AP107" s="114">
        <v>16.479410998043171</v>
      </c>
      <c r="AQ107" s="114">
        <v>16.303530157118988</v>
      </c>
      <c r="AR107" s="114">
        <v>16.284110081316758</v>
      </c>
      <c r="AS107" s="114">
        <v>16.257967397669251</v>
      </c>
      <c r="AT107" s="114">
        <v>16.246636245394672</v>
      </c>
      <c r="AU107" s="114">
        <v>16.455676049189631</v>
      </c>
      <c r="AV107" s="114">
        <v>16.452781469328581</v>
      </c>
      <c r="AW107" s="114">
        <v>16.567582650386218</v>
      </c>
      <c r="AX107" s="114">
        <v>16.564644171986444</v>
      </c>
      <c r="AY107" s="114">
        <v>16.786228050427702</v>
      </c>
      <c r="AZ107" s="114">
        <v>16.866496264224267</v>
      </c>
      <c r="BA107" s="114">
        <v>17.357980894491028</v>
      </c>
      <c r="BB107" s="114">
        <v>17.495719622449876</v>
      </c>
      <c r="BC107" s="114">
        <v>17.12794808326111</v>
      </c>
      <c r="BD107" s="114">
        <v>17.106821502141432</v>
      </c>
      <c r="BE107" s="114">
        <v>17.139683297555013</v>
      </c>
      <c r="BF107" s="114">
        <v>16.260806222026975</v>
      </c>
      <c r="BG107" s="114">
        <v>16.722989008858121</v>
      </c>
      <c r="BH107" s="114">
        <v>16.741430354514637</v>
      </c>
      <c r="BI107" s="114">
        <v>16.822532025663719</v>
      </c>
      <c r="BJ107" s="114">
        <v>17.418507649011573</v>
      </c>
      <c r="BK107" s="114">
        <v>16.628342439626756</v>
      </c>
      <c r="BL107" s="114">
        <v>16.643228431856798</v>
      </c>
    </row>
    <row r="108" spans="1:64" x14ac:dyDescent="0.25">
      <c r="A108" s="1" t="s">
        <v>69</v>
      </c>
      <c r="B108" s="114">
        <v>8.6166135515360338</v>
      </c>
      <c r="C108" s="114">
        <v>8.6186537228357665</v>
      </c>
      <c r="D108" s="114">
        <v>8.6199617942549907</v>
      </c>
      <c r="E108" s="114">
        <v>10.792859851810235</v>
      </c>
      <c r="F108" s="114">
        <v>10.789483353669166</v>
      </c>
      <c r="G108" s="114">
        <v>10.774171024300216</v>
      </c>
      <c r="H108" s="114">
        <v>10.917764601950324</v>
      </c>
      <c r="I108" s="114">
        <v>11.35954722928626</v>
      </c>
      <c r="J108" s="114">
        <v>11.360614395749501</v>
      </c>
      <c r="K108" s="114">
        <v>11.382089637541632</v>
      </c>
      <c r="L108" s="114">
        <v>11.382139906356901</v>
      </c>
      <c r="M108" s="114">
        <v>13.210424700063648</v>
      </c>
      <c r="N108" s="114">
        <v>13.233812568636953</v>
      </c>
      <c r="O108" s="114">
        <v>12.763275589758056</v>
      </c>
      <c r="P108" s="114">
        <v>15.347672099140755</v>
      </c>
      <c r="Q108" s="114">
        <v>13.35689260321465</v>
      </c>
      <c r="R108" s="114">
        <v>13.356470177572486</v>
      </c>
      <c r="S108" s="114">
        <v>12.906430008704163</v>
      </c>
      <c r="T108" s="114">
        <v>14.610429119441815</v>
      </c>
      <c r="U108" s="114">
        <v>14.795607814431161</v>
      </c>
      <c r="V108" s="114">
        <v>14.659952191575297</v>
      </c>
      <c r="W108" s="114">
        <v>14.739300068350413</v>
      </c>
      <c r="X108" s="114">
        <v>14.737746648523142</v>
      </c>
      <c r="Y108" s="114">
        <v>14.771982677495455</v>
      </c>
      <c r="Z108" s="114">
        <v>15.347465924302419</v>
      </c>
      <c r="AA108" s="114">
        <v>15.317594777590092</v>
      </c>
      <c r="AB108" s="114">
        <v>15.920898127672221</v>
      </c>
      <c r="AC108" s="114">
        <v>16.473972539522233</v>
      </c>
      <c r="AD108" s="114">
        <v>17.508121812314265</v>
      </c>
      <c r="AE108" s="114">
        <v>17.108715408160439</v>
      </c>
      <c r="AF108" s="114">
        <v>14.832457943465311</v>
      </c>
      <c r="AG108" s="114">
        <v>14.824420769325926</v>
      </c>
      <c r="AH108" s="114">
        <v>14.889361151184126</v>
      </c>
      <c r="AI108" s="114">
        <v>15.059088009311628</v>
      </c>
      <c r="AJ108" s="114">
        <v>15.396670575748415</v>
      </c>
      <c r="AK108" s="114">
        <v>15.372198395008789</v>
      </c>
      <c r="AL108" s="114">
        <v>15.355237313679401</v>
      </c>
      <c r="AM108" s="114">
        <v>15.983196771729892</v>
      </c>
      <c r="AN108" s="114">
        <v>16.083154207565642</v>
      </c>
      <c r="AO108" s="114">
        <v>16.311165187499824</v>
      </c>
      <c r="AP108" s="114">
        <v>16.551818361591181</v>
      </c>
      <c r="AQ108" s="114">
        <v>16.246547835987791</v>
      </c>
      <c r="AR108" s="114">
        <v>16.480856522531504</v>
      </c>
      <c r="AS108" s="114">
        <v>16.476963476245494</v>
      </c>
      <c r="AT108" s="114">
        <v>16.477395189022559</v>
      </c>
      <c r="AU108" s="114">
        <v>16.457254711114849</v>
      </c>
      <c r="AV108" s="114">
        <v>16.490539898543403</v>
      </c>
      <c r="AW108" s="114">
        <v>16.699517832168787</v>
      </c>
      <c r="AX108" s="114">
        <v>16.703379676627549</v>
      </c>
      <c r="AY108" s="114">
        <v>16.712513971369169</v>
      </c>
      <c r="AZ108" s="114">
        <v>17.625876590644133</v>
      </c>
      <c r="BA108" s="114">
        <v>17.834219196508258</v>
      </c>
      <c r="BB108" s="114">
        <v>17.825692578617826</v>
      </c>
      <c r="BC108" s="114">
        <v>17.157791240457914</v>
      </c>
      <c r="BD108" s="114">
        <v>17.27443031306656</v>
      </c>
      <c r="BE108" s="114">
        <v>18.972139757183314</v>
      </c>
      <c r="BF108" s="114">
        <v>19.084984450971199</v>
      </c>
      <c r="BG108" s="114">
        <v>17.426587998037625</v>
      </c>
      <c r="BH108" s="114">
        <v>17.489357039863293</v>
      </c>
      <c r="BI108" s="114">
        <v>17.473749313375158</v>
      </c>
      <c r="BJ108" s="114">
        <v>17.807040654215058</v>
      </c>
      <c r="BK108" s="114">
        <v>17.784205612157013</v>
      </c>
      <c r="BL108" s="114">
        <v>18.054119685219526</v>
      </c>
    </row>
    <row r="109" spans="1:64" x14ac:dyDescent="0.25">
      <c r="A109" s="1" t="s">
        <v>66</v>
      </c>
      <c r="B109" s="114">
        <v>8.8540884295147855</v>
      </c>
      <c r="C109" s="114">
        <v>8.8556772354827196</v>
      </c>
      <c r="D109" s="114">
        <v>8.8566959105702558</v>
      </c>
      <c r="E109" s="114">
        <v>10.793392562418795</v>
      </c>
      <c r="F109" s="114">
        <v>10.789987449886702</v>
      </c>
      <c r="G109" s="114">
        <v>10.796019686250386</v>
      </c>
      <c r="H109" s="114">
        <v>10.940908565797969</v>
      </c>
      <c r="I109" s="114">
        <v>11.416143590927318</v>
      </c>
      <c r="J109" s="114">
        <v>11.416891558727366</v>
      </c>
      <c r="K109" s="114">
        <v>11.438494258690676</v>
      </c>
      <c r="L109" s="114">
        <v>11.439065722503821</v>
      </c>
      <c r="M109" s="114">
        <v>13.131472301399358</v>
      </c>
      <c r="N109" s="114">
        <v>13.15018756863695</v>
      </c>
      <c r="O109" s="114">
        <v>12.673888416180178</v>
      </c>
      <c r="P109" s="114">
        <v>15.257803085539654</v>
      </c>
      <c r="Q109" s="114">
        <v>13.404517603214648</v>
      </c>
      <c r="R109" s="114">
        <v>13.404095177572485</v>
      </c>
      <c r="S109" s="114">
        <v>12.954055008704167</v>
      </c>
      <c r="T109" s="114">
        <v>14.658054119441807</v>
      </c>
      <c r="U109" s="114">
        <v>14.843232814431158</v>
      </c>
      <c r="V109" s="114">
        <v>14.707577191575293</v>
      </c>
      <c r="W109" s="114">
        <v>14.786925068350417</v>
      </c>
      <c r="X109" s="114">
        <v>14.785371648523146</v>
      </c>
      <c r="Y109" s="114">
        <v>14.819607677495455</v>
      </c>
      <c r="Z109" s="114">
        <v>15.395090924302416</v>
      </c>
      <c r="AA109" s="114">
        <v>15.373603561373869</v>
      </c>
      <c r="AB109" s="114">
        <v>15.977597157451562</v>
      </c>
      <c r="AC109" s="114">
        <v>16.48388711028511</v>
      </c>
      <c r="AD109" s="114">
        <v>17.517985705330609</v>
      </c>
      <c r="AE109" s="114">
        <v>17.122240779172614</v>
      </c>
      <c r="AF109" s="114">
        <v>14.849249938488125</v>
      </c>
      <c r="AG109" s="114">
        <v>14.841014968375823</v>
      </c>
      <c r="AH109" s="114">
        <v>14.905645251122319</v>
      </c>
      <c r="AI109" s="114">
        <v>15.075171352413253</v>
      </c>
      <c r="AJ109" s="114">
        <v>15.396775338763621</v>
      </c>
      <c r="AK109" s="114">
        <v>15.372292600004887</v>
      </c>
      <c r="AL109" s="114">
        <v>15.355443452645613</v>
      </c>
      <c r="AM109" s="114">
        <v>15.983416890882705</v>
      </c>
      <c r="AN109" s="114">
        <v>16.098785006443414</v>
      </c>
      <c r="AO109" s="114">
        <v>16.326511498917334</v>
      </c>
      <c r="AP109" s="114">
        <v>16.341147946974171</v>
      </c>
      <c r="AQ109" s="114">
        <v>16.299502619545393</v>
      </c>
      <c r="AR109" s="114">
        <v>16.535468340574948</v>
      </c>
      <c r="AS109" s="114">
        <v>16.532757128895813</v>
      </c>
      <c r="AT109" s="114">
        <v>16.535021909424898</v>
      </c>
      <c r="AU109" s="114">
        <v>16.489847670797943</v>
      </c>
      <c r="AV109" s="114">
        <v>16.519059102191722</v>
      </c>
      <c r="AW109" s="114">
        <v>16.713195621344635</v>
      </c>
      <c r="AX109" s="114">
        <v>16.71408842092648</v>
      </c>
      <c r="AY109" s="114">
        <v>16.723752935932332</v>
      </c>
      <c r="AZ109" s="114">
        <v>17.631673063226053</v>
      </c>
      <c r="BA109" s="114">
        <v>17.835263692892216</v>
      </c>
      <c r="BB109" s="114">
        <v>17.82799528000054</v>
      </c>
      <c r="BC109" s="114">
        <v>17.162602296085964</v>
      </c>
      <c r="BD109" s="114">
        <v>17.29277012018548</v>
      </c>
      <c r="BE109" s="114">
        <v>17.833659702844212</v>
      </c>
      <c r="BF109" s="114">
        <v>17.984447573248698</v>
      </c>
      <c r="BG109" s="114">
        <v>17.473138787247013</v>
      </c>
      <c r="BH109" s="114">
        <v>17.543094412891143</v>
      </c>
      <c r="BI109" s="114">
        <v>17.535673076760855</v>
      </c>
      <c r="BJ109" s="114">
        <v>17.814242181168012</v>
      </c>
      <c r="BK109" s="114">
        <v>17.764623596003513</v>
      </c>
      <c r="BL109" s="114">
        <v>18.039338351789748</v>
      </c>
    </row>
    <row r="110" spans="1:64" x14ac:dyDescent="0.25">
      <c r="A110" s="1" t="s">
        <v>75</v>
      </c>
      <c r="B110" s="114">
        <v>9.1712470156106516</v>
      </c>
      <c r="C110" s="114">
        <v>9.1708804283164778</v>
      </c>
      <c r="D110" s="114">
        <v>10.906433477370934</v>
      </c>
      <c r="E110" s="114">
        <v>11.42625135722041</v>
      </c>
      <c r="F110" s="114">
        <v>11.424571660210793</v>
      </c>
      <c r="G110" s="114">
        <v>12.432478229643596</v>
      </c>
      <c r="H110" s="114">
        <v>12.546886632068716</v>
      </c>
      <c r="I110" s="114">
        <v>12.747146416336701</v>
      </c>
      <c r="J110" s="114">
        <v>12.744985649313374</v>
      </c>
      <c r="K110" s="114">
        <v>12.740949336390489</v>
      </c>
      <c r="L110" s="114">
        <v>14.647378670652365</v>
      </c>
      <c r="M110" s="114">
        <v>14.726522024695679</v>
      </c>
      <c r="N110" s="114">
        <v>14.714602151474239</v>
      </c>
      <c r="O110" s="114">
        <v>13.802726169318131</v>
      </c>
      <c r="P110" s="114">
        <v>15.335945302695922</v>
      </c>
      <c r="Q110" s="114">
        <v>15.545325257576408</v>
      </c>
      <c r="R110" s="114">
        <v>15.533320762802656</v>
      </c>
      <c r="S110" s="114">
        <v>15.868857801888</v>
      </c>
      <c r="T110" s="114">
        <v>16.307410368732192</v>
      </c>
      <c r="U110" s="114">
        <v>16.567481618419393</v>
      </c>
      <c r="V110" s="114">
        <v>16.550226212000169</v>
      </c>
      <c r="W110" s="114">
        <v>17.927721599323036</v>
      </c>
      <c r="X110" s="114">
        <v>17.8838044121376</v>
      </c>
      <c r="Y110" s="114">
        <v>17.847835112442517</v>
      </c>
      <c r="Z110" s="114">
        <v>17.86312513144059</v>
      </c>
      <c r="AA110" s="114">
        <v>18.131931549471069</v>
      </c>
      <c r="AB110" s="114">
        <v>18.134836313271222</v>
      </c>
      <c r="AC110" s="114">
        <v>18.454697820620282</v>
      </c>
      <c r="AD110" s="114">
        <v>18.531707785431017</v>
      </c>
      <c r="AE110" s="114">
        <v>18.165531054551394</v>
      </c>
      <c r="AF110" s="114">
        <v>18.663974515563062</v>
      </c>
      <c r="AG110" s="114">
        <v>18.575813994210343</v>
      </c>
      <c r="AH110" s="114">
        <v>18.528293247619501</v>
      </c>
      <c r="AI110" s="114">
        <v>18.182494139386492</v>
      </c>
      <c r="AJ110" s="114">
        <v>18.843072520951488</v>
      </c>
      <c r="AK110" s="114">
        <v>18.771915058572851</v>
      </c>
      <c r="AL110" s="114">
        <v>19.064371621680159</v>
      </c>
      <c r="AM110" s="114">
        <v>18.261857262688338</v>
      </c>
      <c r="AN110" s="114">
        <v>18.234818453561594</v>
      </c>
      <c r="AO110" s="114">
        <v>18.553474265198069</v>
      </c>
      <c r="AP110" s="114">
        <v>19.096019659796291</v>
      </c>
      <c r="AQ110" s="114">
        <v>18.592517110244646</v>
      </c>
      <c r="AR110" s="114">
        <v>18.567459185218457</v>
      </c>
      <c r="AS110" s="114">
        <v>18.818186255781949</v>
      </c>
      <c r="AT110" s="114">
        <v>18.797035135302185</v>
      </c>
      <c r="AU110" s="114">
        <v>18.798859672510041</v>
      </c>
      <c r="AV110" s="114">
        <v>18.781664793676072</v>
      </c>
      <c r="AW110" s="114">
        <v>18.937931051008157</v>
      </c>
      <c r="AX110" s="114">
        <v>18.898145620927863</v>
      </c>
      <c r="AY110" s="114">
        <v>18.901076377121377</v>
      </c>
      <c r="AZ110" s="114">
        <v>19.388137918329384</v>
      </c>
      <c r="BA110" s="114">
        <v>19.614523926987747</v>
      </c>
      <c r="BB110" s="114">
        <v>19.577230316003078</v>
      </c>
      <c r="BC110" s="114">
        <v>19.645405425680931</v>
      </c>
      <c r="BD110" s="114">
        <v>19.609150426841023</v>
      </c>
      <c r="BE110" s="114">
        <v>19.871091898226755</v>
      </c>
      <c r="BF110" s="114">
        <v>19.984180990580771</v>
      </c>
      <c r="BG110" s="114">
        <v>19.820740422992259</v>
      </c>
      <c r="BH110" s="114">
        <v>20.075886111997328</v>
      </c>
      <c r="BI110" s="114">
        <v>20.000186108435223</v>
      </c>
      <c r="BJ110" s="114">
        <v>20.22861266907794</v>
      </c>
      <c r="BK110" s="114">
        <v>20.099133858061105</v>
      </c>
      <c r="BL110" s="114">
        <v>20.466663810712294</v>
      </c>
    </row>
    <row r="111" spans="1:64" x14ac:dyDescent="0.25">
      <c r="A111" s="1" t="s">
        <v>79</v>
      </c>
      <c r="B111" s="114">
        <v>10.170149637596445</v>
      </c>
      <c r="C111" s="114">
        <v>10.314868559411146</v>
      </c>
      <c r="D111" s="114">
        <v>11.595150879645807</v>
      </c>
      <c r="E111" s="114">
        <v>11.750944881889762</v>
      </c>
      <c r="F111" s="114">
        <v>11.741066435586365</v>
      </c>
      <c r="G111" s="114">
        <v>11.725162930436795</v>
      </c>
      <c r="H111" s="114">
        <v>12.557647601476017</v>
      </c>
      <c r="I111" s="114">
        <v>12.681700138504159</v>
      </c>
      <c r="J111" s="114">
        <v>12.669862618332949</v>
      </c>
      <c r="K111" s="114">
        <v>12.681985954409393</v>
      </c>
      <c r="L111" s="114">
        <v>13.821500518612419</v>
      </c>
      <c r="M111" s="114">
        <v>13.872258918296891</v>
      </c>
      <c r="N111" s="114">
        <v>13.834832816270252</v>
      </c>
      <c r="O111" s="114">
        <v>14.275786691184919</v>
      </c>
      <c r="P111" s="114">
        <v>14.819631796283549</v>
      </c>
      <c r="Q111" s="114">
        <v>14.881062585969737</v>
      </c>
      <c r="R111" s="114">
        <v>14.869669071338599</v>
      </c>
      <c r="S111" s="114">
        <v>14.666110541310541</v>
      </c>
      <c r="T111" s="114">
        <v>16.087768473463843</v>
      </c>
      <c r="U111" s="114">
        <v>17.175238471971067</v>
      </c>
      <c r="V111" s="114">
        <v>17.103291582035659</v>
      </c>
      <c r="W111" s="114">
        <v>18.396793263253073</v>
      </c>
      <c r="X111" s="114">
        <v>18.377359791949345</v>
      </c>
      <c r="Y111" s="114">
        <v>18.391293481931783</v>
      </c>
      <c r="Z111" s="114">
        <v>18.296294336223397</v>
      </c>
      <c r="AA111" s="114">
        <v>18.317317128066623</v>
      </c>
      <c r="AB111" s="114">
        <v>19.046841339155751</v>
      </c>
      <c r="AC111" s="114">
        <v>19.237696604110813</v>
      </c>
      <c r="AD111" s="114">
        <v>19.107298414116592</v>
      </c>
      <c r="AE111" s="114">
        <v>20.135414924157384</v>
      </c>
      <c r="AF111" s="114">
        <v>19.370962217595846</v>
      </c>
      <c r="AG111" s="114">
        <v>19.355476542817403</v>
      </c>
      <c r="AH111" s="114">
        <v>19.328971236334038</v>
      </c>
      <c r="AI111" s="114">
        <v>18.853977038843766</v>
      </c>
      <c r="AJ111" s="114">
        <v>19.565519849869723</v>
      </c>
      <c r="AK111" s="114">
        <v>19.608301776552423</v>
      </c>
      <c r="AL111" s="114">
        <v>19.679514992971619</v>
      </c>
      <c r="AM111" s="114">
        <v>20.319846549859079</v>
      </c>
      <c r="AN111" s="114">
        <v>20.504487599724978</v>
      </c>
      <c r="AO111" s="114">
        <v>20.617682443485887</v>
      </c>
      <c r="AP111" s="114">
        <v>20.603791308092802</v>
      </c>
      <c r="AQ111" s="114">
        <v>19.923353178238202</v>
      </c>
      <c r="AR111" s="114">
        <v>19.99490789455578</v>
      </c>
      <c r="AS111" s="114">
        <v>19.955764659495536</v>
      </c>
      <c r="AT111" s="114">
        <v>19.893312312184506</v>
      </c>
      <c r="AU111" s="114">
        <v>20.035674679622595</v>
      </c>
      <c r="AV111" s="114">
        <v>19.895778644388081</v>
      </c>
      <c r="AW111" s="114">
        <v>20.131471054702395</v>
      </c>
      <c r="AX111" s="114">
        <v>20.087699368624129</v>
      </c>
      <c r="AY111" s="114">
        <v>20.055523792199857</v>
      </c>
      <c r="AZ111" s="114">
        <v>19.984568957596039</v>
      </c>
      <c r="BA111" s="114">
        <v>20.078345573941988</v>
      </c>
      <c r="BB111" s="114">
        <v>20.106590078826308</v>
      </c>
      <c r="BC111" s="114">
        <v>20.398589402427028</v>
      </c>
      <c r="BD111" s="114">
        <v>20.333123263738401</v>
      </c>
      <c r="BE111" s="114">
        <v>20.319771140385356</v>
      </c>
      <c r="BF111" s="114">
        <v>20.375648252067514</v>
      </c>
      <c r="BG111" s="114">
        <v>20.185074852950414</v>
      </c>
      <c r="BH111" s="114">
        <v>20.08334167141188</v>
      </c>
      <c r="BI111" s="114">
        <v>20.128813306610745</v>
      </c>
      <c r="BJ111" s="114">
        <v>20.221084802182858</v>
      </c>
      <c r="BK111" s="114">
        <v>20.155754450677605</v>
      </c>
      <c r="BL111" s="114">
        <v>20.725443807813612</v>
      </c>
    </row>
    <row r="112" spans="1:64" x14ac:dyDescent="0.25">
      <c r="A112" s="1" t="s">
        <v>77</v>
      </c>
      <c r="B112" s="114">
        <v>9.3382888675920483</v>
      </c>
      <c r="C112" s="114">
        <v>11.255082027877142</v>
      </c>
      <c r="D112" s="114">
        <v>11.255827871626819</v>
      </c>
      <c r="E112" s="114">
        <v>11.319868845409589</v>
      </c>
      <c r="F112" s="114">
        <v>11.319948320413436</v>
      </c>
      <c r="G112" s="114">
        <v>11.091413153658102</v>
      </c>
      <c r="H112" s="114">
        <v>11.234634654290137</v>
      </c>
      <c r="I112" s="114">
        <v>12.173415038484308</v>
      </c>
      <c r="J112" s="114">
        <v>12.173355631520007</v>
      </c>
      <c r="K112" s="114">
        <v>11.827620656228884</v>
      </c>
      <c r="L112" s="114">
        <v>13.364699296600232</v>
      </c>
      <c r="M112" s="114">
        <v>13.412120893561106</v>
      </c>
      <c r="N112" s="114">
        <v>13.40576346086754</v>
      </c>
      <c r="O112" s="114">
        <v>13.437259765851401</v>
      </c>
      <c r="P112" s="114">
        <v>14.298327168699071</v>
      </c>
      <c r="Q112" s="114">
        <v>14.335731791508458</v>
      </c>
      <c r="R112" s="114">
        <v>14.332392493912046</v>
      </c>
      <c r="S112" s="114">
        <v>13.867701273903501</v>
      </c>
      <c r="T112" s="114">
        <v>15.473904890997405</v>
      </c>
      <c r="U112" s="114">
        <v>15.630890133393367</v>
      </c>
      <c r="V112" s="114">
        <v>15.502159764144322</v>
      </c>
      <c r="W112" s="114">
        <v>15.520052924869091</v>
      </c>
      <c r="X112" s="114">
        <v>15.519127593621715</v>
      </c>
      <c r="Y112" s="114">
        <v>15.553384949590601</v>
      </c>
      <c r="Z112" s="114">
        <v>15.542080741892494</v>
      </c>
      <c r="AA112" s="114">
        <v>16.362597976894588</v>
      </c>
      <c r="AB112" s="114">
        <v>16.886549305498026</v>
      </c>
      <c r="AC112" s="114">
        <v>17.162277317630227</v>
      </c>
      <c r="AD112" s="114">
        <v>17.14759661835749</v>
      </c>
      <c r="AE112" s="114">
        <v>18.297251220883446</v>
      </c>
      <c r="AF112" s="114">
        <v>16.296159444663402</v>
      </c>
      <c r="AG112" s="114">
        <v>16.318695233625355</v>
      </c>
      <c r="AH112" s="114">
        <v>16.316293582618052</v>
      </c>
      <c r="AI112" s="114">
        <v>16.398580781124686</v>
      </c>
      <c r="AJ112" s="114">
        <v>16.678342206228677</v>
      </c>
      <c r="AK112" s="114">
        <v>16.78549959795378</v>
      </c>
      <c r="AL112" s="114">
        <v>16.868277898599487</v>
      </c>
      <c r="AM112" s="114">
        <v>17.584083627620714</v>
      </c>
      <c r="AN112" s="114">
        <v>17.600189844224701</v>
      </c>
      <c r="AO112" s="114">
        <v>17.65952768427708</v>
      </c>
      <c r="AP112" s="114">
        <v>18.071600096370652</v>
      </c>
      <c r="AQ112" s="114">
        <v>17.704511753154012</v>
      </c>
      <c r="AR112" s="114">
        <v>17.669777887648419</v>
      </c>
      <c r="AS112" s="114">
        <v>17.672904738114816</v>
      </c>
      <c r="AT112" s="114">
        <v>17.721922931215101</v>
      </c>
      <c r="AU112" s="114">
        <v>17.718499417003038</v>
      </c>
      <c r="AV112" s="114">
        <v>17.715071307811314</v>
      </c>
      <c r="AW112" s="114">
        <v>17.773720339286349</v>
      </c>
      <c r="AX112" s="114">
        <v>17.772925971024442</v>
      </c>
      <c r="AY112" s="114">
        <v>17.933097207272652</v>
      </c>
      <c r="AZ112" s="114">
        <v>18.353743926478877</v>
      </c>
      <c r="BA112" s="114">
        <v>18.451917204794576</v>
      </c>
      <c r="BB112" s="114">
        <v>18.464595102942233</v>
      </c>
      <c r="BC112" s="114">
        <v>18.444342727602972</v>
      </c>
      <c r="BD112" s="114">
        <v>18.493857765284304</v>
      </c>
      <c r="BE112" s="114">
        <v>18.547926933965407</v>
      </c>
      <c r="BF112" s="114">
        <v>18.477114694971661</v>
      </c>
      <c r="BG112" s="114">
        <v>18.478630811286525</v>
      </c>
      <c r="BH112" s="114">
        <v>18.43583016761287</v>
      </c>
      <c r="BI112" s="114">
        <v>18.540484678184509</v>
      </c>
      <c r="BJ112" s="114">
        <v>18.715143515940049</v>
      </c>
      <c r="BK112" s="114">
        <v>18.984081942800678</v>
      </c>
      <c r="BL112" s="114">
        <v>19.517920455553472</v>
      </c>
    </row>
    <row r="113" spans="1:64" x14ac:dyDescent="0.25">
      <c r="A113" s="1" t="s">
        <v>59</v>
      </c>
      <c r="B113" s="114">
        <v>9.5557536291054248</v>
      </c>
      <c r="C113" s="114">
        <v>9.5590328786368204</v>
      </c>
      <c r="D113" s="114">
        <v>9.5638199212027892</v>
      </c>
      <c r="E113" s="114">
        <v>11.166013895164934</v>
      </c>
      <c r="F113" s="114">
        <v>11.163745660428532</v>
      </c>
      <c r="G113" s="114">
        <v>10.959532669712511</v>
      </c>
      <c r="H113" s="114">
        <v>10.970340089356201</v>
      </c>
      <c r="I113" s="114">
        <v>11.600867815093929</v>
      </c>
      <c r="J113" s="114">
        <v>11.682607006016744</v>
      </c>
      <c r="K113" s="114">
        <v>10.635222813396819</v>
      </c>
      <c r="L113" s="114">
        <v>10.63531459817937</v>
      </c>
      <c r="M113" s="114">
        <v>11.658536012678809</v>
      </c>
      <c r="N113" s="114">
        <v>11.707865345330738</v>
      </c>
      <c r="O113" s="114">
        <v>11.758827526389485</v>
      </c>
      <c r="P113" s="114">
        <v>11.780920664893618</v>
      </c>
      <c r="Q113" s="114">
        <v>12.248497948813057</v>
      </c>
      <c r="R113" s="114">
        <v>12.376291283783786</v>
      </c>
      <c r="S113" s="114">
        <v>12.20647780648958</v>
      </c>
      <c r="T113" s="114">
        <v>12.225953659988292</v>
      </c>
      <c r="U113" s="114">
        <v>13.522247892952574</v>
      </c>
      <c r="V113" s="114">
        <v>13.504082679671242</v>
      </c>
      <c r="W113" s="114">
        <v>13.807544125643373</v>
      </c>
      <c r="X113" s="114">
        <v>13.807986855771622</v>
      </c>
      <c r="Y113" s="114">
        <v>13.836835705117592</v>
      </c>
      <c r="Z113" s="114">
        <v>13.834000864653108</v>
      </c>
      <c r="AA113" s="114">
        <v>13.09439954222721</v>
      </c>
      <c r="AB113" s="114">
        <v>13.214998486449529</v>
      </c>
      <c r="AC113" s="114">
        <v>13.752415730756477</v>
      </c>
      <c r="AD113" s="114">
        <v>13.755295731241221</v>
      </c>
      <c r="AE113" s="114">
        <v>15.249819816554664</v>
      </c>
      <c r="AF113" s="114">
        <v>15.910455797603825</v>
      </c>
      <c r="AG113" s="114">
        <v>15.904664386378252</v>
      </c>
      <c r="AH113" s="114">
        <v>15.90292975262877</v>
      </c>
      <c r="AI113" s="114">
        <v>15.615689367356429</v>
      </c>
      <c r="AJ113" s="114">
        <v>15.611076473259876</v>
      </c>
      <c r="AK113" s="114">
        <v>16.585850371195498</v>
      </c>
      <c r="AL113" s="114">
        <v>16.618683732669744</v>
      </c>
      <c r="AM113" s="114">
        <v>16.51726964325109</v>
      </c>
      <c r="AN113" s="114">
        <v>16.504279951327995</v>
      </c>
      <c r="AO113" s="114">
        <v>16.480532446945844</v>
      </c>
      <c r="AP113" s="114">
        <v>16.462777147141175</v>
      </c>
      <c r="AQ113" s="114">
        <v>16.776926441429698</v>
      </c>
      <c r="AR113" s="114">
        <v>16.775184039800074</v>
      </c>
      <c r="AS113" s="114">
        <v>16.888988841187487</v>
      </c>
      <c r="AT113" s="114">
        <v>16.881083272340543</v>
      </c>
      <c r="AU113" s="114">
        <v>16.252031114553244</v>
      </c>
      <c r="AV113" s="114">
        <v>16.239300146020742</v>
      </c>
      <c r="AW113" s="114">
        <v>16.604815877303096</v>
      </c>
      <c r="AX113" s="114">
        <v>16.572380096581309</v>
      </c>
      <c r="AY113" s="114">
        <v>16.704246483226278</v>
      </c>
      <c r="AZ113" s="114">
        <v>16.71102904442504</v>
      </c>
      <c r="BA113" s="114">
        <v>17.11391443013494</v>
      </c>
      <c r="BB113" s="114">
        <v>17.197441085929274</v>
      </c>
      <c r="BC113" s="114">
        <v>17.240795811159074</v>
      </c>
      <c r="BD113" s="114">
        <v>17.237896713531232</v>
      </c>
      <c r="BE113" s="114">
        <v>17.453079207581869</v>
      </c>
      <c r="BF113" s="114">
        <v>17.536884539846433</v>
      </c>
      <c r="BG113" s="114">
        <v>17.483421089337728</v>
      </c>
      <c r="BH113" s="114">
        <v>17.489758533642306</v>
      </c>
      <c r="BI113" s="114">
        <v>17.550091841017402</v>
      </c>
      <c r="BJ113" s="114">
        <v>18.031122714109848</v>
      </c>
      <c r="BK113" s="114">
        <v>18.030224976211947</v>
      </c>
      <c r="BL113" s="114">
        <v>18.47390965936944</v>
      </c>
    </row>
    <row r="114" spans="1:64" x14ac:dyDescent="0.25">
      <c r="A114" s="1" t="s">
        <v>123</v>
      </c>
      <c r="B114" s="114">
        <v>10.527361441261103</v>
      </c>
      <c r="C114" s="114">
        <v>10.42791341362126</v>
      </c>
      <c r="D114" s="114">
        <v>10.411420451022137</v>
      </c>
      <c r="E114" s="114">
        <v>11.490215627316914</v>
      </c>
      <c r="F114" s="114">
        <v>11.980753788422497</v>
      </c>
      <c r="G114" s="114">
        <v>11.821397632581544</v>
      </c>
      <c r="H114" s="114">
        <v>11.94384215337735</v>
      </c>
      <c r="I114" s="114">
        <v>12.192456671918553</v>
      </c>
      <c r="J114" s="114">
        <v>12.181780345659163</v>
      </c>
      <c r="K114" s="114">
        <v>12.504028883466013</v>
      </c>
      <c r="L114" s="114">
        <v>12.641961135666786</v>
      </c>
      <c r="M114" s="114">
        <v>13.091748019929728</v>
      </c>
      <c r="N114" s="114">
        <v>13.070157464777616</v>
      </c>
      <c r="O114" s="114">
        <v>12.924375490966224</v>
      </c>
      <c r="P114" s="114">
        <v>12.923548513225551</v>
      </c>
      <c r="Q114" s="114">
        <v>14.776655261571964</v>
      </c>
      <c r="R114" s="114">
        <v>14.778314698030719</v>
      </c>
      <c r="S114" s="114">
        <v>14.220528352748625</v>
      </c>
      <c r="T114" s="114">
        <v>13.517436266605236</v>
      </c>
      <c r="U114" s="114">
        <v>14.53203090592268</v>
      </c>
      <c r="V114" s="114">
        <v>14.471253730201239</v>
      </c>
      <c r="W114" s="114">
        <v>14.753607373905075</v>
      </c>
      <c r="X114" s="114">
        <v>14.749376998021008</v>
      </c>
      <c r="Y114" s="114">
        <v>14.751926333776344</v>
      </c>
      <c r="Z114" s="114">
        <v>14.752286991269434</v>
      </c>
      <c r="AA114" s="114">
        <v>14.812129917380426</v>
      </c>
      <c r="AB114" s="114">
        <v>15.047377823990926</v>
      </c>
      <c r="AC114" s="114">
        <v>15.699158216733702</v>
      </c>
      <c r="AD114" s="114">
        <v>15.734714274958593</v>
      </c>
      <c r="AE114" s="114">
        <v>15.846002280495966</v>
      </c>
      <c r="AF114" s="114">
        <v>16.033477437415204</v>
      </c>
      <c r="AG114" s="114">
        <v>16.049955230273209</v>
      </c>
      <c r="AH114" s="114">
        <v>16.021644938569388</v>
      </c>
      <c r="AI114" s="114">
        <v>16.442585335280675</v>
      </c>
      <c r="AJ114" s="114">
        <v>16.421469844339214</v>
      </c>
      <c r="AK114" s="114">
        <v>16.416090511455224</v>
      </c>
      <c r="AL114" s="114">
        <v>16.427339797679288</v>
      </c>
      <c r="AM114" s="114">
        <v>16.580722560442659</v>
      </c>
      <c r="AN114" s="114">
        <v>17.064833020548882</v>
      </c>
      <c r="AO114" s="114">
        <v>17.077276436480957</v>
      </c>
      <c r="AP114" s="114">
        <v>17.093687766278691</v>
      </c>
      <c r="AQ114" s="114">
        <v>17.056910741497035</v>
      </c>
      <c r="AR114" s="114">
        <v>17.049245918652794</v>
      </c>
      <c r="AS114" s="114">
        <v>17.04871790174964</v>
      </c>
      <c r="AT114" s="114">
        <v>17.029820244723602</v>
      </c>
      <c r="AU114" s="114">
        <v>17.010667962555381</v>
      </c>
      <c r="AV114" s="114">
        <v>17.36371905879647</v>
      </c>
      <c r="AW114" s="114">
        <v>17.352534124824039</v>
      </c>
      <c r="AX114" s="114">
        <v>17.345448533658306</v>
      </c>
      <c r="AY114" s="114">
        <v>17.930177439040403</v>
      </c>
      <c r="AZ114" s="114">
        <v>18.028810001422517</v>
      </c>
      <c r="BA114" s="114">
        <v>18.03238084186918</v>
      </c>
      <c r="BB114" s="114">
        <v>18.304336573751453</v>
      </c>
      <c r="BC114" s="114">
        <v>18.077703876389762</v>
      </c>
      <c r="BD114" s="114">
        <v>18.051484048420157</v>
      </c>
      <c r="BE114" s="114">
        <v>18.246494736074055</v>
      </c>
      <c r="BF114" s="114">
        <v>18.607583624806985</v>
      </c>
      <c r="BG114" s="114">
        <v>18.564010657843959</v>
      </c>
      <c r="BH114" s="114">
        <v>18.555057710643844</v>
      </c>
      <c r="BI114" s="114">
        <v>18.529154236733767</v>
      </c>
      <c r="BJ114" s="114">
        <v>19.035875832445669</v>
      </c>
      <c r="BK114" s="114">
        <v>19.040767856118187</v>
      </c>
      <c r="BL114" s="114">
        <v>19.10069615533304</v>
      </c>
    </row>
    <row r="115" spans="1:64" x14ac:dyDescent="0.25">
      <c r="A115" s="1" t="s">
        <v>64</v>
      </c>
      <c r="B115" s="114">
        <v>9.9189601400594469</v>
      </c>
      <c r="C115" s="114">
        <v>9.7052832351868226</v>
      </c>
      <c r="D115" s="114">
        <v>9.7080830103359155</v>
      </c>
      <c r="E115" s="114">
        <v>11.184760958463517</v>
      </c>
      <c r="F115" s="114">
        <v>11.183952559900707</v>
      </c>
      <c r="G115" s="114">
        <v>11.104159820804224</v>
      </c>
      <c r="H115" s="114">
        <v>11.150461933905916</v>
      </c>
      <c r="I115" s="114">
        <v>11.829876938694941</v>
      </c>
      <c r="J115" s="114">
        <v>11.830724085194433</v>
      </c>
      <c r="K115" s="114">
        <v>11.401089653859504</v>
      </c>
      <c r="L115" s="114">
        <v>11.401698183766644</v>
      </c>
      <c r="M115" s="114">
        <v>12.499606222978951</v>
      </c>
      <c r="N115" s="114">
        <v>12.467254124497433</v>
      </c>
      <c r="O115" s="114">
        <v>12.169881366795968</v>
      </c>
      <c r="P115" s="114">
        <v>12.240424910377692</v>
      </c>
      <c r="Q115" s="114">
        <v>12.879184723169717</v>
      </c>
      <c r="R115" s="114">
        <v>12.880929380053908</v>
      </c>
      <c r="S115" s="114">
        <v>12.514093660367244</v>
      </c>
      <c r="T115" s="114">
        <v>12.519144334718781</v>
      </c>
      <c r="U115" s="114">
        <v>14.009831458590529</v>
      </c>
      <c r="V115" s="114">
        <v>13.959249799128852</v>
      </c>
      <c r="W115" s="114">
        <v>14.197486860763629</v>
      </c>
      <c r="X115" s="114">
        <v>14.15044202636096</v>
      </c>
      <c r="Y115" s="114">
        <v>14.15953263590001</v>
      </c>
      <c r="Z115" s="114">
        <v>14.096252556263959</v>
      </c>
      <c r="AA115" s="114">
        <v>13.931974613012789</v>
      </c>
      <c r="AB115" s="114">
        <v>13.931382578223038</v>
      </c>
      <c r="AC115" s="114">
        <v>14.266204292238392</v>
      </c>
      <c r="AD115" s="114">
        <v>14.221453235990523</v>
      </c>
      <c r="AE115" s="114">
        <v>14.330013612753014</v>
      </c>
      <c r="AF115" s="114">
        <v>13.605356373965922</v>
      </c>
      <c r="AG115" s="114">
        <v>14.176015716228154</v>
      </c>
      <c r="AH115" s="114">
        <v>14.388378928069237</v>
      </c>
      <c r="AI115" s="114">
        <v>14.400893829417539</v>
      </c>
      <c r="AJ115" s="114">
        <v>14.370619535792903</v>
      </c>
      <c r="AK115" s="114">
        <v>14.779689250388936</v>
      </c>
      <c r="AL115" s="114">
        <v>14.996155128318096</v>
      </c>
      <c r="AM115" s="114">
        <v>14.90164327727706</v>
      </c>
      <c r="AN115" s="114">
        <v>15.502723890822551</v>
      </c>
      <c r="AO115" s="114">
        <v>15.507619373672611</v>
      </c>
      <c r="AP115" s="114">
        <v>15.493099111867693</v>
      </c>
      <c r="AQ115" s="114">
        <v>15.551803958060185</v>
      </c>
      <c r="AR115" s="114">
        <v>15.534030879300344</v>
      </c>
      <c r="AS115" s="114">
        <v>15.54187675108839</v>
      </c>
      <c r="AT115" s="114">
        <v>15.526635600707371</v>
      </c>
      <c r="AU115" s="114">
        <v>15.516793130375538</v>
      </c>
      <c r="AV115" s="114">
        <v>15.553178386308351</v>
      </c>
      <c r="AW115" s="114">
        <v>16.029102372761521</v>
      </c>
      <c r="AX115" s="114">
        <v>16.007718421941341</v>
      </c>
      <c r="AY115" s="114">
        <v>16.063557714388171</v>
      </c>
      <c r="AZ115" s="114">
        <v>16.152181499618614</v>
      </c>
      <c r="BA115" s="114">
        <v>16.307917288259151</v>
      </c>
      <c r="BB115" s="114">
        <v>16.376222478782161</v>
      </c>
      <c r="BC115" s="114">
        <v>16.476328398184702</v>
      </c>
      <c r="BD115" s="114">
        <v>16.493464379355125</v>
      </c>
      <c r="BE115" s="114">
        <v>16.591219376113663</v>
      </c>
      <c r="BF115" s="114">
        <v>16.893266646313204</v>
      </c>
      <c r="BG115" s="114">
        <v>16.83848265942008</v>
      </c>
      <c r="BH115" s="114">
        <v>16.870231462542655</v>
      </c>
      <c r="BI115" s="114">
        <v>17.048710520832842</v>
      </c>
      <c r="BJ115" s="114">
        <v>17.461601807296667</v>
      </c>
      <c r="BK115" s="114">
        <v>17.73328658516018</v>
      </c>
      <c r="BL115" s="114">
        <v>17.724700648788655</v>
      </c>
    </row>
    <row r="116" spans="1:64" x14ac:dyDescent="0.25">
      <c r="A116" s="1" t="s">
        <v>52</v>
      </c>
      <c r="B116" s="114">
        <v>10.822754459601256</v>
      </c>
      <c r="C116" s="114">
        <v>11.118154746310365</v>
      </c>
      <c r="D116" s="114">
        <v>11.176793492521648</v>
      </c>
      <c r="E116" s="114">
        <v>11.413317572892039</v>
      </c>
      <c r="F116" s="114">
        <v>11.410709033613445</v>
      </c>
      <c r="G116" s="114">
        <v>12.926396743412415</v>
      </c>
      <c r="H116" s="114">
        <v>12.734668186201455</v>
      </c>
      <c r="I116" s="114">
        <v>12.947670175438597</v>
      </c>
      <c r="J116" s="114">
        <v>12.976430634573306</v>
      </c>
      <c r="K116" s="114">
        <v>13.658524446776877</v>
      </c>
      <c r="L116" s="114">
        <v>13.817349460951881</v>
      </c>
      <c r="M116" s="114">
        <v>13.813750657548656</v>
      </c>
      <c r="N116" s="114">
        <v>14.08508505787443</v>
      </c>
      <c r="O116" s="114">
        <v>14.312281990728591</v>
      </c>
      <c r="P116" s="114">
        <v>14.295174960436084</v>
      </c>
      <c r="Q116" s="114">
        <v>14.85312543554007</v>
      </c>
      <c r="R116" s="114">
        <v>14.94881641881903</v>
      </c>
      <c r="S116" s="114">
        <v>14.946681707740373</v>
      </c>
      <c r="T116" s="114">
        <v>16.16463969439139</v>
      </c>
      <c r="U116" s="114">
        <v>16.588460672210665</v>
      </c>
      <c r="V116" s="114">
        <v>16.563363360762239</v>
      </c>
      <c r="W116" s="114">
        <v>17.651522470456314</v>
      </c>
      <c r="X116" s="114">
        <v>17.648195488721804</v>
      </c>
      <c r="Y116" s="114">
        <v>17.625783153347729</v>
      </c>
      <c r="Z116" s="114">
        <v>17.487818933586009</v>
      </c>
      <c r="AA116" s="114">
        <v>17.691316655124645</v>
      </c>
      <c r="AB116" s="114">
        <v>17.724778461805251</v>
      </c>
      <c r="AC116" s="114">
        <v>18.104903829492301</v>
      </c>
      <c r="AD116" s="114">
        <v>18.076155444002076</v>
      </c>
      <c r="AE116" s="114">
        <v>17.504108078477273</v>
      </c>
      <c r="AF116" s="114">
        <v>17.34764811225903</v>
      </c>
      <c r="AG116" s="114">
        <v>17.2381799039944</v>
      </c>
      <c r="AH116" s="114">
        <v>17.191204523645794</v>
      </c>
      <c r="AI116" s="114">
        <v>19.200441626165787</v>
      </c>
      <c r="AJ116" s="114">
        <v>19.142229925965626</v>
      </c>
      <c r="AK116" s="114">
        <v>19.592329003068205</v>
      </c>
      <c r="AL116" s="114">
        <v>19.571497838002362</v>
      </c>
      <c r="AM116" s="114">
        <v>18.797070592139431</v>
      </c>
      <c r="AN116" s="114">
        <v>19.517477755912903</v>
      </c>
      <c r="AO116" s="114">
        <v>19.484214117130509</v>
      </c>
      <c r="AP116" s="114">
        <v>19.452546645537868</v>
      </c>
      <c r="AQ116" s="114">
        <v>18.601579855928719</v>
      </c>
      <c r="AR116" s="114">
        <v>19.353449505222351</v>
      </c>
      <c r="AS116" s="114">
        <v>19.328540310629442</v>
      </c>
      <c r="AT116" s="114">
        <v>19.294250008099397</v>
      </c>
      <c r="AU116" s="114">
        <v>19.343254424723977</v>
      </c>
      <c r="AV116" s="114">
        <v>19.295701101713572</v>
      </c>
      <c r="AW116" s="114">
        <v>19.504841335486777</v>
      </c>
      <c r="AX116" s="114">
        <v>19.313135237410481</v>
      </c>
      <c r="AY116" s="114">
        <v>19.362580850249103</v>
      </c>
      <c r="AZ116" s="114">
        <v>19.880064959058529</v>
      </c>
      <c r="BA116" s="114">
        <v>19.966231830019993</v>
      </c>
      <c r="BB116" s="114">
        <v>20.094490681188496</v>
      </c>
      <c r="BC116" s="114">
        <v>19.420095924912086</v>
      </c>
      <c r="BD116" s="114">
        <v>19.908143387737798</v>
      </c>
      <c r="BE116" s="114">
        <v>19.861550172808325</v>
      </c>
      <c r="BF116" s="114">
        <v>20.068965887214457</v>
      </c>
      <c r="BG116" s="114">
        <v>20.341780637129705</v>
      </c>
      <c r="BH116" s="114">
        <v>20.318195769832851</v>
      </c>
      <c r="BI116" s="114">
        <v>20.1965465546639</v>
      </c>
      <c r="BJ116" s="114">
        <v>20.420561765719814</v>
      </c>
      <c r="BK116" s="114">
        <v>20.637952390356226</v>
      </c>
      <c r="BL116" s="114">
        <v>20.682391140822418</v>
      </c>
    </row>
    <row r="117" spans="1:64" x14ac:dyDescent="0.25">
      <c r="A117" s="1" t="s">
        <v>93</v>
      </c>
      <c r="B117" s="114">
        <v>9.146540073840475</v>
      </c>
      <c r="C117" s="114">
        <v>8.7647296881608785</v>
      </c>
      <c r="D117" s="114">
        <v>12.002242658983798</v>
      </c>
      <c r="E117" s="114">
        <v>12.192463322967738</v>
      </c>
      <c r="F117" s="114">
        <v>12.192240800762628</v>
      </c>
      <c r="G117" s="114">
        <v>12.397778580527406</v>
      </c>
      <c r="H117" s="114">
        <v>12.455869053047577</v>
      </c>
      <c r="I117" s="114">
        <v>12.593844505952832</v>
      </c>
      <c r="J117" s="114">
        <v>12.593184761473262</v>
      </c>
      <c r="K117" s="114">
        <v>12.500622462024367</v>
      </c>
      <c r="L117" s="114">
        <v>13.687881195184698</v>
      </c>
      <c r="M117" s="114">
        <v>13.783792683155507</v>
      </c>
      <c r="N117" s="114">
        <v>13.930657552692114</v>
      </c>
      <c r="O117" s="114">
        <v>13.864793101517442</v>
      </c>
      <c r="P117" s="114">
        <v>15.239152655979449</v>
      </c>
      <c r="Q117" s="114">
        <v>15.385902894975985</v>
      </c>
      <c r="R117" s="114">
        <v>15.361645679628705</v>
      </c>
      <c r="S117" s="114">
        <v>15.209340942562596</v>
      </c>
      <c r="T117" s="114">
        <v>15.161923700103104</v>
      </c>
      <c r="U117" s="114">
        <v>15.521315441662383</v>
      </c>
      <c r="V117" s="114">
        <v>15.476576797684897</v>
      </c>
      <c r="W117" s="114">
        <v>15.162653404827703</v>
      </c>
      <c r="X117" s="114">
        <v>15.638139824532479</v>
      </c>
      <c r="Y117" s="114">
        <v>15.623715767446091</v>
      </c>
      <c r="Z117" s="114">
        <v>15.617357037790329</v>
      </c>
      <c r="AA117" s="114">
        <v>15.747885643842572</v>
      </c>
      <c r="AB117" s="114">
        <v>16.55747053293803</v>
      </c>
      <c r="AC117" s="114">
        <v>16.963292766602876</v>
      </c>
      <c r="AD117" s="114">
        <v>16.944318914150966</v>
      </c>
      <c r="AE117" s="114">
        <v>16.80901433192215</v>
      </c>
      <c r="AF117" s="114">
        <v>16.671910051975658</v>
      </c>
      <c r="AG117" s="114">
        <v>16.630799703505726</v>
      </c>
      <c r="AH117" s="114">
        <v>16.591271851001903</v>
      </c>
      <c r="AI117" s="114">
        <v>16.630875904124199</v>
      </c>
      <c r="AJ117" s="114">
        <v>16.620298635024469</v>
      </c>
      <c r="AK117" s="114">
        <v>16.606699134200255</v>
      </c>
      <c r="AL117" s="114">
        <v>16.652714448856212</v>
      </c>
      <c r="AM117" s="114">
        <v>17.702458892484827</v>
      </c>
      <c r="AN117" s="114">
        <v>17.683413639183939</v>
      </c>
      <c r="AO117" s="114">
        <v>17.658233578361155</v>
      </c>
      <c r="AP117" s="114">
        <v>17.619056609292343</v>
      </c>
      <c r="AQ117" s="114">
        <v>17.937836286087915</v>
      </c>
      <c r="AR117" s="114">
        <v>17.907095512310342</v>
      </c>
      <c r="AS117" s="114">
        <v>17.886558245796493</v>
      </c>
      <c r="AT117" s="114">
        <v>17.870534708709101</v>
      </c>
      <c r="AU117" s="114">
        <v>17.913546772029953</v>
      </c>
      <c r="AV117" s="114">
        <v>18.076643705637803</v>
      </c>
      <c r="AW117" s="114">
        <v>18.042554372924339</v>
      </c>
      <c r="AX117" s="114">
        <v>18.029953093211663</v>
      </c>
      <c r="AY117" s="114">
        <v>18.252215530599059</v>
      </c>
      <c r="AZ117" s="114">
        <v>18.31451565191405</v>
      </c>
      <c r="BA117" s="114">
        <v>18.248360025475087</v>
      </c>
      <c r="BB117" s="114">
        <v>18.268657287413546</v>
      </c>
      <c r="BC117" s="114">
        <v>18.518985897571046</v>
      </c>
      <c r="BD117" s="114">
        <v>18.525748764991899</v>
      </c>
      <c r="BE117" s="114">
        <v>18.616912726092007</v>
      </c>
      <c r="BF117" s="114">
        <v>18.47422681086567</v>
      </c>
      <c r="BG117" s="114">
        <v>18.131628423058054</v>
      </c>
      <c r="BH117" s="114">
        <v>18.115744420312595</v>
      </c>
      <c r="BI117" s="114">
        <v>18.220931681561332</v>
      </c>
      <c r="BJ117" s="114">
        <v>18.937061719614178</v>
      </c>
      <c r="BK117" s="114">
        <v>19.562990975416028</v>
      </c>
      <c r="BL117" s="114">
        <v>19.573949866059117</v>
      </c>
    </row>
    <row r="118" spans="1:64" x14ac:dyDescent="0.25">
      <c r="A118" s="1" t="s">
        <v>85</v>
      </c>
      <c r="B118" s="114">
        <v>8.718790704119403</v>
      </c>
      <c r="C118" s="114">
        <v>9.9297318786252582</v>
      </c>
      <c r="D118" s="114">
        <v>10.413756526193431</v>
      </c>
      <c r="E118" s="114">
        <v>10.453967242769227</v>
      </c>
      <c r="F118" s="114">
        <v>10.478439112792028</v>
      </c>
      <c r="G118" s="114">
        <v>10.464619065361912</v>
      </c>
      <c r="H118" s="114">
        <v>10.63929954999022</v>
      </c>
      <c r="I118" s="114">
        <v>10.825575860520512</v>
      </c>
      <c r="J118" s="114">
        <v>10.823570371236023</v>
      </c>
      <c r="K118" s="114">
        <v>10.862552482118284</v>
      </c>
      <c r="L118" s="114">
        <v>12.054390135482501</v>
      </c>
      <c r="M118" s="114">
        <v>12.41876441992361</v>
      </c>
      <c r="N118" s="114">
        <v>12.40993945704149</v>
      </c>
      <c r="O118" s="114">
        <v>12.49449377784606</v>
      </c>
      <c r="P118" s="114">
        <v>13.863761598036966</v>
      </c>
      <c r="Q118" s="114">
        <v>14.112345159005187</v>
      </c>
      <c r="R118" s="114">
        <v>14.115727719271419</v>
      </c>
      <c r="S118" s="114">
        <v>13.986242449568817</v>
      </c>
      <c r="T118" s="114">
        <v>14.410977635054252</v>
      </c>
      <c r="U118" s="114">
        <v>14.907105457856694</v>
      </c>
      <c r="V118" s="114">
        <v>14.855022479370199</v>
      </c>
      <c r="W118" s="114">
        <v>14.808101582014988</v>
      </c>
      <c r="X118" s="114">
        <v>14.676026183549325</v>
      </c>
      <c r="Y118" s="114">
        <v>14.678222658091773</v>
      </c>
      <c r="Z118" s="114">
        <v>14.659961524678902</v>
      </c>
      <c r="AA118" s="114">
        <v>14.721011248962899</v>
      </c>
      <c r="AB118" s="114">
        <v>15.355801038513199</v>
      </c>
      <c r="AC118" s="114">
        <v>15.714839157075428</v>
      </c>
      <c r="AD118" s="114">
        <v>15.714623315832753</v>
      </c>
      <c r="AE118" s="114">
        <v>16.080543923729895</v>
      </c>
      <c r="AF118" s="114">
        <v>15.778676318012122</v>
      </c>
      <c r="AG118" s="114">
        <v>15.811475359052418</v>
      </c>
      <c r="AH118" s="114">
        <v>15.820628911746029</v>
      </c>
      <c r="AI118" s="114">
        <v>15.497875134142783</v>
      </c>
      <c r="AJ118" s="114">
        <v>15.51198498509226</v>
      </c>
      <c r="AK118" s="114">
        <v>15.521233855280007</v>
      </c>
      <c r="AL118" s="114">
        <v>15.521089553694614</v>
      </c>
      <c r="AM118" s="114">
        <v>16.515318452978914</v>
      </c>
      <c r="AN118" s="114">
        <v>16.511282010150705</v>
      </c>
      <c r="AO118" s="114">
        <v>16.509496146440636</v>
      </c>
      <c r="AP118" s="114">
        <v>16.440562976467788</v>
      </c>
      <c r="AQ118" s="114">
        <v>16.743994113245854</v>
      </c>
      <c r="AR118" s="114">
        <v>16.728229568278522</v>
      </c>
      <c r="AS118" s="114">
        <v>16.648210672584963</v>
      </c>
      <c r="AT118" s="114">
        <v>16.636742646488095</v>
      </c>
      <c r="AU118" s="114">
        <v>16.584383523750788</v>
      </c>
      <c r="AV118" s="114">
        <v>17.128841314850547</v>
      </c>
      <c r="AW118" s="114">
        <v>17.080470895783279</v>
      </c>
      <c r="AX118" s="114">
        <v>17.070084041322474</v>
      </c>
      <c r="AY118" s="114">
        <v>17.419943121708044</v>
      </c>
      <c r="AZ118" s="114">
        <v>17.183227171688728</v>
      </c>
      <c r="BA118" s="114">
        <v>17.117240748189388</v>
      </c>
      <c r="BB118" s="114">
        <v>17.136969627766952</v>
      </c>
      <c r="BC118" s="114">
        <v>17.288925112184195</v>
      </c>
      <c r="BD118" s="114">
        <v>17.258648741829475</v>
      </c>
      <c r="BE118" s="114">
        <v>17.431788765292673</v>
      </c>
      <c r="BF118" s="114">
        <v>17.565777569044073</v>
      </c>
      <c r="BG118" s="114">
        <v>17.358622382476618</v>
      </c>
      <c r="BH118" s="114">
        <v>17.352103975068445</v>
      </c>
      <c r="BI118" s="114">
        <v>17.435198257408892</v>
      </c>
      <c r="BJ118" s="114">
        <v>17.995808536046695</v>
      </c>
      <c r="BK118" s="114">
        <v>18.609776313707901</v>
      </c>
      <c r="BL118" s="114">
        <v>18.593532881273514</v>
      </c>
    </row>
    <row r="119" spans="1:64" x14ac:dyDescent="0.25">
      <c r="A119" s="1" t="s">
        <v>102</v>
      </c>
      <c r="B119" s="114">
        <v>8.7955620510469217</v>
      </c>
      <c r="C119" s="114">
        <v>8.362539776525642</v>
      </c>
      <c r="D119" s="114">
        <v>10.465243555742115</v>
      </c>
      <c r="E119" s="114">
        <v>10.614194631512676</v>
      </c>
      <c r="F119" s="114">
        <v>10.616621734985701</v>
      </c>
      <c r="G119" s="114">
        <v>10.613960682168186</v>
      </c>
      <c r="H119" s="114">
        <v>10.793987688098495</v>
      </c>
      <c r="I119" s="114">
        <v>10.906044210207023</v>
      </c>
      <c r="J119" s="114">
        <v>10.906852239904852</v>
      </c>
      <c r="K119" s="114">
        <v>10.782010452699659</v>
      </c>
      <c r="L119" s="114">
        <v>12.217165661915228</v>
      </c>
      <c r="M119" s="114">
        <v>12.36258414746198</v>
      </c>
      <c r="N119" s="114">
        <v>12.360258270838397</v>
      </c>
      <c r="O119" s="114">
        <v>12.445310674356534</v>
      </c>
      <c r="P119" s="114">
        <v>14.095631644603326</v>
      </c>
      <c r="Q119" s="114">
        <v>14.152703584874164</v>
      </c>
      <c r="R119" s="114">
        <v>14.153079824707383</v>
      </c>
      <c r="S119" s="114">
        <v>14.003967599410901</v>
      </c>
      <c r="T119" s="114">
        <v>14.596819303284724</v>
      </c>
      <c r="U119" s="114">
        <v>14.911643476026144</v>
      </c>
      <c r="V119" s="114">
        <v>14.870146525513755</v>
      </c>
      <c r="W119" s="114">
        <v>14.781273905166262</v>
      </c>
      <c r="X119" s="114">
        <v>14.784243328876759</v>
      </c>
      <c r="Y119" s="114">
        <v>14.823228012733065</v>
      </c>
      <c r="Z119" s="114">
        <v>14.832745236799127</v>
      </c>
      <c r="AA119" s="114">
        <v>14.847050729623056</v>
      </c>
      <c r="AB119" s="114">
        <v>15.45452961168559</v>
      </c>
      <c r="AC119" s="114">
        <v>15.884851395760357</v>
      </c>
      <c r="AD119" s="114">
        <v>15.87504689384529</v>
      </c>
      <c r="AE119" s="114">
        <v>16.08632467969047</v>
      </c>
      <c r="AF119" s="114">
        <v>15.920881546263145</v>
      </c>
      <c r="AG119" s="114">
        <v>15.925866694387514</v>
      </c>
      <c r="AH119" s="114">
        <v>15.912096354655018</v>
      </c>
      <c r="AI119" s="114">
        <v>15.515492902829253</v>
      </c>
      <c r="AJ119" s="114">
        <v>15.518214847731523</v>
      </c>
      <c r="AK119" s="114">
        <v>15.557317720573606</v>
      </c>
      <c r="AL119" s="114">
        <v>15.553659814030555</v>
      </c>
      <c r="AM119" s="114">
        <v>16.637069482079788</v>
      </c>
      <c r="AN119" s="114">
        <v>16.618646395043132</v>
      </c>
      <c r="AO119" s="114">
        <v>16.604178287847944</v>
      </c>
      <c r="AP119" s="114">
        <v>16.554519110353478</v>
      </c>
      <c r="AQ119" s="114">
        <v>16.807991449728043</v>
      </c>
      <c r="AR119" s="114">
        <v>16.666882849160267</v>
      </c>
      <c r="AS119" s="114">
        <v>16.646646718255596</v>
      </c>
      <c r="AT119" s="114">
        <v>16.63140663607188</v>
      </c>
      <c r="AU119" s="114">
        <v>16.687139279993914</v>
      </c>
      <c r="AV119" s="114">
        <v>16.874120144246906</v>
      </c>
      <c r="AW119" s="114">
        <v>16.844551930132461</v>
      </c>
      <c r="AX119" s="114">
        <v>16.833938800781059</v>
      </c>
      <c r="AY119" s="114">
        <v>17.134856183878846</v>
      </c>
      <c r="AZ119" s="114">
        <v>17.066468182272374</v>
      </c>
      <c r="BA119" s="114">
        <v>17.022306305967895</v>
      </c>
      <c r="BB119" s="114">
        <v>17.037741385820141</v>
      </c>
      <c r="BC119" s="114">
        <v>17.256931389056284</v>
      </c>
      <c r="BD119" s="114">
        <v>17.261779773066834</v>
      </c>
      <c r="BE119" s="114">
        <v>17.325770202326765</v>
      </c>
      <c r="BF119" s="114">
        <v>17.334622105135381</v>
      </c>
      <c r="BG119" s="114">
        <v>17.128057363793957</v>
      </c>
      <c r="BH119" s="114">
        <v>17.156388625746835</v>
      </c>
      <c r="BI119" s="114">
        <v>17.183890159632426</v>
      </c>
      <c r="BJ119" s="114">
        <v>17.865620888096117</v>
      </c>
      <c r="BK119" s="114">
        <v>18.345704415786763</v>
      </c>
      <c r="BL119" s="114">
        <v>18.464243815568508</v>
      </c>
    </row>
    <row r="120" spans="1:64" x14ac:dyDescent="0.25">
      <c r="A120" s="1" t="s">
        <v>116</v>
      </c>
      <c r="B120" s="114">
        <v>11.081281372235662</v>
      </c>
      <c r="C120" s="114">
        <v>12.640583262763128</v>
      </c>
      <c r="D120" s="114">
        <v>12.692721332652388</v>
      </c>
      <c r="E120" s="114">
        <v>12.691142852880622</v>
      </c>
      <c r="F120" s="114">
        <v>12.852668771212185</v>
      </c>
      <c r="G120" s="114">
        <v>12.628804898897595</v>
      </c>
      <c r="H120" s="114">
        <v>13.559819070258854</v>
      </c>
      <c r="I120" s="114">
        <v>13.520704523243431</v>
      </c>
      <c r="J120" s="114">
        <v>13.513329220854622</v>
      </c>
      <c r="K120" s="114">
        <v>13.995971055897032</v>
      </c>
      <c r="L120" s="114">
        <v>14.180988255226284</v>
      </c>
      <c r="M120" s="114">
        <v>14.198136601652235</v>
      </c>
      <c r="N120" s="114">
        <v>14.192825981993243</v>
      </c>
      <c r="O120" s="114">
        <v>15.54942611251643</v>
      </c>
      <c r="P120" s="114">
        <v>15.780515295870044</v>
      </c>
      <c r="Q120" s="114">
        <v>15.814462158618577</v>
      </c>
      <c r="R120" s="114">
        <v>15.815587782020133</v>
      </c>
      <c r="S120" s="114">
        <v>17.053696590657516</v>
      </c>
      <c r="T120" s="114">
        <v>17.409968253091872</v>
      </c>
      <c r="U120" s="114">
        <v>17.430448663234124</v>
      </c>
      <c r="V120" s="114">
        <v>17.41140220136144</v>
      </c>
      <c r="W120" s="114">
        <v>18.177467717614803</v>
      </c>
      <c r="X120" s="114">
        <v>18.203099384825698</v>
      </c>
      <c r="Y120" s="114">
        <v>18.192851055719672</v>
      </c>
      <c r="Z120" s="114">
        <v>18.019324663689304</v>
      </c>
      <c r="AA120" s="114">
        <v>18.584243023303046</v>
      </c>
      <c r="AB120" s="114">
        <v>18.615568326085189</v>
      </c>
      <c r="AC120" s="114">
        <v>19.010545361394616</v>
      </c>
      <c r="AD120" s="114">
        <v>18.99756705084015</v>
      </c>
      <c r="AE120" s="114">
        <v>19.834964418292778</v>
      </c>
      <c r="AF120" s="114">
        <v>19.709799086015153</v>
      </c>
      <c r="AG120" s="114">
        <v>19.680891727412124</v>
      </c>
      <c r="AH120" s="114">
        <v>19.646294490394531</v>
      </c>
      <c r="AI120" s="114">
        <v>20.398763032765217</v>
      </c>
      <c r="AJ120" s="114">
        <v>20.380708830698289</v>
      </c>
      <c r="AK120" s="114">
        <v>20.350335660620345</v>
      </c>
      <c r="AL120" s="114">
        <v>20.321277690720542</v>
      </c>
      <c r="AM120" s="114">
        <v>20.80354452516309</v>
      </c>
      <c r="AN120" s="114">
        <v>20.758265779601871</v>
      </c>
      <c r="AO120" s="114">
        <v>20.726459210296831</v>
      </c>
      <c r="AP120" s="114">
        <v>20.685135540455988</v>
      </c>
      <c r="AQ120" s="114">
        <v>20.719059161729948</v>
      </c>
      <c r="AR120" s="114">
        <v>20.733881922367328</v>
      </c>
      <c r="AS120" s="114">
        <v>20.712991797850115</v>
      </c>
      <c r="AT120" s="114">
        <v>20.680260486819407</v>
      </c>
      <c r="AU120" s="114">
        <v>20.62192946397964</v>
      </c>
      <c r="AV120" s="114">
        <v>20.641443581538525</v>
      </c>
      <c r="AW120" s="114">
        <v>20.614256519127231</v>
      </c>
      <c r="AX120" s="114">
        <v>20.589337441856344</v>
      </c>
      <c r="AY120" s="114">
        <v>20.682329852746228</v>
      </c>
      <c r="AZ120" s="114">
        <v>20.65636794352104</v>
      </c>
      <c r="BA120" s="114">
        <v>20.629793410345023</v>
      </c>
      <c r="BB120" s="114">
        <v>20.746357437914149</v>
      </c>
      <c r="BC120" s="114">
        <v>21.148366178319336</v>
      </c>
      <c r="BD120" s="114">
        <v>21.109496527280676</v>
      </c>
      <c r="BE120" s="114">
        <v>21.083090384782956</v>
      </c>
      <c r="BF120" s="114">
        <v>21.086870161941626</v>
      </c>
      <c r="BG120" s="114">
        <v>20.947218659300844</v>
      </c>
      <c r="BH120" s="114">
        <v>20.916440226760955</v>
      </c>
      <c r="BI120" s="114">
        <v>20.891676247882728</v>
      </c>
      <c r="BJ120" s="114">
        <v>20.99152366965285</v>
      </c>
      <c r="BK120" s="114">
        <v>21.047653272236023</v>
      </c>
      <c r="BL120" s="114">
        <v>21.023159229937651</v>
      </c>
    </row>
    <row r="121" spans="1:64" x14ac:dyDescent="0.25">
      <c r="A121" s="1" t="s">
        <v>113</v>
      </c>
      <c r="B121" s="114">
        <v>8.6729059479614712</v>
      </c>
      <c r="C121" s="114">
        <v>10.172772416270677</v>
      </c>
      <c r="D121" s="114">
        <v>10.169792443915869</v>
      </c>
      <c r="E121" s="114">
        <v>10.067336113454923</v>
      </c>
      <c r="F121" s="114">
        <v>11.239621294302411</v>
      </c>
      <c r="G121" s="114">
        <v>11.202968912734732</v>
      </c>
      <c r="H121" s="114">
        <v>11.215595161214111</v>
      </c>
      <c r="I121" s="114">
        <v>11.220211367060003</v>
      </c>
      <c r="J121" s="114">
        <v>11.219675089689595</v>
      </c>
      <c r="K121" s="114">
        <v>11.142607594543369</v>
      </c>
      <c r="L121" s="114">
        <v>12.552264683093133</v>
      </c>
      <c r="M121" s="114">
        <v>12.607869319060734</v>
      </c>
      <c r="N121" s="114">
        <v>12.606556230159955</v>
      </c>
      <c r="O121" s="114">
        <v>12.579062394551977</v>
      </c>
      <c r="P121" s="114">
        <v>13.54386462715105</v>
      </c>
      <c r="Q121" s="114">
        <v>13.80081018871376</v>
      </c>
      <c r="R121" s="114">
        <v>13.801824435925026</v>
      </c>
      <c r="S121" s="114">
        <v>13.80330258080077</v>
      </c>
      <c r="T121" s="114">
        <v>14.089064643024008</v>
      </c>
      <c r="U121" s="114">
        <v>14.254661303661377</v>
      </c>
      <c r="V121" s="114">
        <v>14.247238700776775</v>
      </c>
      <c r="W121" s="114">
        <v>14.046133561079394</v>
      </c>
      <c r="X121" s="114">
        <v>14.847012979245171</v>
      </c>
      <c r="Y121" s="114">
        <v>14.852163452928178</v>
      </c>
      <c r="Z121" s="114">
        <v>14.844909612323956</v>
      </c>
      <c r="AA121" s="114">
        <v>14.910830532171222</v>
      </c>
      <c r="AB121" s="114">
        <v>15.731781263461226</v>
      </c>
      <c r="AC121" s="114">
        <v>16.034113530095006</v>
      </c>
      <c r="AD121" s="114">
        <v>16.018870609954</v>
      </c>
      <c r="AE121" s="114">
        <v>16.552397238627044</v>
      </c>
      <c r="AF121" s="114">
        <v>16.222535530647971</v>
      </c>
      <c r="AG121" s="114">
        <v>16.218514098505793</v>
      </c>
      <c r="AH121" s="114">
        <v>16.20785545841921</v>
      </c>
      <c r="AI121" s="114">
        <v>16.505216014398727</v>
      </c>
      <c r="AJ121" s="114">
        <v>16.594220913560736</v>
      </c>
      <c r="AK121" s="114">
        <v>16.556954557886645</v>
      </c>
      <c r="AL121" s="114">
        <v>16.557150921222473</v>
      </c>
      <c r="AM121" s="114">
        <v>17.211770002168262</v>
      </c>
      <c r="AN121" s="114">
        <v>17.206975985561353</v>
      </c>
      <c r="AO121" s="114">
        <v>17.2277735288549</v>
      </c>
      <c r="AP121" s="114">
        <v>17.236616697830001</v>
      </c>
      <c r="AQ121" s="114">
        <v>17.051764573443318</v>
      </c>
      <c r="AR121" s="114">
        <v>17.072660614211586</v>
      </c>
      <c r="AS121" s="114">
        <v>17.070481517626039</v>
      </c>
      <c r="AT121" s="114">
        <v>16.919361771701958</v>
      </c>
      <c r="AU121" s="114">
        <v>16.959666439649997</v>
      </c>
      <c r="AV121" s="114">
        <v>17.005662726883969</v>
      </c>
      <c r="AW121" s="114">
        <v>17.010299655455448</v>
      </c>
      <c r="AX121" s="114">
        <v>17.008544386233297</v>
      </c>
      <c r="AY121" s="114">
        <v>17.2968807458737</v>
      </c>
      <c r="AZ121" s="114">
        <v>17.33777494267521</v>
      </c>
      <c r="BA121" s="114">
        <v>17.438864532700972</v>
      </c>
      <c r="BB121" s="114">
        <v>17.486476290730135</v>
      </c>
      <c r="BC121" s="114">
        <v>17.970068001528958</v>
      </c>
      <c r="BD121" s="114">
        <v>17.948029974166651</v>
      </c>
      <c r="BE121" s="114">
        <v>18.008745495370711</v>
      </c>
      <c r="BF121" s="114">
        <v>18.378471617607524</v>
      </c>
      <c r="BG121" s="114">
        <v>18.628650366651168</v>
      </c>
      <c r="BH121" s="114">
        <v>18.648931703347685</v>
      </c>
      <c r="BI121" s="114">
        <v>18.647576777613338</v>
      </c>
      <c r="BJ121" s="114">
        <v>19.123400247208792</v>
      </c>
      <c r="BK121" s="114">
        <v>19.280344885196151</v>
      </c>
      <c r="BL121" s="114">
        <v>19.259533266662274</v>
      </c>
    </row>
    <row r="122" spans="1:64" x14ac:dyDescent="0.25">
      <c r="A122" s="1" t="s">
        <v>87</v>
      </c>
      <c r="B122" s="114">
        <v>10.189864487286952</v>
      </c>
      <c r="C122" s="114">
        <v>9.8282773831081371</v>
      </c>
      <c r="D122" s="114">
        <v>12.669296473096356</v>
      </c>
      <c r="E122" s="114">
        <v>12.712936846004258</v>
      </c>
      <c r="F122" s="114">
        <v>12.712333641404804</v>
      </c>
      <c r="G122" s="114">
        <v>12.740588154079802</v>
      </c>
      <c r="H122" s="114">
        <v>12.803473882655879</v>
      </c>
      <c r="I122" s="114">
        <v>12.997127610846466</v>
      </c>
      <c r="J122" s="114">
        <v>12.995376123352038</v>
      </c>
      <c r="K122" s="114">
        <v>12.71512914961346</v>
      </c>
      <c r="L122" s="114">
        <v>13.78312199546485</v>
      </c>
      <c r="M122" s="114">
        <v>14.139195859512725</v>
      </c>
      <c r="N122" s="114">
        <v>14.135507775524001</v>
      </c>
      <c r="O122" s="114">
        <v>14.235076397627182</v>
      </c>
      <c r="P122" s="114">
        <v>15.473392119906663</v>
      </c>
      <c r="Q122" s="114">
        <v>15.613549725605676</v>
      </c>
      <c r="R122" s="114">
        <v>15.604530764449972</v>
      </c>
      <c r="S122" s="114">
        <v>15.464068298285918</v>
      </c>
      <c r="T122" s="114">
        <v>15.478627138877835</v>
      </c>
      <c r="U122" s="114">
        <v>15.989268496893311</v>
      </c>
      <c r="V122" s="114">
        <v>15.958099652884576</v>
      </c>
      <c r="W122" s="114">
        <v>15.703341962091963</v>
      </c>
      <c r="X122" s="114">
        <v>16.200836798109329</v>
      </c>
      <c r="Y122" s="114">
        <v>16.204808238946953</v>
      </c>
      <c r="Z122" s="114">
        <v>16.200586567815087</v>
      </c>
      <c r="AA122" s="114">
        <v>16.415373160248343</v>
      </c>
      <c r="AB122" s="114">
        <v>17.317973657987089</v>
      </c>
      <c r="AC122" s="114">
        <v>17.701315766701281</v>
      </c>
      <c r="AD122" s="114">
        <v>17.671091222773345</v>
      </c>
      <c r="AE122" s="114">
        <v>17.745062342656382</v>
      </c>
      <c r="AF122" s="114">
        <v>17.161834596729637</v>
      </c>
      <c r="AG122" s="114">
        <v>17.175726374413003</v>
      </c>
      <c r="AH122" s="114">
        <v>17.183073980898904</v>
      </c>
      <c r="AI122" s="114">
        <v>16.760680809406921</v>
      </c>
      <c r="AJ122" s="114">
        <v>16.76340219348198</v>
      </c>
      <c r="AK122" s="114">
        <v>16.761274005850201</v>
      </c>
      <c r="AL122" s="114">
        <v>16.809166519170759</v>
      </c>
      <c r="AM122" s="114">
        <v>17.722967091111194</v>
      </c>
      <c r="AN122" s="114">
        <v>17.719198422727573</v>
      </c>
      <c r="AO122" s="114">
        <v>17.70832714834674</v>
      </c>
      <c r="AP122" s="114">
        <v>17.702870167330751</v>
      </c>
      <c r="AQ122" s="114">
        <v>17.896323054768125</v>
      </c>
      <c r="AR122" s="114">
        <v>17.880057170660365</v>
      </c>
      <c r="AS122" s="114">
        <v>17.881462915709392</v>
      </c>
      <c r="AT122" s="114">
        <v>17.870460980521088</v>
      </c>
      <c r="AU122" s="114">
        <v>17.941330575988722</v>
      </c>
      <c r="AV122" s="114">
        <v>18.081845521009054</v>
      </c>
      <c r="AW122" s="114">
        <v>18.191928270590541</v>
      </c>
      <c r="AX122" s="114">
        <v>18.184080332995723</v>
      </c>
      <c r="AY122" s="114">
        <v>18.521097876852551</v>
      </c>
      <c r="AZ122" s="114">
        <v>18.496827621541563</v>
      </c>
      <c r="BA122" s="114">
        <v>18.651911367077666</v>
      </c>
      <c r="BB122" s="114">
        <v>18.646623972021828</v>
      </c>
      <c r="BC122" s="114">
        <v>18.832476640759349</v>
      </c>
      <c r="BD122" s="114">
        <v>18.76944689064101</v>
      </c>
      <c r="BE122" s="114">
        <v>18.773851941234231</v>
      </c>
      <c r="BF122" s="114">
        <v>18.801999713053636</v>
      </c>
      <c r="BG122" s="114">
        <v>18.395361724602147</v>
      </c>
      <c r="BH122" s="114">
        <v>18.333606551541237</v>
      </c>
      <c r="BI122" s="114">
        <v>18.311011126396458</v>
      </c>
      <c r="BJ122" s="114">
        <v>18.903582423499252</v>
      </c>
      <c r="BK122" s="114">
        <v>19.572964258860537</v>
      </c>
      <c r="BL122" s="114">
        <v>19.497561087240619</v>
      </c>
    </row>
    <row r="123" spans="1:64" x14ac:dyDescent="0.25">
      <c r="A123" s="1" t="s">
        <v>90</v>
      </c>
      <c r="B123" s="114">
        <v>8.431518137586993</v>
      </c>
      <c r="C123" s="114">
        <v>8.3729561953980571</v>
      </c>
      <c r="D123" s="114">
        <v>10.373567096635167</v>
      </c>
      <c r="E123" s="114">
        <v>10.635700767499923</v>
      </c>
      <c r="F123" s="114">
        <v>10.641997090413842</v>
      </c>
      <c r="G123" s="114">
        <v>10.298032122299931</v>
      </c>
      <c r="H123" s="114">
        <v>10.467890932779104</v>
      </c>
      <c r="I123" s="114">
        <v>10.576854131142456</v>
      </c>
      <c r="J123" s="114">
        <v>10.574212575312833</v>
      </c>
      <c r="K123" s="114">
        <v>10.687628100446775</v>
      </c>
      <c r="L123" s="114">
        <v>11.956481840864987</v>
      </c>
      <c r="M123" s="114">
        <v>12.004083821263484</v>
      </c>
      <c r="N123" s="114">
        <v>12.000522415595592</v>
      </c>
      <c r="O123" s="114">
        <v>12.184579393343977</v>
      </c>
      <c r="P123" s="114">
        <v>13.579965641009906</v>
      </c>
      <c r="Q123" s="114">
        <v>14.018557556821666</v>
      </c>
      <c r="R123" s="114">
        <v>14.017096389957853</v>
      </c>
      <c r="S123" s="114">
        <v>13.890734944894358</v>
      </c>
      <c r="T123" s="114">
        <v>14.386900974075548</v>
      </c>
      <c r="U123" s="114">
        <v>14.678069714913626</v>
      </c>
      <c r="V123" s="114">
        <v>14.637580827354608</v>
      </c>
      <c r="W123" s="114">
        <v>14.492953323558163</v>
      </c>
      <c r="X123" s="114">
        <v>14.491773687258101</v>
      </c>
      <c r="Y123" s="114">
        <v>14.517479654972719</v>
      </c>
      <c r="Z123" s="114">
        <v>14.514924431714304</v>
      </c>
      <c r="AA123" s="114">
        <v>14.549776389946688</v>
      </c>
      <c r="AB123" s="114">
        <v>15.129266311787076</v>
      </c>
      <c r="AC123" s="114">
        <v>15.533287812889691</v>
      </c>
      <c r="AD123" s="114">
        <v>15.548159261396419</v>
      </c>
      <c r="AE123" s="114">
        <v>15.793674945963611</v>
      </c>
      <c r="AF123" s="114">
        <v>15.770449631482848</v>
      </c>
      <c r="AG123" s="114">
        <v>15.802540108861745</v>
      </c>
      <c r="AH123" s="114">
        <v>15.811457162165404</v>
      </c>
      <c r="AI123" s="114">
        <v>15.627992850500108</v>
      </c>
      <c r="AJ123" s="114">
        <v>15.648759096820273</v>
      </c>
      <c r="AK123" s="114">
        <v>15.684092953174099</v>
      </c>
      <c r="AL123" s="114">
        <v>15.688934605284528</v>
      </c>
      <c r="AM123" s="114">
        <v>16.913302943172223</v>
      </c>
      <c r="AN123" s="114">
        <v>16.900895276490971</v>
      </c>
      <c r="AO123" s="114">
        <v>16.895574526025218</v>
      </c>
      <c r="AP123" s="114">
        <v>16.832752094457362</v>
      </c>
      <c r="AQ123" s="114">
        <v>17.197848337340879</v>
      </c>
      <c r="AR123" s="114">
        <v>17.100033593847197</v>
      </c>
      <c r="AS123" s="114">
        <v>17.098422302240909</v>
      </c>
      <c r="AT123" s="114">
        <v>17.077389814949839</v>
      </c>
      <c r="AU123" s="114">
        <v>17.21815097557133</v>
      </c>
      <c r="AV123" s="114">
        <v>17.402891335982403</v>
      </c>
      <c r="AW123" s="114">
        <v>17.357122634575642</v>
      </c>
      <c r="AX123" s="114">
        <v>17.347629613850323</v>
      </c>
      <c r="AY123" s="114">
        <v>17.686747697048169</v>
      </c>
      <c r="AZ123" s="114">
        <v>17.618921756539855</v>
      </c>
      <c r="BA123" s="114">
        <v>18.174340307367352</v>
      </c>
      <c r="BB123" s="114">
        <v>18.172583655699796</v>
      </c>
      <c r="BC123" s="114">
        <v>18.420335974442516</v>
      </c>
      <c r="BD123" s="114">
        <v>18.373768742359637</v>
      </c>
      <c r="BE123" s="114">
        <v>18.394013902849942</v>
      </c>
      <c r="BF123" s="114">
        <v>18.06241326729036</v>
      </c>
      <c r="BG123" s="114">
        <v>18.023102922926661</v>
      </c>
      <c r="BH123" s="114">
        <v>18.746003322176769</v>
      </c>
      <c r="BI123" s="114">
        <v>18.713123562188876</v>
      </c>
      <c r="BJ123" s="114">
        <v>19.180723187405853</v>
      </c>
      <c r="BK123" s="114">
        <v>19.604636512110808</v>
      </c>
      <c r="BL123" s="114">
        <v>19.622378859561543</v>
      </c>
    </row>
    <row r="124" spans="1:64" x14ac:dyDescent="0.25">
      <c r="A124" s="1" t="s">
        <v>88</v>
      </c>
      <c r="B124" s="114">
        <v>10.110000000000001</v>
      </c>
      <c r="C124" s="114">
        <v>10.110000000000001</v>
      </c>
      <c r="D124" s="114">
        <v>9.6710725246325318</v>
      </c>
      <c r="E124" s="114">
        <v>11.729115977291158</v>
      </c>
      <c r="F124" s="114">
        <v>11.677818329278182</v>
      </c>
      <c r="G124" s="114">
        <v>10.966933797660637</v>
      </c>
      <c r="H124" s="114">
        <v>11.040834868963415</v>
      </c>
      <c r="I124" s="114">
        <v>11.526347912165477</v>
      </c>
      <c r="J124" s="114">
        <v>11.520691530601031</v>
      </c>
      <c r="K124" s="114">
        <v>11.445219638274363</v>
      </c>
      <c r="L124" s="114">
        <v>11.437244449448272</v>
      </c>
      <c r="M124" s="114">
        <v>11.428331162808309</v>
      </c>
      <c r="N124" s="114">
        <v>11.730707902782935</v>
      </c>
      <c r="O124" s="114">
        <v>11.910432724733919</v>
      </c>
      <c r="P124" s="114">
        <v>12.151177202777866</v>
      </c>
      <c r="Q124" s="114">
        <v>12.704587016202684</v>
      </c>
      <c r="R124" s="114">
        <v>12.704289899201214</v>
      </c>
      <c r="S124" s="114">
        <v>12.373922481050302</v>
      </c>
      <c r="T124" s="114">
        <v>12.603740888837892</v>
      </c>
      <c r="U124" s="114">
        <v>12.61160855466086</v>
      </c>
      <c r="V124" s="114">
        <v>12.667487638832148</v>
      </c>
      <c r="W124" s="114">
        <v>14.302107465309353</v>
      </c>
      <c r="X124" s="114">
        <v>14.233245125592701</v>
      </c>
      <c r="Y124" s="114">
        <v>14.224656857073464</v>
      </c>
      <c r="Z124" s="114">
        <v>14.211499117174368</v>
      </c>
      <c r="AA124" s="114">
        <v>13.988343307997686</v>
      </c>
      <c r="AB124" s="114">
        <v>14.101420838239354</v>
      </c>
      <c r="AC124" s="114">
        <v>14.889459684364153</v>
      </c>
      <c r="AD124" s="114">
        <v>14.889914834108881</v>
      </c>
      <c r="AE124" s="114">
        <v>14.641718759061336</v>
      </c>
      <c r="AF124" s="114">
        <v>15.373979886319288</v>
      </c>
      <c r="AG124" s="114">
        <v>15.3626908528309</v>
      </c>
      <c r="AH124" s="114">
        <v>15.352197478870421</v>
      </c>
      <c r="AI124" s="114">
        <v>15.173681579889964</v>
      </c>
      <c r="AJ124" s="114">
        <v>15.723831782582019</v>
      </c>
      <c r="AK124" s="114">
        <v>15.686413150076154</v>
      </c>
      <c r="AL124" s="114">
        <v>15.681566888776752</v>
      </c>
      <c r="AM124" s="114">
        <v>15.285665874444369</v>
      </c>
      <c r="AN124" s="114">
        <v>15.629736749368224</v>
      </c>
      <c r="AO124" s="114">
        <v>15.697803620180984</v>
      </c>
      <c r="AP124" s="114">
        <v>15.694183416698735</v>
      </c>
      <c r="AQ124" s="114">
        <v>15.490276674841169</v>
      </c>
      <c r="AR124" s="114">
        <v>15.48825569998699</v>
      </c>
      <c r="AS124" s="114">
        <v>15.479330890866319</v>
      </c>
      <c r="AT124" s="114">
        <v>15.464304911403524</v>
      </c>
      <c r="AU124" s="114">
        <v>15.265545585233138</v>
      </c>
      <c r="AV124" s="114">
        <v>15.25697134475223</v>
      </c>
      <c r="AW124" s="114">
        <v>15.245624844648447</v>
      </c>
      <c r="AX124" s="114">
        <v>15.238686145851467</v>
      </c>
      <c r="AY124" s="114">
        <v>16.012323652485026</v>
      </c>
      <c r="AZ124" s="114">
        <v>16.420551360129704</v>
      </c>
      <c r="BA124" s="114">
        <v>16.403026045988781</v>
      </c>
      <c r="BB124" s="114">
        <v>16.604490381078794</v>
      </c>
      <c r="BC124" s="114">
        <v>16.454472866869772</v>
      </c>
      <c r="BD124" s="114">
        <v>16.426091109459829</v>
      </c>
      <c r="BE124" s="114">
        <v>16.740115875004314</v>
      </c>
      <c r="BF124" s="114">
        <v>16.904847612099893</v>
      </c>
      <c r="BG124" s="114">
        <v>16.96555452379182</v>
      </c>
      <c r="BH124" s="114">
        <v>16.969957352451292</v>
      </c>
      <c r="BI124" s="114">
        <v>16.973135704145264</v>
      </c>
      <c r="BJ124" s="114">
        <v>17.682655618430967</v>
      </c>
      <c r="BK124" s="114">
        <v>17.49399436202668</v>
      </c>
      <c r="BL124" s="114">
        <v>17.598684211591912</v>
      </c>
    </row>
    <row r="125" spans="1:64" x14ac:dyDescent="0.25">
      <c r="A125" s="1" t="s">
        <v>98</v>
      </c>
      <c r="B125" s="114">
        <v>12.609095328112341</v>
      </c>
      <c r="C125" s="114">
        <v>12.342479554237439</v>
      </c>
      <c r="D125" s="114">
        <v>12.33736818467619</v>
      </c>
      <c r="E125" s="114">
        <v>13.123076715531973</v>
      </c>
      <c r="F125" s="114">
        <v>13.12597465271514</v>
      </c>
      <c r="G125" s="114">
        <v>13.128250124024717</v>
      </c>
      <c r="H125" s="114">
        <v>13.205824971878517</v>
      </c>
      <c r="I125" s="114">
        <v>13.7865098161421</v>
      </c>
      <c r="J125" s="114">
        <v>13.788870177314447</v>
      </c>
      <c r="K125" s="114">
        <v>13.75796909298446</v>
      </c>
      <c r="L125" s="114">
        <v>13.924772717252328</v>
      </c>
      <c r="M125" s="114">
        <v>13.920178901912401</v>
      </c>
      <c r="N125" s="114">
        <v>13.911855670103094</v>
      </c>
      <c r="O125" s="114">
        <v>14.017409837509362</v>
      </c>
      <c r="P125" s="114">
        <v>14.020647466149164</v>
      </c>
      <c r="Q125" s="114">
        <v>14.037429608641762</v>
      </c>
      <c r="R125" s="114">
        <v>14.03964221432021</v>
      </c>
      <c r="S125" s="114">
        <v>13.49127602565229</v>
      </c>
      <c r="T125" s="114">
        <v>13.48977412280702</v>
      </c>
      <c r="U125" s="114">
        <v>13.985583212608102</v>
      </c>
      <c r="V125" s="114">
        <v>14.150688853810401</v>
      </c>
      <c r="W125" s="114">
        <v>12.779483848314603</v>
      </c>
      <c r="X125" s="114">
        <v>12.847457478520075</v>
      </c>
      <c r="Y125" s="114">
        <v>12.84768845765465</v>
      </c>
      <c r="Z125" s="114">
        <v>12.847624736472243</v>
      </c>
      <c r="AA125" s="114">
        <v>15.735716234051916</v>
      </c>
      <c r="AB125" s="114">
        <v>15.805924317617867</v>
      </c>
      <c r="AC125" s="114">
        <v>16.156607102970739</v>
      </c>
      <c r="AD125" s="114">
        <v>16.15603469862279</v>
      </c>
      <c r="AE125" s="114">
        <v>16.074910482383416</v>
      </c>
      <c r="AF125" s="114">
        <v>16.091766734565855</v>
      </c>
      <c r="AG125" s="114">
        <v>16.119180551481207</v>
      </c>
      <c r="AH125" s="114">
        <v>16.11827892070103</v>
      </c>
      <c r="AI125" s="114">
        <v>16.124255137272009</v>
      </c>
      <c r="AJ125" s="114">
        <v>16.179326850677718</v>
      </c>
      <c r="AK125" s="114">
        <v>16.146929125420023</v>
      </c>
      <c r="AL125" s="114">
        <v>16.136315303458531</v>
      </c>
      <c r="AM125" s="114">
        <v>16.138888909500011</v>
      </c>
      <c r="AN125" s="114">
        <v>16.213648532352394</v>
      </c>
      <c r="AO125" s="114">
        <v>16.216686110110111</v>
      </c>
      <c r="AP125" s="114">
        <v>16.902345891300179</v>
      </c>
      <c r="AQ125" s="114">
        <v>16.122633575480101</v>
      </c>
      <c r="AR125" s="114">
        <v>16.175533916044706</v>
      </c>
      <c r="AS125" s="114">
        <v>16.171190160006827</v>
      </c>
      <c r="AT125" s="114">
        <v>16.559019928174223</v>
      </c>
      <c r="AU125" s="114">
        <v>17.57961709440022</v>
      </c>
      <c r="AV125" s="114">
        <v>17.511861184723379</v>
      </c>
      <c r="AW125" s="114">
        <v>17.532667036160632</v>
      </c>
      <c r="AX125" s="114">
        <v>17.529907159090662</v>
      </c>
      <c r="AY125" s="114">
        <v>17.584006292389919</v>
      </c>
      <c r="AZ125" s="114">
        <v>17.62363242472588</v>
      </c>
      <c r="BA125" s="114">
        <v>17.717236348226276</v>
      </c>
      <c r="BB125" s="114">
        <v>17.713726752866602</v>
      </c>
      <c r="BC125" s="114">
        <v>17.719676588530838</v>
      </c>
      <c r="BD125" s="114">
        <v>17.768166385406467</v>
      </c>
      <c r="BE125" s="114">
        <v>18.138939849257035</v>
      </c>
      <c r="BF125" s="114">
        <v>18.165504984861776</v>
      </c>
      <c r="BG125" s="114">
        <v>18.195016196302007</v>
      </c>
      <c r="BH125" s="114">
        <v>17.529915796203703</v>
      </c>
      <c r="BI125" s="114">
        <v>17.986790045760635</v>
      </c>
      <c r="BJ125" s="114">
        <v>18.06434345972982</v>
      </c>
      <c r="BK125" s="114">
        <v>18.113034201350562</v>
      </c>
      <c r="BL125" s="114">
        <v>18.040920444754089</v>
      </c>
    </row>
    <row r="126" spans="1:64" x14ac:dyDescent="0.25">
      <c r="A126" s="1" t="s">
        <v>100</v>
      </c>
      <c r="B126" s="114">
        <v>12.691654964443241</v>
      </c>
      <c r="C126" s="114">
        <v>12.412213984002875</v>
      </c>
      <c r="D126" s="114">
        <v>12.404712566244498</v>
      </c>
      <c r="E126" s="114">
        <v>12.41881464160446</v>
      </c>
      <c r="F126" s="114">
        <v>12.420130344578748</v>
      </c>
      <c r="G126" s="114">
        <v>12.421159518333109</v>
      </c>
      <c r="H126" s="114">
        <v>12.505885714285714</v>
      </c>
      <c r="I126" s="114">
        <v>13.023065485464986</v>
      </c>
      <c r="J126" s="114">
        <v>13.024680566693402</v>
      </c>
      <c r="K126" s="114">
        <v>13.005429800684876</v>
      </c>
      <c r="L126" s="114">
        <v>13.186750584189411</v>
      </c>
      <c r="M126" s="114">
        <v>13.182389618401341</v>
      </c>
      <c r="N126" s="114">
        <v>13.283663758921492</v>
      </c>
      <c r="O126" s="114">
        <v>13.291081949887708</v>
      </c>
      <c r="P126" s="114">
        <v>13.294122524588719</v>
      </c>
      <c r="Q126" s="114">
        <v>13.313136178501857</v>
      </c>
      <c r="R126" s="114">
        <v>13.314254796084111</v>
      </c>
      <c r="S126" s="114">
        <v>12.94589036282175</v>
      </c>
      <c r="T126" s="114">
        <v>12.941456578947367</v>
      </c>
      <c r="U126" s="114">
        <v>13.278871328855526</v>
      </c>
      <c r="V126" s="114">
        <v>13.469248004910991</v>
      </c>
      <c r="W126" s="114">
        <v>12.562487710674157</v>
      </c>
      <c r="X126" s="114">
        <v>12.629980273540243</v>
      </c>
      <c r="Y126" s="114">
        <v>12.630291961188918</v>
      </c>
      <c r="Z126" s="114">
        <v>12.630208186929023</v>
      </c>
      <c r="AA126" s="114">
        <v>15.73571623405191</v>
      </c>
      <c r="AB126" s="114">
        <v>15.804880804679193</v>
      </c>
      <c r="AC126" s="114">
        <v>16.15732320750503</v>
      </c>
      <c r="AD126" s="114">
        <v>16.156778304417816</v>
      </c>
      <c r="AE126" s="114">
        <v>16.074910482383423</v>
      </c>
      <c r="AF126" s="114">
        <v>16.091766734565851</v>
      </c>
      <c r="AG126" s="114">
        <v>16.119180551481204</v>
      </c>
      <c r="AH126" s="114">
        <v>16.118278920701037</v>
      </c>
      <c r="AI126" s="114">
        <v>16.125527476227006</v>
      </c>
      <c r="AJ126" s="114">
        <v>16.180599189632719</v>
      </c>
      <c r="AK126" s="114">
        <v>16.148201464375024</v>
      </c>
      <c r="AL126" s="114">
        <v>16.137587642413528</v>
      </c>
      <c r="AM126" s="114">
        <v>16.140130589685015</v>
      </c>
      <c r="AN126" s="114">
        <v>16.214890212537398</v>
      </c>
      <c r="AO126" s="114">
        <v>16.217927790295107</v>
      </c>
      <c r="AP126" s="114">
        <v>16.903587571485176</v>
      </c>
      <c r="AQ126" s="114">
        <v>17.100301790704826</v>
      </c>
      <c r="AR126" s="114">
        <v>16.235798142237208</v>
      </c>
      <c r="AS126" s="114">
        <v>16.231454386199331</v>
      </c>
      <c r="AT126" s="114">
        <v>16.619284154366717</v>
      </c>
      <c r="AU126" s="114">
        <v>17.579617094400227</v>
      </c>
      <c r="AV126" s="114">
        <v>17.511861184723372</v>
      </c>
      <c r="AW126" s="114">
        <v>17.532667036160632</v>
      </c>
      <c r="AX126" s="114">
        <v>17.529907159090662</v>
      </c>
      <c r="AY126" s="114">
        <v>17.584006292389923</v>
      </c>
      <c r="AZ126" s="114">
        <v>17.623632424725876</v>
      </c>
      <c r="BA126" s="114">
        <v>17.717236348226265</v>
      </c>
      <c r="BB126" s="114">
        <v>17.713726752866606</v>
      </c>
      <c r="BC126" s="114">
        <v>17.719676588530845</v>
      </c>
      <c r="BD126" s="114">
        <v>17.76816638540646</v>
      </c>
      <c r="BE126" s="114">
        <v>18.138939849257035</v>
      </c>
      <c r="BF126" s="114">
        <v>18.165504984861784</v>
      </c>
      <c r="BG126" s="114">
        <v>18.195016196302017</v>
      </c>
      <c r="BH126" s="114">
        <v>17.529915796203706</v>
      </c>
      <c r="BI126" s="114">
        <v>17.986790045760635</v>
      </c>
      <c r="BJ126" s="114">
        <v>18.06434345972982</v>
      </c>
      <c r="BK126" s="114">
        <v>18.113034201350562</v>
      </c>
      <c r="BL126" s="114">
        <v>18.040920444754089</v>
      </c>
    </row>
    <row r="127" spans="1:64" x14ac:dyDescent="0.25">
      <c r="A127" s="1" t="s">
        <v>50</v>
      </c>
      <c r="B127" s="114">
        <v>11.193229246509148</v>
      </c>
      <c r="C127" s="114">
        <v>11.289094065024369</v>
      </c>
      <c r="D127" s="114">
        <v>11.288285159909009</v>
      </c>
      <c r="E127" s="114">
        <v>11.957466925030067</v>
      </c>
      <c r="F127" s="114">
        <v>11.95817653153304</v>
      </c>
      <c r="G127" s="114">
        <v>11.981362842358525</v>
      </c>
      <c r="H127" s="114">
        <v>12.160616564619133</v>
      </c>
      <c r="I127" s="114">
        <v>12.665097103357471</v>
      </c>
      <c r="J127" s="114">
        <v>12.665142153644123</v>
      </c>
      <c r="K127" s="114">
        <v>11.895204261716449</v>
      </c>
      <c r="L127" s="114">
        <v>13.03427148520691</v>
      </c>
      <c r="M127" s="114">
        <v>13.04208964006669</v>
      </c>
      <c r="N127" s="114">
        <v>13.118745195126722</v>
      </c>
      <c r="O127" s="114">
        <v>14.273579633956389</v>
      </c>
      <c r="P127" s="114">
        <v>14.271260185034903</v>
      </c>
      <c r="Q127" s="114">
        <v>14.443917703055428</v>
      </c>
      <c r="R127" s="114">
        <v>14.442577511684027</v>
      </c>
      <c r="S127" s="114">
        <v>14.878143047399968</v>
      </c>
      <c r="T127" s="114">
        <v>14.876896105069735</v>
      </c>
      <c r="U127" s="114">
        <v>15.061743454556348</v>
      </c>
      <c r="V127" s="114">
        <v>14.974097319538446</v>
      </c>
      <c r="W127" s="114">
        <v>14.198039705183072</v>
      </c>
      <c r="X127" s="114">
        <v>14.175972925738323</v>
      </c>
      <c r="Y127" s="114">
        <v>14.206752717391305</v>
      </c>
      <c r="Z127" s="114">
        <v>15.174109641499983</v>
      </c>
      <c r="AA127" s="114">
        <v>14.945861947215116</v>
      </c>
      <c r="AB127" s="114">
        <v>15.555960777416237</v>
      </c>
      <c r="AC127" s="114">
        <v>15.898306055886934</v>
      </c>
      <c r="AD127" s="114">
        <v>17.144349538533888</v>
      </c>
      <c r="AE127" s="114">
        <v>16.702414931237598</v>
      </c>
      <c r="AF127" s="114">
        <v>14.117402027030534</v>
      </c>
      <c r="AG127" s="114">
        <v>14.136159619988005</v>
      </c>
      <c r="AH127" s="114">
        <v>14.11307068645498</v>
      </c>
      <c r="AI127" s="114">
        <v>14.930457548821693</v>
      </c>
      <c r="AJ127" s="114">
        <v>14.917067697706404</v>
      </c>
      <c r="AK127" s="114">
        <v>15.854304375653637</v>
      </c>
      <c r="AL127" s="114">
        <v>15.855551749016467</v>
      </c>
      <c r="AM127" s="114">
        <v>16.618584545164111</v>
      </c>
      <c r="AN127" s="114">
        <v>16.620531838656618</v>
      </c>
      <c r="AO127" s="114">
        <v>16.616319078467583</v>
      </c>
      <c r="AP127" s="114">
        <v>16.620804850447875</v>
      </c>
      <c r="AQ127" s="114">
        <v>16.929572719410302</v>
      </c>
      <c r="AR127" s="114">
        <v>16.937080767583844</v>
      </c>
      <c r="AS127" s="114">
        <v>16.949813476771574</v>
      </c>
      <c r="AT127" s="114">
        <v>16.952066587630497</v>
      </c>
      <c r="AU127" s="114">
        <v>17.112553907707216</v>
      </c>
      <c r="AV127" s="114">
        <v>17.110280490687686</v>
      </c>
      <c r="AW127" s="114">
        <v>17.237101059655412</v>
      </c>
      <c r="AX127" s="114">
        <v>17.233355219677545</v>
      </c>
      <c r="AY127" s="114">
        <v>17.854742198320125</v>
      </c>
      <c r="AZ127" s="114">
        <v>18.02171606666041</v>
      </c>
      <c r="BA127" s="114">
        <v>18.134164023001951</v>
      </c>
      <c r="BB127" s="114">
        <v>18.20740108678886</v>
      </c>
      <c r="BC127" s="114">
        <v>17.912364712561914</v>
      </c>
      <c r="BD127" s="114">
        <v>18.023068587196036</v>
      </c>
      <c r="BE127" s="114">
        <v>18.23456868542506</v>
      </c>
      <c r="BF127" s="114">
        <v>18.315788477891218</v>
      </c>
      <c r="BG127" s="114">
        <v>18.24020540027281</v>
      </c>
      <c r="BH127" s="114">
        <v>18.383410701663838</v>
      </c>
      <c r="BI127" s="114">
        <v>18.380027204485213</v>
      </c>
      <c r="BJ127" s="114">
        <v>18.624391255292942</v>
      </c>
      <c r="BK127" s="114">
        <v>18.48843026392084</v>
      </c>
      <c r="BL127" s="114">
        <v>18.710275951161897</v>
      </c>
    </row>
    <row r="128" spans="1:64" x14ac:dyDescent="0.25">
      <c r="A128" s="1" t="s">
        <v>125</v>
      </c>
      <c r="B128" s="114">
        <v>10.150365617525345</v>
      </c>
      <c r="C128" s="114">
        <v>12.455701804152953</v>
      </c>
      <c r="D128" s="114">
        <v>12.453706451734396</v>
      </c>
      <c r="E128" s="114">
        <v>12.487909632014373</v>
      </c>
      <c r="F128" s="114">
        <v>12.486116533679718</v>
      </c>
      <c r="G128" s="114">
        <v>12.154160263041229</v>
      </c>
      <c r="H128" s="114">
        <v>13.561370653532306</v>
      </c>
      <c r="I128" s="114">
        <v>13.598664548641539</v>
      </c>
      <c r="J128" s="114">
        <v>13.596651934502242</v>
      </c>
      <c r="K128" s="114">
        <v>14.060923992969625</v>
      </c>
      <c r="L128" s="114">
        <v>14.078666023441967</v>
      </c>
      <c r="M128" s="114">
        <v>14.067984063178118</v>
      </c>
      <c r="N128" s="114">
        <v>14.087113987444448</v>
      </c>
      <c r="O128" s="114">
        <v>14.414783892051446</v>
      </c>
      <c r="P128" s="114">
        <v>16.055255075207736</v>
      </c>
      <c r="Q128" s="114">
        <v>16.138201255667941</v>
      </c>
      <c r="R128" s="114">
        <v>16.136338985401711</v>
      </c>
      <c r="S128" s="114">
        <v>15.375164657251119</v>
      </c>
      <c r="T128" s="114">
        <v>16.657539087892161</v>
      </c>
      <c r="U128" s="114">
        <v>16.808582808510643</v>
      </c>
      <c r="V128" s="114">
        <v>16.680228903313974</v>
      </c>
      <c r="W128" s="114">
        <v>16.48946529829886</v>
      </c>
      <c r="X128" s="114">
        <v>16.250802627630133</v>
      </c>
      <c r="Y128" s="114">
        <v>16.280876101779477</v>
      </c>
      <c r="Z128" s="114">
        <v>16.475121522596901</v>
      </c>
      <c r="AA128" s="114">
        <v>17.106470724522563</v>
      </c>
      <c r="AB128" s="114">
        <v>17.698643093192331</v>
      </c>
      <c r="AC128" s="114">
        <v>18.015349159248274</v>
      </c>
      <c r="AD128" s="114">
        <v>19.298013815789474</v>
      </c>
      <c r="AE128" s="114">
        <v>18.72884985426878</v>
      </c>
      <c r="AF128" s="114">
        <v>16.044566886998638</v>
      </c>
      <c r="AG128" s="114">
        <v>16.081338661459874</v>
      </c>
      <c r="AH128" s="114">
        <v>16.085998274662252</v>
      </c>
      <c r="AI128" s="114">
        <v>15.437104922554624</v>
      </c>
      <c r="AJ128" s="114">
        <v>16.439568566785336</v>
      </c>
      <c r="AK128" s="114">
        <v>16.4131334699691</v>
      </c>
      <c r="AL128" s="114">
        <v>16.407906501708414</v>
      </c>
      <c r="AM128" s="114">
        <v>16.955230379890217</v>
      </c>
      <c r="AN128" s="114">
        <v>17.375581157100761</v>
      </c>
      <c r="AO128" s="114">
        <v>17.385953710587806</v>
      </c>
      <c r="AP128" s="114">
        <v>17.381690909504435</v>
      </c>
      <c r="AQ128" s="114">
        <v>17.062878089871752</v>
      </c>
      <c r="AR128" s="114">
        <v>17.237979099959169</v>
      </c>
      <c r="AS128" s="114">
        <v>17.23139705430107</v>
      </c>
      <c r="AT128" s="114">
        <v>17.299702399563309</v>
      </c>
      <c r="AU128" s="114">
        <v>17.068365706084165</v>
      </c>
      <c r="AV128" s="114">
        <v>17.318480107624318</v>
      </c>
      <c r="AW128" s="114">
        <v>17.422985947270561</v>
      </c>
      <c r="AX128" s="114">
        <v>17.417757742977862</v>
      </c>
      <c r="AY128" s="114">
        <v>16.866120942674666</v>
      </c>
      <c r="AZ128" s="114">
        <v>18.45668242882746</v>
      </c>
      <c r="BA128" s="114">
        <v>18.515268280538326</v>
      </c>
      <c r="BB128" s="114">
        <v>18.695645489446658</v>
      </c>
      <c r="BC128" s="114">
        <v>18.990423288043157</v>
      </c>
      <c r="BD128" s="114">
        <v>19.127229202061823</v>
      </c>
      <c r="BE128" s="114">
        <v>20.078263108302824</v>
      </c>
      <c r="BF128" s="114">
        <v>20.130735814749588</v>
      </c>
      <c r="BG128" s="114">
        <v>18.22496739840237</v>
      </c>
      <c r="BH128" s="114">
        <v>18.494434220765093</v>
      </c>
      <c r="BI128" s="114">
        <v>18.486449117764934</v>
      </c>
      <c r="BJ128" s="114">
        <v>18.785323335308391</v>
      </c>
      <c r="BK128" s="114">
        <v>18.014498134949964</v>
      </c>
      <c r="BL128" s="114">
        <v>17.336623425880045</v>
      </c>
    </row>
    <row r="129" spans="1:64" x14ac:dyDescent="0.25">
      <c r="A129" s="1" t="s">
        <v>95</v>
      </c>
      <c r="B129" s="114">
        <v>9.6643530384456398</v>
      </c>
      <c r="C129" s="114">
        <v>10.567194367207819</v>
      </c>
      <c r="D129" s="114">
        <v>10.564782522984281</v>
      </c>
      <c r="E129" s="114">
        <v>11.497718763994623</v>
      </c>
      <c r="F129" s="114">
        <v>11.491820977720558</v>
      </c>
      <c r="G129" s="114">
        <v>11.490210180741162</v>
      </c>
      <c r="H129" s="114">
        <v>12.351946726057907</v>
      </c>
      <c r="I129" s="114">
        <v>12.662767277705672</v>
      </c>
      <c r="J129" s="114">
        <v>12.63288594888893</v>
      </c>
      <c r="K129" s="114">
        <v>12.568227302506809</v>
      </c>
      <c r="L129" s="114">
        <v>12.928973737998316</v>
      </c>
      <c r="M129" s="114">
        <v>12.896392226087848</v>
      </c>
      <c r="N129" s="114">
        <v>13.681098699965787</v>
      </c>
      <c r="O129" s="114">
        <v>13.627914796292821</v>
      </c>
      <c r="P129" s="114">
        <v>13.998464264417752</v>
      </c>
      <c r="Q129" s="114">
        <v>14.017100993799367</v>
      </c>
      <c r="R129" s="114">
        <v>14.021490195418924</v>
      </c>
      <c r="S129" s="114">
        <v>14.527818483340868</v>
      </c>
      <c r="T129" s="114">
        <v>14.454516382743735</v>
      </c>
      <c r="U129" s="114">
        <v>14.755834266330227</v>
      </c>
      <c r="V129" s="114">
        <v>14.850803861737782</v>
      </c>
      <c r="W129" s="114">
        <v>14.268253703734567</v>
      </c>
      <c r="X129" s="114">
        <v>14.263402842497674</v>
      </c>
      <c r="Y129" s="114">
        <v>14.303759073769543</v>
      </c>
      <c r="Z129" s="114">
        <v>14.344253804410963</v>
      </c>
      <c r="AA129" s="114">
        <v>13.905146668436423</v>
      </c>
      <c r="AB129" s="114">
        <v>13.965915904031661</v>
      </c>
      <c r="AC129" s="114">
        <v>14.904427602778048</v>
      </c>
      <c r="AD129" s="114">
        <v>14.958276756827777</v>
      </c>
      <c r="AE129" s="114">
        <v>15.199519951074306</v>
      </c>
      <c r="AF129" s="114">
        <v>13.457557607422574</v>
      </c>
      <c r="AG129" s="114">
        <v>13.458007173177583</v>
      </c>
      <c r="AH129" s="114">
        <v>13.515794333154263</v>
      </c>
      <c r="AI129" s="114">
        <v>14.230737603998357</v>
      </c>
      <c r="AJ129" s="114">
        <v>14.354388054711233</v>
      </c>
      <c r="AK129" s="114">
        <v>14.344477013667035</v>
      </c>
      <c r="AL129" s="114">
        <v>14.362245659496789</v>
      </c>
      <c r="AM129" s="114">
        <v>14.378332689679153</v>
      </c>
      <c r="AN129" s="114">
        <v>14.901597555474046</v>
      </c>
      <c r="AO129" s="114">
        <v>15.039215577798844</v>
      </c>
      <c r="AP129" s="114">
        <v>15.1050130269159</v>
      </c>
      <c r="AQ129" s="114">
        <v>14.879273838438383</v>
      </c>
      <c r="AR129" s="114">
        <v>14.889671824175547</v>
      </c>
      <c r="AS129" s="114">
        <v>14.931125753435264</v>
      </c>
      <c r="AT129" s="114">
        <v>14.94216794411193</v>
      </c>
      <c r="AU129" s="114">
        <v>14.971998605243391</v>
      </c>
      <c r="AV129" s="114">
        <v>14.988113318064299</v>
      </c>
      <c r="AW129" s="114">
        <v>15.743796678373373</v>
      </c>
      <c r="AX129" s="114">
        <v>15.745746199763326</v>
      </c>
      <c r="AY129" s="114">
        <v>15.542822476602316</v>
      </c>
      <c r="AZ129" s="114">
        <v>15.869866340452708</v>
      </c>
      <c r="BA129" s="114">
        <v>15.877077908047889</v>
      </c>
      <c r="BB129" s="114">
        <v>15.941466448618028</v>
      </c>
      <c r="BC129" s="114">
        <v>15.822216136261263</v>
      </c>
      <c r="BD129" s="114">
        <v>15.859248010894659</v>
      </c>
      <c r="BE129" s="114">
        <v>16.149517945465533</v>
      </c>
      <c r="BF129" s="114">
        <v>16.255614582711758</v>
      </c>
      <c r="BG129" s="114">
        <v>16.248284915380545</v>
      </c>
      <c r="BH129" s="114">
        <v>16.271057214039075</v>
      </c>
      <c r="BI129" s="114">
        <v>16.301597151820211</v>
      </c>
      <c r="BJ129" s="114">
        <v>16.46265215911292</v>
      </c>
      <c r="BK129" s="114">
        <v>17.439459547210532</v>
      </c>
      <c r="BL129" s="114">
        <v>17.454135045708586</v>
      </c>
    </row>
    <row r="130" spans="1:64" x14ac:dyDescent="0.25">
      <c r="A130" s="1" t="s">
        <v>108</v>
      </c>
      <c r="B130" s="114">
        <v>10.435107995846314</v>
      </c>
      <c r="C130" s="114">
        <v>11.612978592435539</v>
      </c>
      <c r="D130" s="114">
        <v>11.558094214029698</v>
      </c>
      <c r="E130" s="114">
        <v>11.276217358696393</v>
      </c>
      <c r="F130" s="114">
        <v>11.598420085106376</v>
      </c>
      <c r="G130" s="114">
        <v>12.407755157437567</v>
      </c>
      <c r="H130" s="114">
        <v>12.796820535381904</v>
      </c>
      <c r="I130" s="114">
        <v>13.03652087408107</v>
      </c>
      <c r="J130" s="114">
        <v>13.021176826806624</v>
      </c>
      <c r="K130" s="114">
        <v>13.596219221337638</v>
      </c>
      <c r="L130" s="114">
        <v>14.109385964912281</v>
      </c>
      <c r="M130" s="114">
        <v>14.123264461430626</v>
      </c>
      <c r="N130" s="114">
        <v>14.257245526938327</v>
      </c>
      <c r="O130" s="114">
        <v>14.017166400850611</v>
      </c>
      <c r="P130" s="114">
        <v>14.024051481076063</v>
      </c>
      <c r="Q130" s="114">
        <v>14.196155605648746</v>
      </c>
      <c r="R130" s="114">
        <v>14.521830846100395</v>
      </c>
      <c r="S130" s="114">
        <v>14.523286053569075</v>
      </c>
      <c r="T130" s="114">
        <v>14.677495052117701</v>
      </c>
      <c r="U130" s="114">
        <v>14.849589095219281</v>
      </c>
      <c r="V130" s="114">
        <v>14.831154681943895</v>
      </c>
      <c r="W130" s="114">
        <v>15.92727554077635</v>
      </c>
      <c r="X130" s="114">
        <v>15.879368767483953</v>
      </c>
      <c r="Y130" s="114">
        <v>15.849621040165793</v>
      </c>
      <c r="Z130" s="114">
        <v>15.764301145877795</v>
      </c>
      <c r="AA130" s="114">
        <v>16.519353674540682</v>
      </c>
      <c r="AB130" s="114">
        <v>16.668662216113621</v>
      </c>
      <c r="AC130" s="114">
        <v>17.194720379146922</v>
      </c>
      <c r="AD130" s="114">
        <v>17.177258106609251</v>
      </c>
      <c r="AE130" s="114">
        <v>17.416244757727036</v>
      </c>
      <c r="AF130" s="114">
        <v>17.048373880616396</v>
      </c>
      <c r="AG130" s="114">
        <v>16.945409277218477</v>
      </c>
      <c r="AH130" s="114">
        <v>16.850766199723068</v>
      </c>
      <c r="AI130" s="114">
        <v>17.306760323936352</v>
      </c>
      <c r="AJ130" s="114">
        <v>17.248307125925418</v>
      </c>
      <c r="AK130" s="114">
        <v>17.207882452263444</v>
      </c>
      <c r="AL130" s="114">
        <v>17.178744530523545</v>
      </c>
      <c r="AM130" s="114">
        <v>17.69387680218</v>
      </c>
      <c r="AN130" s="114">
        <v>18.227703645795991</v>
      </c>
      <c r="AO130" s="114">
        <v>18.184490398792811</v>
      </c>
      <c r="AP130" s="114">
        <v>18.157327383596893</v>
      </c>
      <c r="AQ130" s="114">
        <v>17.832022374470686</v>
      </c>
      <c r="AR130" s="114">
        <v>17.784844596670446</v>
      </c>
      <c r="AS130" s="114">
        <v>17.74707379149946</v>
      </c>
      <c r="AT130" s="114">
        <v>17.570708425606547</v>
      </c>
      <c r="AU130" s="114">
        <v>17.498099380693489</v>
      </c>
      <c r="AV130" s="114">
        <v>17.545834523988109</v>
      </c>
      <c r="AW130" s="114">
        <v>17.542223065792871</v>
      </c>
      <c r="AX130" s="114">
        <v>17.526948489970426</v>
      </c>
      <c r="AY130" s="114">
        <v>18.066632863495975</v>
      </c>
      <c r="AZ130" s="114">
        <v>18.180808034609672</v>
      </c>
      <c r="BA130" s="114">
        <v>18.224054553016874</v>
      </c>
      <c r="BB130" s="114">
        <v>18.453307063124758</v>
      </c>
      <c r="BC130" s="114">
        <v>18.368032594271348</v>
      </c>
      <c r="BD130" s="114">
        <v>18.472012600493521</v>
      </c>
      <c r="BE130" s="114">
        <v>18.470028997053568</v>
      </c>
      <c r="BF130" s="114">
        <v>18.447287159285473</v>
      </c>
      <c r="BG130" s="114">
        <v>18.552393314287574</v>
      </c>
      <c r="BH130" s="114">
        <v>18.566896697513446</v>
      </c>
      <c r="BI130" s="114">
        <v>18.584772989630689</v>
      </c>
      <c r="BJ130" s="114">
        <v>18.842099795866137</v>
      </c>
      <c r="BK130" s="114">
        <v>19.36745598700854</v>
      </c>
      <c r="BL130" s="114">
        <v>19.372533730612012</v>
      </c>
    </row>
    <row r="131" spans="1:64" x14ac:dyDescent="0.25">
      <c r="A131" s="1" t="s">
        <v>106</v>
      </c>
      <c r="B131" s="114">
        <v>9.8109847358121307</v>
      </c>
      <c r="C131" s="114">
        <v>11.016782724646269</v>
      </c>
      <c r="D131" s="114">
        <v>11.050794741118246</v>
      </c>
      <c r="E131" s="114">
        <v>11.001290251433613</v>
      </c>
      <c r="F131" s="114">
        <v>11.151796297651273</v>
      </c>
      <c r="G131" s="114">
        <v>11.999413395593169</v>
      </c>
      <c r="H131" s="114">
        <v>12.161171256266801</v>
      </c>
      <c r="I131" s="114">
        <v>12.401113674043106</v>
      </c>
      <c r="J131" s="114">
        <v>12.381504380295851</v>
      </c>
      <c r="K131" s="114">
        <v>13.135813887104835</v>
      </c>
      <c r="L131" s="114">
        <v>13.395531445645986</v>
      </c>
      <c r="M131" s="114">
        <v>13.384316012725346</v>
      </c>
      <c r="N131" s="114">
        <v>13.511818948552154</v>
      </c>
      <c r="O131" s="114">
        <v>13.07580800670719</v>
      </c>
      <c r="P131" s="114">
        <v>13.053072648979027</v>
      </c>
      <c r="Q131" s="114">
        <v>13.193817805383022</v>
      </c>
      <c r="R131" s="114">
        <v>13.643970598337573</v>
      </c>
      <c r="S131" s="114">
        <v>14.260302180898341</v>
      </c>
      <c r="T131" s="114">
        <v>14.448133460959935</v>
      </c>
      <c r="U131" s="114">
        <v>14.739798803697662</v>
      </c>
      <c r="V131" s="114">
        <v>14.692251910978827</v>
      </c>
      <c r="W131" s="114">
        <v>15.358709023318688</v>
      </c>
      <c r="X131" s="114">
        <v>15.316117710583161</v>
      </c>
      <c r="Y131" s="114">
        <v>15.306632845047705</v>
      </c>
      <c r="Z131" s="114">
        <v>15.175866604039456</v>
      </c>
      <c r="AA131" s="114">
        <v>16.004510433386837</v>
      </c>
      <c r="AB131" s="114">
        <v>16.139734962280528</v>
      </c>
      <c r="AC131" s="114">
        <v>16.60474803359552</v>
      </c>
      <c r="AD131" s="114">
        <v>16.883483280254779</v>
      </c>
      <c r="AE131" s="114">
        <v>17.360639166616259</v>
      </c>
      <c r="AF131" s="114">
        <v>16.709793821299584</v>
      </c>
      <c r="AG131" s="114">
        <v>16.535662387329545</v>
      </c>
      <c r="AH131" s="114">
        <v>16.366242665075173</v>
      </c>
      <c r="AI131" s="114">
        <v>17.059294891570595</v>
      </c>
      <c r="AJ131" s="114">
        <v>16.968342693849525</v>
      </c>
      <c r="AK131" s="114">
        <v>16.907773165257286</v>
      </c>
      <c r="AL131" s="114">
        <v>16.867660352580554</v>
      </c>
      <c r="AM131" s="114">
        <v>17.644434548492008</v>
      </c>
      <c r="AN131" s="114">
        <v>17.906823148365994</v>
      </c>
      <c r="AO131" s="114">
        <v>17.862588168349212</v>
      </c>
      <c r="AP131" s="114">
        <v>17.833958858719321</v>
      </c>
      <c r="AQ131" s="114">
        <v>17.480962711748461</v>
      </c>
      <c r="AR131" s="114">
        <v>17.444065055301582</v>
      </c>
      <c r="AS131" s="114">
        <v>17.403333598629459</v>
      </c>
      <c r="AT131" s="114">
        <v>17.306890373010731</v>
      </c>
      <c r="AU131" s="114">
        <v>17.201987031380874</v>
      </c>
      <c r="AV131" s="114">
        <v>17.26788570441871</v>
      </c>
      <c r="AW131" s="114">
        <v>17.28417584471876</v>
      </c>
      <c r="AX131" s="114">
        <v>17.248684668657596</v>
      </c>
      <c r="AY131" s="114">
        <v>17.458200695341642</v>
      </c>
      <c r="AZ131" s="114">
        <v>18.195108604048809</v>
      </c>
      <c r="BA131" s="114">
        <v>18.202160611867988</v>
      </c>
      <c r="BB131" s="114">
        <v>18.381668503744226</v>
      </c>
      <c r="BC131" s="114">
        <v>18.253530089672381</v>
      </c>
      <c r="BD131" s="114">
        <v>18.326391255368385</v>
      </c>
      <c r="BE131" s="114">
        <v>18.408746410117125</v>
      </c>
      <c r="BF131" s="114">
        <v>18.368256246142352</v>
      </c>
      <c r="BG131" s="114">
        <v>18.516122646664481</v>
      </c>
      <c r="BH131" s="114">
        <v>18.525643971430913</v>
      </c>
      <c r="BI131" s="114">
        <v>18.516967779999934</v>
      </c>
      <c r="BJ131" s="114">
        <v>18.733291226961054</v>
      </c>
      <c r="BK131" s="114">
        <v>19.184967994016795</v>
      </c>
      <c r="BL131" s="114">
        <v>19.272594525967769</v>
      </c>
    </row>
    <row r="132" spans="1:64" x14ac:dyDescent="0.25">
      <c r="A132" s="1" t="s">
        <v>121</v>
      </c>
      <c r="B132" s="114">
        <v>10.080707942642338</v>
      </c>
      <c r="C132" s="114">
        <v>9.8379241373521999</v>
      </c>
      <c r="D132" s="114">
        <v>9.792778050307902</v>
      </c>
      <c r="E132" s="114">
        <v>10.062243694641417</v>
      </c>
      <c r="F132" s="114">
        <v>10.835151661124403</v>
      </c>
      <c r="G132" s="114">
        <v>11.151365415031943</v>
      </c>
      <c r="H132" s="114">
        <v>11.172909223067396</v>
      </c>
      <c r="I132" s="114">
        <v>11.167621989480722</v>
      </c>
      <c r="J132" s="114">
        <v>11.856380255198008</v>
      </c>
      <c r="K132" s="114">
        <v>11.9355045081988</v>
      </c>
      <c r="L132" s="114">
        <v>11.977162257638</v>
      </c>
      <c r="M132" s="114">
        <v>12.257867233416768</v>
      </c>
      <c r="N132" s="114">
        <v>12.87821031182402</v>
      </c>
      <c r="O132" s="114">
        <v>12.552423040566561</v>
      </c>
      <c r="P132" s="114">
        <v>12.550574607961702</v>
      </c>
      <c r="Q132" s="114">
        <v>12.986784042094625</v>
      </c>
      <c r="R132" s="114">
        <v>13.701766335479794</v>
      </c>
      <c r="S132" s="114">
        <v>12.855545063533802</v>
      </c>
      <c r="T132" s="114">
        <v>12.85728041237113</v>
      </c>
      <c r="U132" s="114">
        <v>13.237261719247696</v>
      </c>
      <c r="V132" s="114">
        <v>13.97774877044772</v>
      </c>
      <c r="W132" s="114">
        <v>13.779039481265199</v>
      </c>
      <c r="X132" s="114">
        <v>13.786384102995774</v>
      </c>
      <c r="Y132" s="114">
        <v>13.795886089463012</v>
      </c>
      <c r="Z132" s="114">
        <v>13.797930261386641</v>
      </c>
      <c r="AA132" s="114">
        <v>14.216852319900253</v>
      </c>
      <c r="AB132" s="114">
        <v>14.685470534974664</v>
      </c>
      <c r="AC132" s="114">
        <v>15.020517344943077</v>
      </c>
      <c r="AD132" s="114">
        <v>15.028491493637613</v>
      </c>
      <c r="AE132" s="114">
        <v>16.15005890134967</v>
      </c>
      <c r="AF132" s="114">
        <v>15.21329466632594</v>
      </c>
      <c r="AG132" s="114">
        <v>15.187288244179008</v>
      </c>
      <c r="AH132" s="114">
        <v>15.178352330241246</v>
      </c>
      <c r="AI132" s="114">
        <v>15.688449933628897</v>
      </c>
      <c r="AJ132" s="114">
        <v>15.706780557418037</v>
      </c>
      <c r="AK132" s="114">
        <v>15.775890654485336</v>
      </c>
      <c r="AL132" s="114">
        <v>15.771247489555131</v>
      </c>
      <c r="AM132" s="114">
        <v>16.423944705925358</v>
      </c>
      <c r="AN132" s="114">
        <v>16.405109742366932</v>
      </c>
      <c r="AO132" s="114">
        <v>16.406225971813434</v>
      </c>
      <c r="AP132" s="114">
        <v>16.404806593827651</v>
      </c>
      <c r="AQ132" s="114">
        <v>16.203215816486505</v>
      </c>
      <c r="AR132" s="114">
        <v>16.156212363744846</v>
      </c>
      <c r="AS132" s="114">
        <v>16.143188617354415</v>
      </c>
      <c r="AT132" s="114">
        <v>16.13090088750025</v>
      </c>
      <c r="AU132" s="114">
        <v>16.123569859965851</v>
      </c>
      <c r="AV132" s="114">
        <v>16.187391211480897</v>
      </c>
      <c r="AW132" s="114">
        <v>16.121565830287189</v>
      </c>
      <c r="AX132" s="114">
        <v>16.106595424468075</v>
      </c>
      <c r="AY132" s="114">
        <v>16.3190757274647</v>
      </c>
      <c r="AZ132" s="114">
        <v>16.165224005092924</v>
      </c>
      <c r="BA132" s="114">
        <v>16.223464773460009</v>
      </c>
      <c r="BB132" s="114">
        <v>15.930533804766677</v>
      </c>
      <c r="BC132" s="114">
        <v>16.052894738534981</v>
      </c>
      <c r="BD132" s="114">
        <v>16.108808111192992</v>
      </c>
      <c r="BE132" s="114">
        <v>16.39108765867703</v>
      </c>
      <c r="BF132" s="114">
        <v>16.662620771589996</v>
      </c>
      <c r="BG132" s="114">
        <v>16.801228814797426</v>
      </c>
      <c r="BH132" s="114">
        <v>16.816336332853865</v>
      </c>
      <c r="BI132" s="114">
        <v>16.90424907540946</v>
      </c>
      <c r="BJ132" s="114">
        <v>17.188046490021552</v>
      </c>
      <c r="BK132" s="114">
        <v>17.436565603252006</v>
      </c>
      <c r="BL132" s="114">
        <v>17.505269857862544</v>
      </c>
    </row>
    <row r="133" spans="1:64" x14ac:dyDescent="0.25">
      <c r="A133" s="1" t="s">
        <v>119</v>
      </c>
      <c r="B133" s="114">
        <v>10.019114965692626</v>
      </c>
      <c r="C133" s="114">
        <v>10.004174475972604</v>
      </c>
      <c r="D133" s="114">
        <v>10.0001335101589</v>
      </c>
      <c r="E133" s="114">
        <v>11.173922411297767</v>
      </c>
      <c r="F133" s="114">
        <v>11.168529738696506</v>
      </c>
      <c r="G133" s="114">
        <v>11.301188296318674</v>
      </c>
      <c r="H133" s="114">
        <v>11.395205947250531</v>
      </c>
      <c r="I133" s="114">
        <v>11.406826168373239</v>
      </c>
      <c r="J133" s="114">
        <v>11.405273337717396</v>
      </c>
      <c r="K133" s="114">
        <v>11.998219262705824</v>
      </c>
      <c r="L133" s="114">
        <v>12.009275530041997</v>
      </c>
      <c r="M133" s="114">
        <v>12.020751967090014</v>
      </c>
      <c r="N133" s="114">
        <v>12.015831615623831</v>
      </c>
      <c r="O133" s="114">
        <v>11.989805539988533</v>
      </c>
      <c r="P133" s="114">
        <v>12.191659401269989</v>
      </c>
      <c r="Q133" s="114">
        <v>12.207854578392622</v>
      </c>
      <c r="R133" s="114">
        <v>12.237993480075451</v>
      </c>
      <c r="S133" s="114">
        <v>12.792773441977598</v>
      </c>
      <c r="T133" s="114">
        <v>12.947430981620187</v>
      </c>
      <c r="U133" s="114">
        <v>13.656612186877691</v>
      </c>
      <c r="V133" s="114">
        <v>13.543806754282723</v>
      </c>
      <c r="W133" s="114">
        <v>13.431564756420798</v>
      </c>
      <c r="X133" s="114">
        <v>13.471624755827584</v>
      </c>
      <c r="Y133" s="114">
        <v>13.511000875695355</v>
      </c>
      <c r="Z133" s="114">
        <v>13.510635063962603</v>
      </c>
      <c r="AA133" s="114">
        <v>14.125963807827846</v>
      </c>
      <c r="AB133" s="114">
        <v>14.828905253667985</v>
      </c>
      <c r="AC133" s="114">
        <v>15.162717775805602</v>
      </c>
      <c r="AD133" s="114">
        <v>15.161422048678256</v>
      </c>
      <c r="AE133" s="114">
        <v>16.233281694462335</v>
      </c>
      <c r="AF133" s="114">
        <v>15.547297849433649</v>
      </c>
      <c r="AG133" s="114">
        <v>15.514604259351442</v>
      </c>
      <c r="AH133" s="114">
        <v>15.503457812565022</v>
      </c>
      <c r="AI133" s="114">
        <v>15.858102184084087</v>
      </c>
      <c r="AJ133" s="114">
        <v>15.893717849421032</v>
      </c>
      <c r="AK133" s="114">
        <v>16.008915908666928</v>
      </c>
      <c r="AL133" s="114">
        <v>16.007617902435392</v>
      </c>
      <c r="AM133" s="114">
        <v>16.263660420649526</v>
      </c>
      <c r="AN133" s="114">
        <v>16.272560063610378</v>
      </c>
      <c r="AO133" s="114">
        <v>16.253514019863267</v>
      </c>
      <c r="AP133" s="114">
        <v>16.236591954077376</v>
      </c>
      <c r="AQ133" s="114">
        <v>15.906969808188315</v>
      </c>
      <c r="AR133" s="114">
        <v>15.892110408051167</v>
      </c>
      <c r="AS133" s="114">
        <v>15.89398428992342</v>
      </c>
      <c r="AT133" s="114">
        <v>15.89126802135927</v>
      </c>
      <c r="AU133" s="114">
        <v>15.857892207763481</v>
      </c>
      <c r="AV133" s="114">
        <v>15.920238604056625</v>
      </c>
      <c r="AW133" s="114">
        <v>15.884096845477707</v>
      </c>
      <c r="AX133" s="114">
        <v>15.882065632130185</v>
      </c>
      <c r="AY133" s="114">
        <v>16.011898724535016</v>
      </c>
      <c r="AZ133" s="114">
        <v>16.264228075659545</v>
      </c>
      <c r="BA133" s="114">
        <v>16.291836352322576</v>
      </c>
      <c r="BB133" s="114">
        <v>15.975674583512616</v>
      </c>
      <c r="BC133" s="114">
        <v>15.942619970720962</v>
      </c>
      <c r="BD133" s="114">
        <v>15.969944009327961</v>
      </c>
      <c r="BE133" s="114">
        <v>16.259536522038882</v>
      </c>
      <c r="BF133" s="114">
        <v>16.348681559873118</v>
      </c>
      <c r="BG133" s="114">
        <v>16.503292271066442</v>
      </c>
      <c r="BH133" s="114">
        <v>16.52639623056433</v>
      </c>
      <c r="BI133" s="114">
        <v>16.561678020082375</v>
      </c>
      <c r="BJ133" s="114">
        <v>16.704603749472021</v>
      </c>
      <c r="BK133" s="114">
        <v>16.930353986202462</v>
      </c>
      <c r="BL133" s="114">
        <v>17.011399811672078</v>
      </c>
    </row>
    <row r="134" spans="1:64" x14ac:dyDescent="0.25">
      <c r="A134" s="1" t="s">
        <v>111</v>
      </c>
      <c r="B134" s="114">
        <v>9.7271539086003553</v>
      </c>
      <c r="C134" s="114">
        <v>11.071071564341377</v>
      </c>
      <c r="D134" s="114">
        <v>11.060328436018956</v>
      </c>
      <c r="E134" s="114">
        <v>11.152950087030153</v>
      </c>
      <c r="F134" s="114">
        <v>11.148319902548725</v>
      </c>
      <c r="G134" s="114">
        <v>11.941218467839519</v>
      </c>
      <c r="H134" s="114">
        <v>12.033337809056391</v>
      </c>
      <c r="I134" s="114">
        <v>11.995025792188653</v>
      </c>
      <c r="J134" s="114">
        <v>11.982619080364916</v>
      </c>
      <c r="K134" s="114">
        <v>13.014690794578062</v>
      </c>
      <c r="L134" s="114">
        <v>13.220332682793991</v>
      </c>
      <c r="M134" s="114">
        <v>13.213379989163808</v>
      </c>
      <c r="N134" s="114">
        <v>13.211954555680542</v>
      </c>
      <c r="O134" s="114">
        <v>14.257805531971936</v>
      </c>
      <c r="P134" s="114">
        <v>14.231700426439232</v>
      </c>
      <c r="Q134" s="114">
        <v>14.927567185289959</v>
      </c>
      <c r="R134" s="114">
        <v>14.92664376321353</v>
      </c>
      <c r="S134" s="114">
        <v>15.221737395879</v>
      </c>
      <c r="T134" s="114">
        <v>15.118451666593664</v>
      </c>
      <c r="U134" s="114">
        <v>15.222083042263357</v>
      </c>
      <c r="V134" s="114">
        <v>15.214884115319386</v>
      </c>
      <c r="W134" s="114">
        <v>16.278053566002519</v>
      </c>
      <c r="X134" s="114">
        <v>16.247708432586947</v>
      </c>
      <c r="Y134" s="114">
        <v>16.231883276538845</v>
      </c>
      <c r="Z134" s="114">
        <v>16.069164551516455</v>
      </c>
      <c r="AA134" s="114">
        <v>15.900362179075049</v>
      </c>
      <c r="AB134" s="114">
        <v>15.990255160918068</v>
      </c>
      <c r="AC134" s="114">
        <v>16.379468996377586</v>
      </c>
      <c r="AD134" s="114">
        <v>16.878498363164834</v>
      </c>
      <c r="AE134" s="114">
        <v>16.875270615773356</v>
      </c>
      <c r="AF134" s="114">
        <v>16.762641151774179</v>
      </c>
      <c r="AG134" s="114">
        <v>16.733916696772127</v>
      </c>
      <c r="AH134" s="114">
        <v>17.149323452535082</v>
      </c>
      <c r="AI134" s="114">
        <v>17.017041020856819</v>
      </c>
      <c r="AJ134" s="114">
        <v>17.321481963766054</v>
      </c>
      <c r="AK134" s="114">
        <v>17.379596636563747</v>
      </c>
      <c r="AL134" s="114">
        <v>17.357627292081396</v>
      </c>
      <c r="AM134" s="114">
        <v>17.286476843523278</v>
      </c>
      <c r="AN134" s="114">
        <v>17.332334548522013</v>
      </c>
      <c r="AO134" s="114">
        <v>17.61466007436437</v>
      </c>
      <c r="AP134" s="114">
        <v>17.602616128881348</v>
      </c>
      <c r="AQ134" s="114">
        <v>17.664947458579594</v>
      </c>
      <c r="AR134" s="114">
        <v>17.673272203458335</v>
      </c>
      <c r="AS134" s="114">
        <v>17.65834033680229</v>
      </c>
      <c r="AT134" s="114">
        <v>17.625871905765798</v>
      </c>
      <c r="AU134" s="114">
        <v>17.596490882139243</v>
      </c>
      <c r="AV134" s="114">
        <v>17.607185256544696</v>
      </c>
      <c r="AW134" s="114">
        <v>17.606793494742288</v>
      </c>
      <c r="AX134" s="114">
        <v>17.575608898817602</v>
      </c>
      <c r="AY134" s="114">
        <v>17.690680950156885</v>
      </c>
      <c r="AZ134" s="114">
        <v>17.814796661698349</v>
      </c>
      <c r="BA134" s="114">
        <v>17.862321192119907</v>
      </c>
      <c r="BB134" s="114">
        <v>18.185734455800578</v>
      </c>
      <c r="BC134" s="114">
        <v>18.004382791083806</v>
      </c>
      <c r="BD134" s="114">
        <v>18.157501070588058</v>
      </c>
      <c r="BE134" s="114">
        <v>18.266877274952357</v>
      </c>
      <c r="BF134" s="114">
        <v>18.516268479620596</v>
      </c>
      <c r="BG134" s="114">
        <v>19.039942517267431</v>
      </c>
      <c r="BH134" s="114">
        <v>19.084175741029878</v>
      </c>
      <c r="BI134" s="114">
        <v>18.950013775176988</v>
      </c>
      <c r="BJ134" s="114">
        <v>19.151410166114484</v>
      </c>
      <c r="BK134" s="114">
        <v>19.413669674332393</v>
      </c>
      <c r="BL134" s="114">
        <v>19.3961474932056</v>
      </c>
    </row>
    <row r="135" spans="1:64" x14ac:dyDescent="0.25">
      <c r="A135" s="1" t="s">
        <v>114</v>
      </c>
      <c r="B135" s="114">
        <v>9.3070898330969758</v>
      </c>
      <c r="C135" s="114">
        <v>9.3480923553045923</v>
      </c>
      <c r="D135" s="114">
        <v>9.4011514037884716</v>
      </c>
      <c r="E135" s="114">
        <v>9.4568221189465866</v>
      </c>
      <c r="F135" s="114">
        <v>10.489413197341156</v>
      </c>
      <c r="G135" s="114">
        <v>9.9232570008373102</v>
      </c>
      <c r="H135" s="114">
        <v>9.9631292489961432</v>
      </c>
      <c r="I135" s="114">
        <v>9.9740597184437831</v>
      </c>
      <c r="J135" s="114">
        <v>11.472168801313636</v>
      </c>
      <c r="K135" s="114">
        <v>11.316739618406288</v>
      </c>
      <c r="L135" s="114">
        <v>11.357115895246523</v>
      </c>
      <c r="M135" s="114">
        <v>11.377584358614961</v>
      </c>
      <c r="N135" s="114">
        <v>11.376681311297471</v>
      </c>
      <c r="O135" s="114">
        <v>12.803901098901097</v>
      </c>
      <c r="P135" s="114">
        <v>12.834732163384167</v>
      </c>
      <c r="Q135" s="114">
        <v>12.477336291038155</v>
      </c>
      <c r="R135" s="114">
        <v>13.514704342024098</v>
      </c>
      <c r="S135" s="114">
        <v>13.100358706256102</v>
      </c>
      <c r="T135" s="114">
        <v>13.188662253810158</v>
      </c>
      <c r="U135" s="114">
        <v>13.253038509998632</v>
      </c>
      <c r="V135" s="114">
        <v>13.23994267627047</v>
      </c>
      <c r="W135" s="114">
        <v>12.820539679775074</v>
      </c>
      <c r="X135" s="114">
        <v>13.522182956055278</v>
      </c>
      <c r="Y135" s="114">
        <v>13.545399729753182</v>
      </c>
      <c r="Z135" s="114">
        <v>13.551526693030159</v>
      </c>
      <c r="AA135" s="114">
        <v>13.651064594331844</v>
      </c>
      <c r="AB135" s="114">
        <v>14.339330503900692</v>
      </c>
      <c r="AC135" s="114">
        <v>14.711371802716926</v>
      </c>
      <c r="AD135" s="114">
        <v>14.703058098742193</v>
      </c>
      <c r="AE135" s="114">
        <v>15.079904164834444</v>
      </c>
      <c r="AF135" s="114">
        <v>14.656633844321588</v>
      </c>
      <c r="AG135" s="114">
        <v>14.76575256034671</v>
      </c>
      <c r="AH135" s="114">
        <v>14.763870013849308</v>
      </c>
      <c r="AI135" s="114">
        <v>15.173293388026297</v>
      </c>
      <c r="AJ135" s="114">
        <v>15.174024293895505</v>
      </c>
      <c r="AK135" s="114">
        <v>15.16655188844573</v>
      </c>
      <c r="AL135" s="114">
        <v>15.157918639224119</v>
      </c>
      <c r="AM135" s="114">
        <v>15.555990619537688</v>
      </c>
      <c r="AN135" s="114">
        <v>15.508453929652596</v>
      </c>
      <c r="AO135" s="114">
        <v>15.498358432382283</v>
      </c>
      <c r="AP135" s="114">
        <v>15.582001042537499</v>
      </c>
      <c r="AQ135" s="114">
        <v>15.356980536624265</v>
      </c>
      <c r="AR135" s="114">
        <v>15.413092084054211</v>
      </c>
      <c r="AS135" s="114">
        <v>15.403067913476802</v>
      </c>
      <c r="AT135" s="114">
        <v>15.402547635390706</v>
      </c>
      <c r="AU135" s="114">
        <v>15.22518705413264</v>
      </c>
      <c r="AV135" s="114">
        <v>15.36610783970405</v>
      </c>
      <c r="AW135" s="114">
        <v>15.341559447853406</v>
      </c>
      <c r="AX135" s="114">
        <v>15.39579738675117</v>
      </c>
      <c r="AY135" s="114">
        <v>15.386362452109932</v>
      </c>
      <c r="AZ135" s="114">
        <v>15.651123993308509</v>
      </c>
      <c r="BA135" s="114">
        <v>15.645485184085036</v>
      </c>
      <c r="BB135" s="114">
        <v>15.67926734565464</v>
      </c>
      <c r="BC135" s="114">
        <v>16.038960679599704</v>
      </c>
      <c r="BD135" s="114">
        <v>16.03295901181788</v>
      </c>
      <c r="BE135" s="114">
        <v>16.072688035604671</v>
      </c>
      <c r="BF135" s="114">
        <v>16.532729387260353</v>
      </c>
      <c r="BG135" s="114">
        <v>17.469047523847415</v>
      </c>
      <c r="BH135" s="114">
        <v>17.013732745171726</v>
      </c>
      <c r="BI135" s="114">
        <v>17.018949477422332</v>
      </c>
      <c r="BJ135" s="114">
        <v>17.520936804434672</v>
      </c>
      <c r="BK135" s="114">
        <v>18.610050242308475</v>
      </c>
      <c r="BL135" s="114">
        <v>18.483103095778031</v>
      </c>
    </row>
    <row r="136" spans="1:64" x14ac:dyDescent="0.25">
      <c r="A136" s="1" t="s">
        <v>82</v>
      </c>
      <c r="B136" s="114">
        <v>9.1808098371335518</v>
      </c>
      <c r="C136" s="114">
        <v>8.9728947453894676</v>
      </c>
      <c r="D136" s="114">
        <v>8.9968930692941029</v>
      </c>
      <c r="E136" s="114">
        <v>10.607788540501392</v>
      </c>
      <c r="F136" s="114">
        <v>10.6099856685431</v>
      </c>
      <c r="G136" s="114">
        <v>10.674952480162558</v>
      </c>
      <c r="H136" s="114">
        <v>10.73328576923077</v>
      </c>
      <c r="I136" s="114">
        <v>10.750652494870925</v>
      </c>
      <c r="J136" s="114">
        <v>11.691562456287594</v>
      </c>
      <c r="K136" s="114">
        <v>11.151201377915429</v>
      </c>
      <c r="L136" s="114">
        <v>11.171713893247135</v>
      </c>
      <c r="M136" s="114">
        <v>12.796258386202298</v>
      </c>
      <c r="N136" s="114">
        <v>12.789425208755498</v>
      </c>
      <c r="O136" s="114">
        <v>13.016377785130569</v>
      </c>
      <c r="P136" s="114">
        <v>13.011736127975688</v>
      </c>
      <c r="Q136" s="114">
        <v>13.236313036680396</v>
      </c>
      <c r="R136" s="114">
        <v>13.874887023486735</v>
      </c>
      <c r="S136" s="114">
        <v>13.687611954119493</v>
      </c>
      <c r="T136" s="114">
        <v>13.67630473482507</v>
      </c>
      <c r="U136" s="114">
        <v>14.365381281154217</v>
      </c>
      <c r="V136" s="114">
        <v>14.74701049685973</v>
      </c>
      <c r="W136" s="114">
        <v>14.342628631008768</v>
      </c>
      <c r="X136" s="114">
        <v>14.292973964368251</v>
      </c>
      <c r="Y136" s="114">
        <v>14.284102971034983</v>
      </c>
      <c r="Z136" s="114">
        <v>14.252418309913573</v>
      </c>
      <c r="AA136" s="114">
        <v>14.566116247839471</v>
      </c>
      <c r="AB136" s="114">
        <v>14.621795139846459</v>
      </c>
      <c r="AC136" s="114">
        <v>15.17511150947397</v>
      </c>
      <c r="AD136" s="114">
        <v>15.184912396012555</v>
      </c>
      <c r="AE136" s="114">
        <v>15.64479328315133</v>
      </c>
      <c r="AF136" s="114">
        <v>15.073114565366062</v>
      </c>
      <c r="AG136" s="114">
        <v>15.059225264787571</v>
      </c>
      <c r="AH136" s="114">
        <v>15.059210241253805</v>
      </c>
      <c r="AI136" s="114">
        <v>15.733195802987415</v>
      </c>
      <c r="AJ136" s="114">
        <v>15.769469236313265</v>
      </c>
      <c r="AK136" s="114">
        <v>15.761850687536809</v>
      </c>
      <c r="AL136" s="114">
        <v>15.763580398967717</v>
      </c>
      <c r="AM136" s="114">
        <v>16.153881563844728</v>
      </c>
      <c r="AN136" s="114">
        <v>16.151473732540641</v>
      </c>
      <c r="AO136" s="114">
        <v>16.158735384519556</v>
      </c>
      <c r="AP136" s="114">
        <v>16.157800716379718</v>
      </c>
      <c r="AQ136" s="114">
        <v>16.262725028963022</v>
      </c>
      <c r="AR136" s="114">
        <v>16.271951800100869</v>
      </c>
      <c r="AS136" s="114">
        <v>16.261373290378149</v>
      </c>
      <c r="AT136" s="114">
        <v>16.258304422048525</v>
      </c>
      <c r="AU136" s="114">
        <v>16.17986710684178</v>
      </c>
      <c r="AV136" s="114">
        <v>16.248517250183017</v>
      </c>
      <c r="AW136" s="114">
        <v>16.16472544876498</v>
      </c>
      <c r="AX136" s="114">
        <v>16.133471276040034</v>
      </c>
      <c r="AY136" s="114">
        <v>16.019541435727316</v>
      </c>
      <c r="AZ136" s="114">
        <v>15.957970183772417</v>
      </c>
      <c r="BA136" s="114">
        <v>15.898549989051844</v>
      </c>
      <c r="BB136" s="114">
        <v>15.782803063134029</v>
      </c>
      <c r="BC136" s="114">
        <v>15.972691327179463</v>
      </c>
      <c r="BD136" s="114">
        <v>16.063464105527558</v>
      </c>
      <c r="BE136" s="114">
        <v>16.18851146456516</v>
      </c>
      <c r="BF136" s="114">
        <v>16.548340708446055</v>
      </c>
      <c r="BG136" s="114">
        <v>16.603475035998223</v>
      </c>
      <c r="BH136" s="114">
        <v>16.634538714944981</v>
      </c>
      <c r="BI136" s="114">
        <v>16.764333525602765</v>
      </c>
      <c r="BJ136" s="114">
        <v>17.163040728405967</v>
      </c>
      <c r="BK136" s="114">
        <v>17.344977202247271</v>
      </c>
      <c r="BL136" s="114">
        <v>17.387951592597808</v>
      </c>
    </row>
    <row r="137" spans="1:64" x14ac:dyDescent="0.25">
      <c r="A137" s="1" t="s">
        <v>70</v>
      </c>
      <c r="B137" s="114">
        <v>10.930948616600791</v>
      </c>
      <c r="C137" s="114">
        <v>11.010000000000002</v>
      </c>
      <c r="D137" s="114">
        <v>13.014486685503893</v>
      </c>
      <c r="E137" s="114">
        <v>13.010716968248548</v>
      </c>
      <c r="F137" s="114">
        <v>13.004019199728148</v>
      </c>
      <c r="G137" s="114">
        <v>12.990987947716857</v>
      </c>
      <c r="H137" s="114">
        <v>13.580879790203873</v>
      </c>
      <c r="I137" s="114">
        <v>13.605612674869377</v>
      </c>
      <c r="J137" s="114">
        <v>13.598237567204304</v>
      </c>
      <c r="K137" s="114">
        <v>13.404383309641274</v>
      </c>
      <c r="L137" s="114">
        <v>15.60576621644155</v>
      </c>
      <c r="M137" s="114">
        <v>15.611693930083872</v>
      </c>
      <c r="N137" s="114">
        <v>15.661823753519956</v>
      </c>
      <c r="O137" s="114">
        <v>15.564691520950181</v>
      </c>
      <c r="P137" s="114">
        <v>16.268407596185462</v>
      </c>
      <c r="Q137" s="114">
        <v>16.365115211152109</v>
      </c>
      <c r="R137" s="114">
        <v>16.352519569471625</v>
      </c>
      <c r="S137" s="114">
        <v>16.337174866049679</v>
      </c>
      <c r="T137" s="114">
        <v>16.512043088258846</v>
      </c>
      <c r="U137" s="114">
        <v>18.356871454821441</v>
      </c>
      <c r="V137" s="114">
        <v>18.341636537389501</v>
      </c>
      <c r="W137" s="114">
        <v>18.424352997145579</v>
      </c>
      <c r="X137" s="114">
        <v>18.425017002767898</v>
      </c>
      <c r="Y137" s="114">
        <v>19.090699952599152</v>
      </c>
      <c r="Z137" s="114">
        <v>18.931649654522616</v>
      </c>
      <c r="AA137" s="114">
        <v>19.072867750508053</v>
      </c>
      <c r="AB137" s="114">
        <v>19.962979766536964</v>
      </c>
      <c r="AC137" s="114">
        <v>20.392947081712062</v>
      </c>
      <c r="AD137" s="114">
        <v>20.356785686623812</v>
      </c>
      <c r="AE137" s="114">
        <v>20.449562976737852</v>
      </c>
      <c r="AF137" s="114">
        <v>19.682857766655264</v>
      </c>
      <c r="AG137" s="114">
        <v>19.631291547613458</v>
      </c>
      <c r="AH137" s="114">
        <v>19.599384285326522</v>
      </c>
      <c r="AI137" s="114">
        <v>19.982545659185355</v>
      </c>
      <c r="AJ137" s="114">
        <v>19.963540180552314</v>
      </c>
      <c r="AK137" s="114">
        <v>20.045343128718585</v>
      </c>
      <c r="AL137" s="114">
        <v>20.88255041395135</v>
      </c>
      <c r="AM137" s="114">
        <v>20.133119320257499</v>
      </c>
      <c r="AN137" s="114">
        <v>20.189079923991294</v>
      </c>
      <c r="AO137" s="114">
        <v>20.859160715952378</v>
      </c>
      <c r="AP137" s="114">
        <v>20.85032007625567</v>
      </c>
      <c r="AQ137" s="114">
        <v>20.350892111094893</v>
      </c>
      <c r="AR137" s="114">
        <v>20.607851888209908</v>
      </c>
      <c r="AS137" s="114">
        <v>20.594054717406927</v>
      </c>
      <c r="AT137" s="114">
        <v>20.584700409909971</v>
      </c>
      <c r="AU137" s="114">
        <v>20.473925602891711</v>
      </c>
      <c r="AV137" s="114">
        <v>20.543323719739782</v>
      </c>
      <c r="AW137" s="114">
        <v>20.455833607023052</v>
      </c>
      <c r="AX137" s="114">
        <v>20.431316571223789</v>
      </c>
      <c r="AY137" s="114">
        <v>20.417505143489066</v>
      </c>
      <c r="AZ137" s="114">
        <v>20.869340602369611</v>
      </c>
      <c r="BA137" s="114">
        <v>20.919861358246536</v>
      </c>
      <c r="BB137" s="114">
        <v>21.033840579486473</v>
      </c>
      <c r="BC137" s="114">
        <v>20.812741573105335</v>
      </c>
      <c r="BD137" s="114">
        <v>20.770756309676891</v>
      </c>
      <c r="BE137" s="114">
        <v>21.352301309643828</v>
      </c>
      <c r="BF137" s="114">
        <v>21.461080710913173</v>
      </c>
      <c r="BG137" s="114">
        <v>21.615143297859785</v>
      </c>
      <c r="BH137" s="114">
        <v>21.853860537010537</v>
      </c>
      <c r="BI137" s="114">
        <v>21.829261128075974</v>
      </c>
      <c r="BJ137" s="114">
        <v>21.853161865771273</v>
      </c>
      <c r="BK137" s="114">
        <v>22.052781461415343</v>
      </c>
      <c r="BL137" s="114">
        <v>22.110633365809583</v>
      </c>
    </row>
    <row r="138" spans="1:64" x14ac:dyDescent="0.25">
      <c r="A138" s="1" t="s">
        <v>143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"/>
      <c r="AS138" s="1"/>
      <c r="AT138" s="117"/>
      <c r="AU138" s="1"/>
      <c r="AV138" s="117"/>
      <c r="AW138" s="117"/>
      <c r="AX138" s="117"/>
      <c r="AY138" s="117"/>
      <c r="AZ138" s="117"/>
      <c r="BA138" s="117"/>
      <c r="BB138" s="1"/>
      <c r="BC138" s="117"/>
      <c r="BD138" s="1"/>
      <c r="BE138" s="1"/>
      <c r="BF138" s="117"/>
      <c r="BG138" s="117"/>
      <c r="BH138" s="117"/>
      <c r="BI138" s="1"/>
      <c r="BJ138" s="1"/>
      <c r="BK138" s="1"/>
      <c r="BL138" s="1"/>
    </row>
    <row r="139" spans="1:64" x14ac:dyDescent="0.25">
      <c r="A139" s="1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"/>
      <c r="AS139" s="1"/>
      <c r="AT139" s="117"/>
      <c r="AU139" s="1"/>
      <c r="AV139" s="117"/>
      <c r="AW139" s="117"/>
      <c r="AX139" s="117"/>
      <c r="AY139" s="117"/>
      <c r="AZ139" s="117"/>
      <c r="BA139" s="117"/>
      <c r="BB139" s="1"/>
      <c r="BC139" s="117"/>
      <c r="BD139" s="1"/>
      <c r="BE139" s="1"/>
      <c r="BF139" s="117"/>
      <c r="BG139" s="117"/>
      <c r="BH139" s="117"/>
      <c r="BI139" s="1"/>
      <c r="BJ139" s="1"/>
      <c r="BK139" s="1"/>
      <c r="BL139" s="1"/>
    </row>
    <row r="140" spans="1:64" ht="26.25" x14ac:dyDescent="0.4">
      <c r="A140" s="63" t="s">
        <v>142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"/>
      <c r="AS140" s="1"/>
      <c r="AT140" s="117"/>
      <c r="AU140" s="1"/>
      <c r="AV140" s="117"/>
      <c r="AW140" s="117"/>
      <c r="AX140" s="117"/>
      <c r="AY140" s="117"/>
      <c r="AZ140" s="117"/>
      <c r="BA140" s="117"/>
      <c r="BB140" s="1"/>
      <c r="BC140" s="117"/>
      <c r="BD140" s="1"/>
      <c r="BE140" s="1"/>
      <c r="BF140" s="117"/>
      <c r="BG140" s="117"/>
      <c r="BH140" s="117"/>
      <c r="BI140" s="1"/>
      <c r="BJ140" s="1"/>
      <c r="BK140" s="1"/>
      <c r="BL140" s="1"/>
    </row>
    <row r="141" spans="1:64" ht="23.25" x14ac:dyDescent="0.35">
      <c r="A141" s="62" t="s">
        <v>141</v>
      </c>
      <c r="B141" s="61">
        <v>38032</v>
      </c>
      <c r="C141" s="61">
        <v>38122</v>
      </c>
      <c r="D141" s="61">
        <v>38214</v>
      </c>
      <c r="E141" s="61">
        <v>38306</v>
      </c>
      <c r="F141" s="61">
        <v>38398</v>
      </c>
      <c r="G141" s="61">
        <v>38487</v>
      </c>
      <c r="H141" s="61">
        <v>38579</v>
      </c>
      <c r="I141" s="61">
        <v>38671</v>
      </c>
      <c r="J141" s="61">
        <v>38763</v>
      </c>
      <c r="K141" s="61">
        <v>38852</v>
      </c>
      <c r="L141" s="61">
        <v>38944</v>
      </c>
      <c r="M141" s="61">
        <v>39036</v>
      </c>
      <c r="N141" s="61">
        <v>39128</v>
      </c>
      <c r="O141" s="61">
        <v>39217</v>
      </c>
      <c r="P141" s="61">
        <v>39309</v>
      </c>
      <c r="Q141" s="61">
        <v>39401</v>
      </c>
      <c r="R141" s="61">
        <v>39493</v>
      </c>
      <c r="S141" s="61">
        <v>39583</v>
      </c>
      <c r="T141" s="61">
        <v>39675</v>
      </c>
      <c r="U141" s="61">
        <v>39767</v>
      </c>
      <c r="V141" s="61">
        <v>39859</v>
      </c>
      <c r="W141" s="61">
        <v>39948</v>
      </c>
      <c r="X141" s="61">
        <v>40040</v>
      </c>
      <c r="Y141" s="61">
        <v>40132</v>
      </c>
      <c r="Z141" s="61">
        <v>40224</v>
      </c>
      <c r="AA141" s="61">
        <v>40313</v>
      </c>
      <c r="AB141" s="61">
        <v>40405</v>
      </c>
      <c r="AC141" s="61">
        <v>40497</v>
      </c>
      <c r="AD141" s="61">
        <v>40589</v>
      </c>
      <c r="AE141" s="61">
        <v>40678</v>
      </c>
      <c r="AF141" s="61">
        <v>40770</v>
      </c>
      <c r="AG141" s="61">
        <v>40862</v>
      </c>
      <c r="AH141" s="61">
        <v>40954</v>
      </c>
      <c r="AI141" s="61">
        <v>41044</v>
      </c>
      <c r="AJ141" s="61">
        <v>41136</v>
      </c>
      <c r="AK141" s="61">
        <v>41228</v>
      </c>
      <c r="AL141" s="61">
        <v>41320</v>
      </c>
      <c r="AM141" s="61">
        <v>41409</v>
      </c>
      <c r="AN141" s="61">
        <v>41501</v>
      </c>
      <c r="AO141" s="61">
        <v>41593</v>
      </c>
      <c r="AP141" s="61">
        <v>41685</v>
      </c>
      <c r="AQ141" s="61">
        <v>41774</v>
      </c>
      <c r="AR141" s="61">
        <v>41866</v>
      </c>
      <c r="AS141" s="61">
        <v>41958</v>
      </c>
      <c r="AT141" s="61">
        <v>42050</v>
      </c>
      <c r="AU141" s="61">
        <v>42139</v>
      </c>
      <c r="AV141" s="61">
        <v>42231</v>
      </c>
      <c r="AW141" s="61">
        <v>42323</v>
      </c>
      <c r="AX141" s="61">
        <v>42415</v>
      </c>
      <c r="AY141" s="61">
        <v>42505</v>
      </c>
      <c r="AZ141" s="61">
        <v>42597</v>
      </c>
      <c r="BA141" s="61">
        <v>42689</v>
      </c>
      <c r="BB141" s="61">
        <v>42781</v>
      </c>
      <c r="BC141" s="61">
        <v>42870</v>
      </c>
      <c r="BD141" s="61">
        <v>42962</v>
      </c>
      <c r="BE141" s="61">
        <v>43054</v>
      </c>
      <c r="BF141" s="61">
        <v>43146</v>
      </c>
      <c r="BG141" s="61">
        <v>43235</v>
      </c>
      <c r="BH141" s="61">
        <v>43327</v>
      </c>
      <c r="BI141" s="61">
        <v>43419</v>
      </c>
      <c r="BJ141" s="61">
        <v>43511</v>
      </c>
      <c r="BK141" s="61">
        <v>43600</v>
      </c>
      <c r="BL141" s="61">
        <v>43692</v>
      </c>
    </row>
    <row r="142" spans="1:64" x14ac:dyDescent="0.25">
      <c r="A142" s="60" t="s">
        <v>127</v>
      </c>
      <c r="B142" s="116">
        <v>1.5681348844987215</v>
      </c>
      <c r="C142" s="116">
        <v>1.6105670752758154</v>
      </c>
      <c r="D142" s="116">
        <v>1.6181219405407361</v>
      </c>
      <c r="E142" s="116">
        <v>1.613464281888497</v>
      </c>
      <c r="F142" s="116">
        <v>1.6300745244892665</v>
      </c>
      <c r="G142" s="116">
        <v>1.6397685897532974</v>
      </c>
      <c r="H142" s="116">
        <v>1.642859445207824</v>
      </c>
      <c r="I142" s="116">
        <v>1.6376521782634401</v>
      </c>
      <c r="J142" s="116">
        <v>1.637609382431179</v>
      </c>
      <c r="K142" s="116">
        <v>1.8686660265003809</v>
      </c>
      <c r="L142" s="116">
        <v>1.8687328198133455</v>
      </c>
      <c r="M142" s="116">
        <v>1.8685891728204218</v>
      </c>
      <c r="N142" s="116">
        <v>1.8473403402896682</v>
      </c>
      <c r="O142" s="116">
        <v>1.8034713533858031</v>
      </c>
      <c r="P142" s="116">
        <v>1.8035591903642294</v>
      </c>
      <c r="Q142" s="116">
        <v>1.8036645713592083</v>
      </c>
      <c r="R142" s="116">
        <v>1.8036203849840922</v>
      </c>
      <c r="S142" s="116">
        <v>2.0096902181939611</v>
      </c>
      <c r="T142" s="116">
        <v>2.0143640208675819</v>
      </c>
      <c r="U142" s="116">
        <v>2.0344747799412772</v>
      </c>
      <c r="V142" s="116">
        <v>2.034492013665901</v>
      </c>
      <c r="W142" s="116">
        <v>2.1610838288908325</v>
      </c>
      <c r="X142" s="116">
        <v>2.1610575377362333</v>
      </c>
      <c r="Y142" s="116">
        <v>2.1610646425768101</v>
      </c>
      <c r="Z142" s="116">
        <v>2.1547079370075428</v>
      </c>
      <c r="AA142" s="116">
        <v>2.1585927028451546</v>
      </c>
      <c r="AB142" s="116">
        <v>2.1585899006686216</v>
      </c>
      <c r="AC142" s="116">
        <v>2.203723525054941</v>
      </c>
      <c r="AD142" s="116">
        <v>2.2036467166927061</v>
      </c>
      <c r="AE142" s="116">
        <v>2.3815732931725755</v>
      </c>
      <c r="AF142" s="116">
        <v>2.3853525145461636</v>
      </c>
      <c r="AG142" s="116">
        <v>2.3857046071271109</v>
      </c>
      <c r="AH142" s="116">
        <v>2.3857522138443583</v>
      </c>
      <c r="AI142" s="116">
        <v>2.9438312972841341</v>
      </c>
      <c r="AJ142" s="116">
        <v>2.9437417411756766</v>
      </c>
      <c r="AK142" s="116">
        <v>2.9435189068658225</v>
      </c>
      <c r="AL142" s="116">
        <v>2.9393871993383978</v>
      </c>
      <c r="AM142" s="116">
        <v>3.0002175489203098</v>
      </c>
      <c r="AN142" s="116">
        <v>3.0000557928482023</v>
      </c>
      <c r="AO142" s="116">
        <v>2.9999452650980696</v>
      </c>
      <c r="AP142" s="116">
        <v>3.0094650045482001</v>
      </c>
      <c r="AQ142" s="116">
        <v>3.3213356577845352</v>
      </c>
      <c r="AR142" s="116">
        <v>3.3240800817928928</v>
      </c>
      <c r="AS142" s="116">
        <v>3.3246395219426099</v>
      </c>
      <c r="AT142" s="116">
        <v>3.3246029245590258</v>
      </c>
      <c r="AU142" s="116">
        <v>3.4759247430528388</v>
      </c>
      <c r="AV142" s="116">
        <v>3.4756597672847747</v>
      </c>
      <c r="AW142" s="116">
        <v>3.4754706035967837</v>
      </c>
      <c r="AX142" s="116">
        <v>3.4752503395229399</v>
      </c>
      <c r="AY142" s="116">
        <v>3.6170373946102456</v>
      </c>
      <c r="AZ142" s="116">
        <v>3.6167458989744392</v>
      </c>
      <c r="BA142" s="116">
        <v>3.6165470473193921</v>
      </c>
      <c r="BB142" s="116">
        <v>3.6146070960734225</v>
      </c>
      <c r="BC142" s="116">
        <v>3.7910396744952246</v>
      </c>
      <c r="BD142" s="116">
        <v>3.7905876055735113</v>
      </c>
      <c r="BE142" s="116">
        <v>3.7901163772215138</v>
      </c>
      <c r="BF142" s="116">
        <v>3.7901163772215138</v>
      </c>
      <c r="BG142" s="116">
        <v>3.5819420869149767</v>
      </c>
      <c r="BH142" s="116">
        <v>3.3962755073667195</v>
      </c>
      <c r="BI142" s="116">
        <v>3.3913141813612335</v>
      </c>
      <c r="BJ142" s="116">
        <v>3.3912522429377492</v>
      </c>
      <c r="BK142" s="116">
        <v>3.0459042811628958</v>
      </c>
      <c r="BL142" s="116">
        <v>3.0459187190373394</v>
      </c>
    </row>
    <row r="143" spans="1:64" x14ac:dyDescent="0.25">
      <c r="A143" s="1" t="s">
        <v>61</v>
      </c>
      <c r="B143" s="114">
        <v>2.2799999999999998</v>
      </c>
      <c r="C143" s="114">
        <v>2.2799999999999998</v>
      </c>
      <c r="D143" s="114">
        <v>2.2799999999999998</v>
      </c>
      <c r="E143" s="114">
        <v>2.2799999999999998</v>
      </c>
      <c r="F143" s="114">
        <v>2.2799999999999998</v>
      </c>
      <c r="G143" s="114">
        <v>2.35</v>
      </c>
      <c r="H143" s="114">
        <v>2.35</v>
      </c>
      <c r="I143" s="114">
        <v>2.35</v>
      </c>
      <c r="J143" s="114">
        <v>2.35</v>
      </c>
      <c r="K143" s="114">
        <v>2.35</v>
      </c>
      <c r="L143" s="114">
        <v>2.35</v>
      </c>
      <c r="M143" s="114">
        <v>2.35</v>
      </c>
      <c r="N143" s="114">
        <v>2.35</v>
      </c>
      <c r="O143" s="114">
        <v>2.41</v>
      </c>
      <c r="P143" s="114">
        <v>2.41</v>
      </c>
      <c r="Q143" s="114">
        <v>2.41</v>
      </c>
      <c r="R143" s="114">
        <v>2.41</v>
      </c>
      <c r="S143" s="114">
        <v>2.41</v>
      </c>
      <c r="T143" s="114">
        <v>2.41</v>
      </c>
      <c r="U143" s="114">
        <v>2.41</v>
      </c>
      <c r="V143" s="114">
        <v>2.41</v>
      </c>
      <c r="W143" s="114">
        <v>2.65</v>
      </c>
      <c r="X143" s="114">
        <v>2.65</v>
      </c>
      <c r="Y143" s="114">
        <v>2.65</v>
      </c>
      <c r="Z143" s="114">
        <v>2.65</v>
      </c>
      <c r="AA143" s="114">
        <v>1.37</v>
      </c>
      <c r="AB143" s="114">
        <v>1.37</v>
      </c>
      <c r="AC143" s="114">
        <v>1.4</v>
      </c>
      <c r="AD143" s="114">
        <v>1.4</v>
      </c>
      <c r="AE143" s="114">
        <v>1.4720000000000002</v>
      </c>
      <c r="AF143" s="114">
        <v>1.4720000000000002</v>
      </c>
      <c r="AG143" s="114">
        <v>1.4720000000000002</v>
      </c>
      <c r="AH143" s="114">
        <v>1.4720000000000002</v>
      </c>
      <c r="AI143" s="114">
        <v>1.6007999999999998</v>
      </c>
      <c r="AJ143" s="114">
        <v>1.6007999999999998</v>
      </c>
      <c r="AK143" s="114">
        <v>1.6007999999999998</v>
      </c>
      <c r="AL143" s="114">
        <v>1.6007999999999998</v>
      </c>
      <c r="AM143" s="114">
        <v>1.7157999999999998</v>
      </c>
      <c r="AN143" s="114">
        <v>1.7157999999999998</v>
      </c>
      <c r="AO143" s="114">
        <v>1.7157999999999998</v>
      </c>
      <c r="AP143" s="114">
        <v>1.7157999999999998</v>
      </c>
      <c r="AQ143" s="114">
        <v>1.9538499999999999</v>
      </c>
      <c r="AR143" s="114">
        <v>1.9538499999999999</v>
      </c>
      <c r="AS143" s="114">
        <v>1.9538499999999999</v>
      </c>
      <c r="AT143" s="114">
        <v>1.9538499999999999</v>
      </c>
      <c r="AU143" s="114">
        <v>1.4972999999999996</v>
      </c>
      <c r="AV143" s="114">
        <v>1.4972999999999996</v>
      </c>
      <c r="AW143" s="114">
        <v>1.4972999999999996</v>
      </c>
      <c r="AX143" s="114">
        <v>1.4972999999999996</v>
      </c>
      <c r="AY143" s="114">
        <v>2.4011999999999998</v>
      </c>
      <c r="AZ143" s="114">
        <v>2.4011999999999998</v>
      </c>
      <c r="BA143" s="114">
        <v>2.4011999999999998</v>
      </c>
      <c r="BB143" s="114">
        <v>2.4011999999999998</v>
      </c>
      <c r="BC143" s="114">
        <v>2.4132864999999994</v>
      </c>
      <c r="BD143" s="114">
        <v>2.4132864999999994</v>
      </c>
      <c r="BE143" s="114">
        <v>2.4132864999999994</v>
      </c>
      <c r="BF143" s="114">
        <v>2.4132864999999994</v>
      </c>
      <c r="BG143" s="114">
        <v>2.2286999999999999</v>
      </c>
      <c r="BH143" s="114">
        <v>2.2286999999999999</v>
      </c>
      <c r="BI143" s="114">
        <v>2.2286999999999999</v>
      </c>
      <c r="BJ143" s="114">
        <v>2.2286999999999999</v>
      </c>
      <c r="BK143" s="114">
        <v>2.6093500000000001</v>
      </c>
      <c r="BL143" s="114">
        <v>2.6093500000000001</v>
      </c>
    </row>
    <row r="144" spans="1:64" x14ac:dyDescent="0.25">
      <c r="A144" s="1" t="s">
        <v>54</v>
      </c>
      <c r="B144" s="114">
        <v>1.97</v>
      </c>
      <c r="C144" s="114">
        <v>2.11</v>
      </c>
      <c r="D144" s="114">
        <v>2.11</v>
      </c>
      <c r="E144" s="114">
        <v>2.11</v>
      </c>
      <c r="F144" s="114">
        <v>2.11</v>
      </c>
      <c r="G144" s="114">
        <v>2.0499999999999998</v>
      </c>
      <c r="H144" s="114">
        <v>2.0499999999999998</v>
      </c>
      <c r="I144" s="114">
        <v>2.0499999999999998</v>
      </c>
      <c r="J144" s="114">
        <v>2.0499999999999998</v>
      </c>
      <c r="K144" s="114">
        <v>1.77</v>
      </c>
      <c r="L144" s="114">
        <v>1.77</v>
      </c>
      <c r="M144" s="114">
        <v>1.77</v>
      </c>
      <c r="N144" s="114">
        <v>1.77</v>
      </c>
      <c r="O144" s="114">
        <v>1.61</v>
      </c>
      <c r="P144" s="114">
        <v>1.61</v>
      </c>
      <c r="Q144" s="114">
        <v>1.61</v>
      </c>
      <c r="R144" s="114">
        <v>1.61</v>
      </c>
      <c r="S144" s="114">
        <v>2.1</v>
      </c>
      <c r="T144" s="114">
        <v>2.1</v>
      </c>
      <c r="U144" s="114">
        <v>2.1</v>
      </c>
      <c r="V144" s="114">
        <v>2.1</v>
      </c>
      <c r="W144" s="114">
        <v>1.71</v>
      </c>
      <c r="X144" s="114">
        <v>1.71</v>
      </c>
      <c r="Y144" s="114">
        <v>1.71</v>
      </c>
      <c r="Z144" s="114">
        <v>1.71</v>
      </c>
      <c r="AA144" s="114">
        <v>1.68</v>
      </c>
      <c r="AB144" s="114">
        <v>1.68</v>
      </c>
      <c r="AC144" s="114">
        <v>1.72</v>
      </c>
      <c r="AD144" s="114">
        <v>1.72</v>
      </c>
      <c r="AE144" s="114">
        <v>2.1642999999999999</v>
      </c>
      <c r="AF144" s="114">
        <v>2.1642999999999999</v>
      </c>
      <c r="AG144" s="114">
        <v>2.1642999999999999</v>
      </c>
      <c r="AH144" s="114">
        <v>2.1642999999999999</v>
      </c>
      <c r="AI144" s="114">
        <v>2.7740300000000002</v>
      </c>
      <c r="AJ144" s="114">
        <v>2.7740300000000002</v>
      </c>
      <c r="AK144" s="114">
        <v>2.7740300000000002</v>
      </c>
      <c r="AL144" s="114">
        <v>2.7740300000000002</v>
      </c>
      <c r="AM144" s="114">
        <v>2.6165949999999998</v>
      </c>
      <c r="AN144" s="114">
        <v>2.6165949999999998</v>
      </c>
      <c r="AO144" s="114">
        <v>2.6165949999999998</v>
      </c>
      <c r="AP144" s="114">
        <v>2.6165949999999998</v>
      </c>
      <c r="AQ144" s="114">
        <v>3.0865999999999998</v>
      </c>
      <c r="AR144" s="114">
        <v>3.0865999999999998</v>
      </c>
      <c r="AS144" s="114">
        <v>3.0865999999999998</v>
      </c>
      <c r="AT144" s="114">
        <v>3.0865999999999998</v>
      </c>
      <c r="AU144" s="114">
        <v>3.0797000000000003</v>
      </c>
      <c r="AV144" s="114">
        <v>3.0797000000000003</v>
      </c>
      <c r="AW144" s="114">
        <v>3.0797000000000003</v>
      </c>
      <c r="AX144" s="114">
        <v>3.0797000000000003</v>
      </c>
      <c r="AY144" s="114">
        <v>3.1400749999999999</v>
      </c>
      <c r="AZ144" s="114">
        <v>3.1400749999999999</v>
      </c>
      <c r="BA144" s="114">
        <v>3.1400749999999999</v>
      </c>
      <c r="BB144" s="114">
        <v>3.1400749999999999</v>
      </c>
      <c r="BC144" s="114">
        <v>3.2493250000000002</v>
      </c>
      <c r="BD144" s="114">
        <v>3.2493250000000002</v>
      </c>
      <c r="BE144" s="114">
        <v>3.2493250000000002</v>
      </c>
      <c r="BF144" s="114">
        <v>3.2493250000000002</v>
      </c>
      <c r="BG144" s="114">
        <v>2.2551499999999995</v>
      </c>
      <c r="BH144" s="114">
        <v>2.2551499999999995</v>
      </c>
      <c r="BI144" s="114">
        <v>2.2551499999999995</v>
      </c>
      <c r="BJ144" s="114">
        <v>2.2551499999999995</v>
      </c>
      <c r="BK144" s="114">
        <v>2.3675050000000004</v>
      </c>
      <c r="BL144" s="114">
        <v>2.3675050000000004</v>
      </c>
    </row>
    <row r="145" spans="1:64" x14ac:dyDescent="0.25">
      <c r="A145" s="1" t="s">
        <v>58</v>
      </c>
      <c r="B145" s="114">
        <v>1.63</v>
      </c>
      <c r="C145" s="114">
        <v>1.47</v>
      </c>
      <c r="D145" s="114">
        <v>1.47</v>
      </c>
      <c r="E145" s="114">
        <v>1.47</v>
      </c>
      <c r="F145" s="114">
        <v>1.47</v>
      </c>
      <c r="G145" s="114">
        <v>1.46</v>
      </c>
      <c r="H145" s="114">
        <v>1.46</v>
      </c>
      <c r="I145" s="114">
        <v>1.46</v>
      </c>
      <c r="J145" s="114">
        <v>1.46</v>
      </c>
      <c r="K145" s="114">
        <v>1.71</v>
      </c>
      <c r="L145" s="114">
        <v>1.71</v>
      </c>
      <c r="M145" s="114">
        <v>1.71</v>
      </c>
      <c r="N145" s="114">
        <v>1.71</v>
      </c>
      <c r="O145" s="114">
        <v>1.56</v>
      </c>
      <c r="P145" s="114">
        <v>1.56</v>
      </c>
      <c r="Q145" s="114">
        <v>1.56</v>
      </c>
      <c r="R145" s="114">
        <v>1.56</v>
      </c>
      <c r="S145" s="114">
        <v>1.9</v>
      </c>
      <c r="T145" s="114">
        <v>1.9</v>
      </c>
      <c r="U145" s="114">
        <v>1.9</v>
      </c>
      <c r="V145" s="114">
        <v>1.9</v>
      </c>
      <c r="W145" s="114">
        <v>1.91</v>
      </c>
      <c r="X145" s="114">
        <v>1.91</v>
      </c>
      <c r="Y145" s="114">
        <v>1.91</v>
      </c>
      <c r="Z145" s="114">
        <v>1.91</v>
      </c>
      <c r="AA145" s="114">
        <v>1.79</v>
      </c>
      <c r="AB145" s="114">
        <v>1.79</v>
      </c>
      <c r="AC145" s="114">
        <v>1.83</v>
      </c>
      <c r="AD145" s="114">
        <v>1.83</v>
      </c>
      <c r="AE145" s="114">
        <v>2.1849999999999996</v>
      </c>
      <c r="AF145" s="114">
        <v>2.1849999999999996</v>
      </c>
      <c r="AG145" s="114">
        <v>2.1849999999999996</v>
      </c>
      <c r="AH145" s="114">
        <v>2.1849999999999996</v>
      </c>
      <c r="AI145" s="114">
        <v>2.7657499999999997</v>
      </c>
      <c r="AJ145" s="114">
        <v>2.7657499999999997</v>
      </c>
      <c r="AK145" s="114">
        <v>2.7657499999999997</v>
      </c>
      <c r="AL145" s="114">
        <v>2.7657499999999997</v>
      </c>
      <c r="AM145" s="114">
        <v>2.4609999999999999</v>
      </c>
      <c r="AN145" s="114">
        <v>2.4609999999999999</v>
      </c>
      <c r="AO145" s="114">
        <v>2.4609999999999999</v>
      </c>
      <c r="AP145" s="114">
        <v>2.4609999999999999</v>
      </c>
      <c r="AQ145" s="114">
        <v>2.9669999999999996</v>
      </c>
      <c r="AR145" s="114">
        <v>2.9669999999999996</v>
      </c>
      <c r="AS145" s="114">
        <v>2.9669999999999996</v>
      </c>
      <c r="AT145" s="114">
        <v>2.9669999999999996</v>
      </c>
      <c r="AU145" s="114">
        <v>3.2314999999999996</v>
      </c>
      <c r="AV145" s="114">
        <v>3.2314999999999996</v>
      </c>
      <c r="AW145" s="114">
        <v>3.2314999999999996</v>
      </c>
      <c r="AX145" s="114">
        <v>3.2314999999999996</v>
      </c>
      <c r="AY145" s="114">
        <v>3.5074999999999994</v>
      </c>
      <c r="AZ145" s="114">
        <v>3.5074999999999994</v>
      </c>
      <c r="BA145" s="114">
        <v>3.5074999999999994</v>
      </c>
      <c r="BB145" s="114">
        <v>3.5074999999999994</v>
      </c>
      <c r="BC145" s="114">
        <v>3.5649999999999999</v>
      </c>
      <c r="BD145" s="114">
        <v>3.5649999999999999</v>
      </c>
      <c r="BE145" s="114">
        <v>3.5649999999999999</v>
      </c>
      <c r="BF145" s="114">
        <v>3.5649999999999999</v>
      </c>
      <c r="BG145" s="114">
        <v>3.3752499999999999</v>
      </c>
      <c r="BH145" s="114">
        <v>3.3752499999999999</v>
      </c>
      <c r="BI145" s="114">
        <v>3.3752499999999999</v>
      </c>
      <c r="BJ145" s="114">
        <v>3.3752499999999999</v>
      </c>
      <c r="BK145" s="114">
        <v>3.3809999999999998</v>
      </c>
      <c r="BL145" s="114">
        <v>3.3809999999999998</v>
      </c>
    </row>
    <row r="146" spans="1:64" x14ac:dyDescent="0.25">
      <c r="A146" s="1" t="s">
        <v>56</v>
      </c>
      <c r="B146" s="114">
        <v>0</v>
      </c>
      <c r="C146" s="114">
        <v>0</v>
      </c>
      <c r="D146" s="114">
        <v>0</v>
      </c>
      <c r="E146" s="114">
        <v>0</v>
      </c>
      <c r="F146" s="114">
        <v>0</v>
      </c>
      <c r="G146" s="114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14">
        <v>0</v>
      </c>
      <c r="S146" s="114">
        <v>3.01</v>
      </c>
      <c r="T146" s="114">
        <v>3.01</v>
      </c>
      <c r="U146" s="114">
        <v>3.01</v>
      </c>
      <c r="V146" s="114">
        <v>3.01</v>
      </c>
      <c r="W146" s="114">
        <v>2.2999999999999998</v>
      </c>
      <c r="X146" s="114">
        <v>2.2999999999999998</v>
      </c>
      <c r="Y146" s="114">
        <v>2.2999999999999998</v>
      </c>
      <c r="Z146" s="114">
        <v>2.2999999999999998</v>
      </c>
      <c r="AA146" s="114">
        <v>2.15</v>
      </c>
      <c r="AB146" s="114">
        <v>2.15</v>
      </c>
      <c r="AC146" s="114">
        <v>2.2000000000000002</v>
      </c>
      <c r="AD146" s="114">
        <v>2.2000000000000002</v>
      </c>
      <c r="AE146" s="114">
        <v>2.8600499999999998</v>
      </c>
      <c r="AF146" s="114">
        <v>2.8600499999999998</v>
      </c>
      <c r="AG146" s="114">
        <v>2.8600499999999998</v>
      </c>
      <c r="AH146" s="114">
        <v>2.8600499999999998</v>
      </c>
      <c r="AI146" s="114">
        <v>3.5949</v>
      </c>
      <c r="AJ146" s="114">
        <v>3.5949</v>
      </c>
      <c r="AK146" s="114">
        <v>3.5949</v>
      </c>
      <c r="AL146" s="114">
        <v>3.5949</v>
      </c>
      <c r="AM146" s="114">
        <v>2.982755</v>
      </c>
      <c r="AN146" s="114">
        <v>2.982755</v>
      </c>
      <c r="AO146" s="114">
        <v>2.982755</v>
      </c>
      <c r="AP146" s="114">
        <v>2.982755</v>
      </c>
      <c r="AQ146" s="114">
        <v>3.7867199999999999</v>
      </c>
      <c r="AR146" s="114">
        <v>3.7867199999999999</v>
      </c>
      <c r="AS146" s="114">
        <v>3.7867199999999999</v>
      </c>
      <c r="AT146" s="114">
        <v>3.7867199999999999</v>
      </c>
      <c r="AU146" s="114">
        <v>3.8577900000000001</v>
      </c>
      <c r="AV146" s="114">
        <v>3.8577900000000001</v>
      </c>
      <c r="AW146" s="114">
        <v>3.8577900000000001</v>
      </c>
      <c r="AX146" s="114">
        <v>3.8577900000000001</v>
      </c>
      <c r="AY146" s="114">
        <v>4.2674199999999995</v>
      </c>
      <c r="AZ146" s="114">
        <v>4.2674199999999995</v>
      </c>
      <c r="BA146" s="114">
        <v>4.2674199999999995</v>
      </c>
      <c r="BB146" s="114">
        <v>4.2674199999999995</v>
      </c>
      <c r="BC146" s="114">
        <v>4.207044999999999</v>
      </c>
      <c r="BD146" s="114">
        <v>4.207044999999999</v>
      </c>
      <c r="BE146" s="114">
        <v>4.207044999999999</v>
      </c>
      <c r="BF146" s="114">
        <v>4.207044999999999</v>
      </c>
      <c r="BG146" s="114">
        <v>3.7416399999999999</v>
      </c>
      <c r="BH146" s="114">
        <v>3.7416399999999999</v>
      </c>
      <c r="BI146" s="114">
        <v>3.7416399999999999</v>
      </c>
      <c r="BJ146" s="114">
        <v>3.7416399999999999</v>
      </c>
      <c r="BK146" s="114">
        <v>3.7454350000000001</v>
      </c>
      <c r="BL146" s="114">
        <v>3.7454350000000001</v>
      </c>
    </row>
    <row r="147" spans="1:64" x14ac:dyDescent="0.25">
      <c r="A147" s="1" t="s">
        <v>72</v>
      </c>
      <c r="B147" s="114">
        <v>2.81</v>
      </c>
      <c r="C147" s="114">
        <v>2.81</v>
      </c>
      <c r="D147" s="114">
        <v>2.81</v>
      </c>
      <c r="E147" s="114">
        <v>2.81</v>
      </c>
      <c r="F147" s="114">
        <v>2.81</v>
      </c>
      <c r="G147" s="114">
        <v>2.81</v>
      </c>
      <c r="H147" s="114">
        <v>2.81</v>
      </c>
      <c r="I147" s="114">
        <v>2.81</v>
      </c>
      <c r="J147" s="114">
        <v>2.81</v>
      </c>
      <c r="K147" s="114">
        <v>2.81</v>
      </c>
      <c r="L147" s="114">
        <v>2.81</v>
      </c>
      <c r="M147" s="114">
        <v>2.81</v>
      </c>
      <c r="N147" s="114">
        <v>2.81</v>
      </c>
      <c r="O147" s="114">
        <v>2.81</v>
      </c>
      <c r="P147" s="114">
        <v>2.81</v>
      </c>
      <c r="Q147" s="114">
        <v>2.81</v>
      </c>
      <c r="R147" s="114">
        <v>2.81</v>
      </c>
      <c r="S147" s="114">
        <v>2.25</v>
      </c>
      <c r="T147" s="114">
        <v>2.25</v>
      </c>
      <c r="U147" s="114">
        <v>2.25</v>
      </c>
      <c r="V147" s="114">
        <v>2.25</v>
      </c>
      <c r="W147" s="114">
        <v>2.2999999999999998</v>
      </c>
      <c r="X147" s="114">
        <v>2.2999999999999998</v>
      </c>
      <c r="Y147" s="114">
        <v>2.2999999999999998</v>
      </c>
      <c r="Z147" s="114">
        <v>2.2999999999999998</v>
      </c>
      <c r="AA147" s="114">
        <v>2.5299999999999998</v>
      </c>
      <c r="AB147" s="114">
        <v>2.5299999999999998</v>
      </c>
      <c r="AC147" s="114">
        <v>2.59</v>
      </c>
      <c r="AD147" s="114">
        <v>2.59</v>
      </c>
      <c r="AE147" s="114">
        <v>2.5874999999999999</v>
      </c>
      <c r="AF147" s="114">
        <v>2.5874999999999999</v>
      </c>
      <c r="AG147" s="114">
        <v>2.5874999999999999</v>
      </c>
      <c r="AH147" s="114">
        <v>2.5874999999999999</v>
      </c>
      <c r="AI147" s="114">
        <v>2.8174999999999999</v>
      </c>
      <c r="AJ147" s="114">
        <v>2.8174999999999999</v>
      </c>
      <c r="AK147" s="114">
        <v>2.8174999999999999</v>
      </c>
      <c r="AL147" s="114">
        <v>2.8174999999999999</v>
      </c>
      <c r="AM147" s="114">
        <v>3.0474999999999999</v>
      </c>
      <c r="AN147" s="114">
        <v>3.0474999999999999</v>
      </c>
      <c r="AO147" s="114">
        <v>3.0474999999999999</v>
      </c>
      <c r="AP147" s="114">
        <v>3.0474999999999999</v>
      </c>
      <c r="AQ147" s="114">
        <v>2.8690703124999994</v>
      </c>
      <c r="AR147" s="114">
        <v>2.8690703124999994</v>
      </c>
      <c r="AS147" s="114">
        <v>2.8690703124999994</v>
      </c>
      <c r="AT147" s="114">
        <v>2.8690703124999994</v>
      </c>
      <c r="AU147" s="114">
        <v>2.8000703124999999</v>
      </c>
      <c r="AV147" s="114">
        <v>2.8000703124999999</v>
      </c>
      <c r="AW147" s="114">
        <v>2.8000703124999999</v>
      </c>
      <c r="AX147" s="114">
        <v>2.8000703124999999</v>
      </c>
      <c r="AY147" s="114">
        <v>2.4550703125000002</v>
      </c>
      <c r="AZ147" s="114">
        <v>2.4550703125000002</v>
      </c>
      <c r="BA147" s="114">
        <v>2.4550703125000002</v>
      </c>
      <c r="BB147" s="114">
        <v>2.4550703125000002</v>
      </c>
      <c r="BC147" s="114">
        <v>3.83229406875</v>
      </c>
      <c r="BD147" s="114">
        <v>3.83229406875</v>
      </c>
      <c r="BE147" s="114">
        <v>3.83229406875</v>
      </c>
      <c r="BF147" s="114">
        <v>3.83229406875</v>
      </c>
      <c r="BG147" s="114">
        <v>3.7867816687500002</v>
      </c>
      <c r="BH147" s="114">
        <v>3.7867816687500002</v>
      </c>
      <c r="BI147" s="114">
        <v>3.7867816687500002</v>
      </c>
      <c r="BJ147" s="114">
        <v>3.7867816687500002</v>
      </c>
      <c r="BK147" s="114">
        <v>3.7694212687499995</v>
      </c>
      <c r="BL147" s="114">
        <v>3.7694212687499995</v>
      </c>
    </row>
    <row r="148" spans="1:64" x14ac:dyDescent="0.25">
      <c r="A148" s="1" t="s">
        <v>91</v>
      </c>
      <c r="B148" s="114">
        <v>2.73</v>
      </c>
      <c r="C148" s="114">
        <v>2.73</v>
      </c>
      <c r="D148" s="114">
        <v>2.73</v>
      </c>
      <c r="E148" s="114">
        <v>2.73</v>
      </c>
      <c r="F148" s="114">
        <v>2.73</v>
      </c>
      <c r="G148" s="114">
        <v>2.73</v>
      </c>
      <c r="H148" s="114">
        <v>2.73</v>
      </c>
      <c r="I148" s="114">
        <v>2.73</v>
      </c>
      <c r="J148" s="114">
        <v>2.73</v>
      </c>
      <c r="K148" s="114">
        <v>1.44</v>
      </c>
      <c r="L148" s="114">
        <v>1.44</v>
      </c>
      <c r="M148" s="114">
        <v>1.44</v>
      </c>
      <c r="N148" s="114">
        <v>1.44</v>
      </c>
      <c r="O148" s="114">
        <v>1.61</v>
      </c>
      <c r="P148" s="114">
        <v>1.61</v>
      </c>
      <c r="Q148" s="114">
        <v>1.61</v>
      </c>
      <c r="R148" s="114">
        <v>1.61</v>
      </c>
      <c r="S148" s="114">
        <v>2.21</v>
      </c>
      <c r="T148" s="114">
        <v>2.21</v>
      </c>
      <c r="U148" s="114">
        <v>2.21</v>
      </c>
      <c r="V148" s="114">
        <v>2.21</v>
      </c>
      <c r="W148" s="114">
        <v>2.54</v>
      </c>
      <c r="X148" s="114">
        <v>2.54</v>
      </c>
      <c r="Y148" s="114">
        <v>2.54</v>
      </c>
      <c r="Z148" s="114">
        <v>2.54</v>
      </c>
      <c r="AA148" s="114">
        <v>2.86</v>
      </c>
      <c r="AB148" s="114">
        <v>2.86</v>
      </c>
      <c r="AC148" s="114">
        <v>2.93</v>
      </c>
      <c r="AD148" s="114">
        <v>2.93</v>
      </c>
      <c r="AE148" s="114">
        <v>3.4976171874999991</v>
      </c>
      <c r="AF148" s="114">
        <v>3.4976171874999991</v>
      </c>
      <c r="AG148" s="114">
        <v>3.4976171874999991</v>
      </c>
      <c r="AH148" s="114">
        <v>3.4976171874999991</v>
      </c>
      <c r="AI148" s="114">
        <v>3.5418174374999998</v>
      </c>
      <c r="AJ148" s="114">
        <v>3.5418174374999998</v>
      </c>
      <c r="AK148" s="114">
        <v>3.5418174374999998</v>
      </c>
      <c r="AL148" s="114">
        <v>3.5418174374999998</v>
      </c>
      <c r="AM148" s="114">
        <v>3.7205669687499996</v>
      </c>
      <c r="AN148" s="114">
        <v>3.7205669687499996</v>
      </c>
      <c r="AO148" s="114">
        <v>3.7205669687499996</v>
      </c>
      <c r="AP148" s="114">
        <v>3.7205669687499996</v>
      </c>
      <c r="AQ148" s="114">
        <v>3.7544908906249996</v>
      </c>
      <c r="AR148" s="114">
        <v>3.7544908906249996</v>
      </c>
      <c r="AS148" s="114">
        <v>3.7544908906249996</v>
      </c>
      <c r="AT148" s="114">
        <v>3.7544908906249996</v>
      </c>
      <c r="AU148" s="114">
        <v>3.8468254687499992</v>
      </c>
      <c r="AV148" s="114">
        <v>3.8468254687499992</v>
      </c>
      <c r="AW148" s="114">
        <v>3.8468254687499992</v>
      </c>
      <c r="AX148" s="114">
        <v>3.8468254687499992</v>
      </c>
      <c r="AY148" s="114">
        <v>3.9086397656249998</v>
      </c>
      <c r="AZ148" s="114">
        <v>3.9086397656249998</v>
      </c>
      <c r="BA148" s="114">
        <v>3.9086397656249998</v>
      </c>
      <c r="BB148" s="114">
        <v>3.9086397656249998</v>
      </c>
      <c r="BC148" s="114">
        <v>4.1984397656249994</v>
      </c>
      <c r="BD148" s="114">
        <v>4.1984397656249994</v>
      </c>
      <c r="BE148" s="114">
        <v>4.1984397656249994</v>
      </c>
      <c r="BF148" s="114">
        <v>4.1984397656249994</v>
      </c>
      <c r="BG148" s="114">
        <v>4.1984397656249994</v>
      </c>
      <c r="BH148" s="114">
        <v>4.1984397656249994</v>
      </c>
      <c r="BI148" s="114">
        <v>4.1984397656249994</v>
      </c>
      <c r="BJ148" s="114">
        <v>4.1984397656249994</v>
      </c>
      <c r="BK148" s="114">
        <v>3.9985140624999995</v>
      </c>
      <c r="BL148" s="114">
        <v>3.9985140624999995</v>
      </c>
    </row>
    <row r="149" spans="1:64" x14ac:dyDescent="0.25">
      <c r="A149" s="1" t="s">
        <v>117</v>
      </c>
      <c r="B149" s="114">
        <v>2.2400000000000002</v>
      </c>
      <c r="C149" s="114">
        <v>2.2400000000000002</v>
      </c>
      <c r="D149" s="114">
        <v>2.3199999999999998</v>
      </c>
      <c r="E149" s="114">
        <v>2.3199999999999998</v>
      </c>
      <c r="F149" s="114">
        <v>2.3199999999999998</v>
      </c>
      <c r="G149" s="114">
        <v>2.3199999999999998</v>
      </c>
      <c r="H149" s="114">
        <v>2.3199999999999998</v>
      </c>
      <c r="I149" s="114">
        <v>2.3199999999999998</v>
      </c>
      <c r="J149" s="114">
        <v>2.3199999999999998</v>
      </c>
      <c r="K149" s="114">
        <v>2.8</v>
      </c>
      <c r="L149" s="114">
        <v>2.8</v>
      </c>
      <c r="M149" s="114">
        <v>2.8</v>
      </c>
      <c r="N149" s="114">
        <v>2.8</v>
      </c>
      <c r="O149" s="114">
        <v>3.26</v>
      </c>
      <c r="P149" s="114">
        <v>3.26</v>
      </c>
      <c r="Q149" s="114">
        <v>3.26</v>
      </c>
      <c r="R149" s="114">
        <v>3.26</v>
      </c>
      <c r="S149" s="114">
        <v>3.4</v>
      </c>
      <c r="T149" s="114">
        <v>3.4</v>
      </c>
      <c r="U149" s="114">
        <v>3.4</v>
      </c>
      <c r="V149" s="114">
        <v>3.4</v>
      </c>
      <c r="W149" s="114">
        <v>3.61</v>
      </c>
      <c r="X149" s="114">
        <v>3.61</v>
      </c>
      <c r="Y149" s="114">
        <v>3.61</v>
      </c>
      <c r="Z149" s="114">
        <v>3.61</v>
      </c>
      <c r="AA149" s="114">
        <v>1.99</v>
      </c>
      <c r="AB149" s="114">
        <v>1.99</v>
      </c>
      <c r="AC149" s="114">
        <v>2.04</v>
      </c>
      <c r="AD149" s="114">
        <v>2.04</v>
      </c>
      <c r="AE149" s="114">
        <v>2.1567901406249996</v>
      </c>
      <c r="AF149" s="114">
        <v>2.1567901406249996</v>
      </c>
      <c r="AG149" s="114">
        <v>2.1567901406249996</v>
      </c>
      <c r="AH149" s="114">
        <v>2.1567901406249996</v>
      </c>
      <c r="AI149" s="114">
        <v>2.6903901406249999</v>
      </c>
      <c r="AJ149" s="114">
        <v>2.6903901406249999</v>
      </c>
      <c r="AK149" s="114">
        <v>2.6903901406249999</v>
      </c>
      <c r="AL149" s="114">
        <v>2.4794406093750001</v>
      </c>
      <c r="AM149" s="114">
        <v>2.4794406093750001</v>
      </c>
      <c r="AN149" s="114">
        <v>2.4794406093750001</v>
      </c>
      <c r="AO149" s="114">
        <v>2.4794406093750001</v>
      </c>
      <c r="AP149" s="114">
        <v>2.9844925781249998</v>
      </c>
      <c r="AQ149" s="114">
        <v>2.9844925781249998</v>
      </c>
      <c r="AR149" s="114">
        <v>2.9844925781249998</v>
      </c>
      <c r="AS149" s="114">
        <v>2.9844925781249998</v>
      </c>
      <c r="AT149" s="114">
        <v>2.9844925781249998</v>
      </c>
      <c r="AU149" s="114">
        <v>2.9844925781249998</v>
      </c>
      <c r="AV149" s="114">
        <v>2.9844925781249998</v>
      </c>
      <c r="AW149" s="114">
        <v>2.9844925781249998</v>
      </c>
      <c r="AX149" s="114">
        <v>2.9844925781249998</v>
      </c>
      <c r="AY149" s="114">
        <v>2.7154903281250005</v>
      </c>
      <c r="AZ149" s="114">
        <v>2.7154903281250005</v>
      </c>
      <c r="BA149" s="114">
        <v>2.7154903281250005</v>
      </c>
      <c r="BB149" s="114">
        <v>2.7154903281250005</v>
      </c>
      <c r="BC149" s="114">
        <v>2.9575664062499993</v>
      </c>
      <c r="BD149" s="114">
        <v>2.9575664062499993</v>
      </c>
      <c r="BE149" s="114">
        <v>2.9575664062499993</v>
      </c>
      <c r="BF149" s="114">
        <v>2.9575664062499993</v>
      </c>
      <c r="BG149" s="114">
        <v>2.7957905156249998</v>
      </c>
      <c r="BH149" s="114">
        <v>2.7957905156249998</v>
      </c>
      <c r="BI149" s="114">
        <v>2.7957905156249998</v>
      </c>
      <c r="BJ149" s="114">
        <v>2.7957905156249998</v>
      </c>
      <c r="BK149" s="114">
        <v>2.81366546875</v>
      </c>
      <c r="BL149" s="114">
        <v>2.81366546875</v>
      </c>
    </row>
    <row r="150" spans="1:64" x14ac:dyDescent="0.25">
      <c r="A150" s="1" t="s">
        <v>104</v>
      </c>
      <c r="B150" s="114">
        <v>3.21</v>
      </c>
      <c r="C150" s="114">
        <v>4.4800000000000004</v>
      </c>
      <c r="D150" s="114">
        <v>4.4800000000000004</v>
      </c>
      <c r="E150" s="114">
        <v>4.4800000000000004</v>
      </c>
      <c r="F150" s="114">
        <v>4.4800000000000004</v>
      </c>
      <c r="G150" s="114">
        <v>3.24</v>
      </c>
      <c r="H150" s="114">
        <v>3.24</v>
      </c>
      <c r="I150" s="114">
        <v>3.24</v>
      </c>
      <c r="J150" s="114">
        <v>3.24</v>
      </c>
      <c r="K150" s="114">
        <v>2.57</v>
      </c>
      <c r="L150" s="114">
        <v>2.57</v>
      </c>
      <c r="M150" s="114">
        <v>2.57</v>
      </c>
      <c r="N150" s="114">
        <v>2.57</v>
      </c>
      <c r="O150" s="114">
        <v>2.65</v>
      </c>
      <c r="P150" s="114">
        <v>2.65</v>
      </c>
      <c r="Q150" s="114">
        <v>2.65</v>
      </c>
      <c r="R150" s="114">
        <v>2.65</v>
      </c>
      <c r="S150" s="114">
        <v>2.68</v>
      </c>
      <c r="T150" s="114">
        <v>2.68</v>
      </c>
      <c r="U150" s="114">
        <v>2.68</v>
      </c>
      <c r="V150" s="114">
        <v>2.68</v>
      </c>
      <c r="W150" s="114">
        <v>2.74</v>
      </c>
      <c r="X150" s="114">
        <v>2.74</v>
      </c>
      <c r="Y150" s="114">
        <v>2.74</v>
      </c>
      <c r="Z150" s="114">
        <v>2.74</v>
      </c>
      <c r="AA150" s="114">
        <v>2.69</v>
      </c>
      <c r="AB150" s="114">
        <v>2.69</v>
      </c>
      <c r="AC150" s="114">
        <v>2.75</v>
      </c>
      <c r="AD150" s="114">
        <v>2.75</v>
      </c>
      <c r="AE150" s="114">
        <v>2.8747784375000003</v>
      </c>
      <c r="AF150" s="114">
        <v>2.8747784375000003</v>
      </c>
      <c r="AG150" s="114">
        <v>2.8747784375000003</v>
      </c>
      <c r="AH150" s="114">
        <v>2.8747784375000003</v>
      </c>
      <c r="AI150" s="114">
        <v>3.1627784375000001</v>
      </c>
      <c r="AJ150" s="114">
        <v>3.1627784375000001</v>
      </c>
      <c r="AK150" s="114">
        <v>3.1627784375000001</v>
      </c>
      <c r="AL150" s="114">
        <v>3.1627784375000001</v>
      </c>
      <c r="AM150" s="114">
        <v>3.4027784375000008</v>
      </c>
      <c r="AN150" s="114">
        <v>3.4027784375000008</v>
      </c>
      <c r="AO150" s="114">
        <v>3.4027784375000008</v>
      </c>
      <c r="AP150" s="114">
        <v>3.4027784375000008</v>
      </c>
      <c r="AQ150" s="114">
        <v>3.9127784374999997</v>
      </c>
      <c r="AR150" s="114">
        <v>3.9127784374999997</v>
      </c>
      <c r="AS150" s="114">
        <v>3.9127784374999997</v>
      </c>
      <c r="AT150" s="114">
        <v>3.9127784374999997</v>
      </c>
      <c r="AU150" s="114">
        <v>3.6247784375000003</v>
      </c>
      <c r="AV150" s="114">
        <v>3.6247784375000003</v>
      </c>
      <c r="AW150" s="114">
        <v>3.6247784375000003</v>
      </c>
      <c r="AX150" s="114">
        <v>3.6247784375000003</v>
      </c>
      <c r="AY150" s="114">
        <v>4.4150925781249999</v>
      </c>
      <c r="AZ150" s="114">
        <v>4.4150925781249999</v>
      </c>
      <c r="BA150" s="114">
        <v>4.4150925781249999</v>
      </c>
      <c r="BB150" s="114">
        <v>4.4150925781249999</v>
      </c>
      <c r="BC150" s="114">
        <v>4.5737925781249995</v>
      </c>
      <c r="BD150" s="114">
        <v>4.5737925781249995</v>
      </c>
      <c r="BE150" s="114">
        <v>4.5737925781249995</v>
      </c>
      <c r="BF150" s="114">
        <v>4.5737925781249995</v>
      </c>
      <c r="BG150" s="114">
        <v>3.913692578125</v>
      </c>
      <c r="BH150" s="114">
        <v>3.913692578125</v>
      </c>
      <c r="BI150" s="114">
        <v>3.913692578125</v>
      </c>
      <c r="BJ150" s="114">
        <v>3.913692578125</v>
      </c>
      <c r="BK150" s="114">
        <v>3.8216925781249995</v>
      </c>
      <c r="BL150" s="114">
        <v>3.8216925781249995</v>
      </c>
    </row>
    <row r="151" spans="1:64" x14ac:dyDescent="0.25">
      <c r="A151" s="1" t="s">
        <v>83</v>
      </c>
      <c r="B151" s="114">
        <v>1.75</v>
      </c>
      <c r="C151" s="114">
        <v>1.71</v>
      </c>
      <c r="D151" s="114">
        <v>1.71</v>
      </c>
      <c r="E151" s="114">
        <v>1.71</v>
      </c>
      <c r="F151" s="114">
        <v>1.71</v>
      </c>
      <c r="G151" s="114">
        <v>1.74</v>
      </c>
      <c r="H151" s="114">
        <v>1.74</v>
      </c>
      <c r="I151" s="114">
        <v>1.74</v>
      </c>
      <c r="J151" s="114">
        <v>1.74</v>
      </c>
      <c r="K151" s="114">
        <v>2.04</v>
      </c>
      <c r="L151" s="114">
        <v>2.04</v>
      </c>
      <c r="M151" s="114">
        <v>2.04</v>
      </c>
      <c r="N151" s="114">
        <v>2.04</v>
      </c>
      <c r="O151" s="114">
        <v>1.95</v>
      </c>
      <c r="P151" s="114">
        <v>1.95</v>
      </c>
      <c r="Q151" s="114">
        <v>1.95</v>
      </c>
      <c r="R151" s="114">
        <v>1.95</v>
      </c>
      <c r="S151" s="114">
        <v>1.74</v>
      </c>
      <c r="T151" s="114">
        <v>1.74</v>
      </c>
      <c r="U151" s="114">
        <v>1.74</v>
      </c>
      <c r="V151" s="114">
        <v>1.74</v>
      </c>
      <c r="W151" s="114">
        <v>1.87</v>
      </c>
      <c r="X151" s="114">
        <v>1.87</v>
      </c>
      <c r="Y151" s="114">
        <v>1.87</v>
      </c>
      <c r="Z151" s="114">
        <v>1.87</v>
      </c>
      <c r="AA151" s="114">
        <v>1.89</v>
      </c>
      <c r="AB151" s="114">
        <v>1.89</v>
      </c>
      <c r="AC151" s="114">
        <v>1.93</v>
      </c>
      <c r="AD151" s="114">
        <v>1.93</v>
      </c>
      <c r="AE151" s="114">
        <v>2.0867468749999998</v>
      </c>
      <c r="AF151" s="114">
        <v>2.0867468749999998</v>
      </c>
      <c r="AG151" s="114">
        <v>2.0867468749999998</v>
      </c>
      <c r="AH151" s="114">
        <v>2.0867468749999998</v>
      </c>
      <c r="AI151" s="114">
        <v>2.4524468750000001</v>
      </c>
      <c r="AJ151" s="114">
        <v>2.4524468750000001</v>
      </c>
      <c r="AK151" s="114">
        <v>2.4524468750000001</v>
      </c>
      <c r="AL151" s="114">
        <v>2.4524468750000001</v>
      </c>
      <c r="AM151" s="114">
        <v>2.6594468749999995</v>
      </c>
      <c r="AN151" s="114">
        <v>2.6594468749999995</v>
      </c>
      <c r="AO151" s="114">
        <v>2.6594468749999995</v>
      </c>
      <c r="AP151" s="114">
        <v>2.6594468749999995</v>
      </c>
      <c r="AQ151" s="114">
        <v>3.0044468750000002</v>
      </c>
      <c r="AR151" s="114">
        <v>3.0044468750000002</v>
      </c>
      <c r="AS151" s="114">
        <v>3.0044468750000002</v>
      </c>
      <c r="AT151" s="114">
        <v>3.0044468750000002</v>
      </c>
      <c r="AU151" s="114">
        <v>2.9630468749999994</v>
      </c>
      <c r="AV151" s="114">
        <v>2.9630468749999994</v>
      </c>
      <c r="AW151" s="114">
        <v>2.9630468749999994</v>
      </c>
      <c r="AX151" s="114">
        <v>2.9630468749999994</v>
      </c>
      <c r="AY151" s="114">
        <v>3.3632468749999997</v>
      </c>
      <c r="AZ151" s="114">
        <v>3.3632468749999997</v>
      </c>
      <c r="BA151" s="114">
        <v>3.3632468749999997</v>
      </c>
      <c r="BB151" s="114">
        <v>3.3632468749999997</v>
      </c>
      <c r="BC151" s="114">
        <v>3.5012468749999996</v>
      </c>
      <c r="BD151" s="114">
        <v>3.5012468749999996</v>
      </c>
      <c r="BE151" s="114">
        <v>3.5012468749999996</v>
      </c>
      <c r="BF151" s="114">
        <v>3.5012468749999996</v>
      </c>
      <c r="BG151" s="114">
        <v>2.9913925781249993</v>
      </c>
      <c r="BH151" s="114">
        <v>2.9913925781249993</v>
      </c>
      <c r="BI151" s="114">
        <v>2.9913925781249993</v>
      </c>
      <c r="BJ151" s="114">
        <v>2.9913925781249993</v>
      </c>
      <c r="BK151" s="114">
        <v>2.8533925781249994</v>
      </c>
      <c r="BL151" s="114">
        <v>2.8533925781249994</v>
      </c>
    </row>
    <row r="152" spans="1:64" x14ac:dyDescent="0.25">
      <c r="A152" s="1" t="s">
        <v>62</v>
      </c>
      <c r="B152" s="114">
        <v>1.38</v>
      </c>
      <c r="C152" s="114">
        <v>1.38</v>
      </c>
      <c r="D152" s="114">
        <v>1.38</v>
      </c>
      <c r="E152" s="114">
        <v>1.38</v>
      </c>
      <c r="F152" s="114">
        <v>1.38</v>
      </c>
      <c r="G152" s="114">
        <v>1.38</v>
      </c>
      <c r="H152" s="114">
        <v>1.38</v>
      </c>
      <c r="I152" s="114">
        <v>1.49</v>
      </c>
      <c r="J152" s="114">
        <v>1.49</v>
      </c>
      <c r="K152" s="114">
        <v>1.49</v>
      </c>
      <c r="L152" s="114">
        <v>1.49</v>
      </c>
      <c r="M152" s="114">
        <v>1.49</v>
      </c>
      <c r="N152" s="114">
        <v>1.49</v>
      </c>
      <c r="O152" s="114">
        <v>1.49</v>
      </c>
      <c r="P152" s="114">
        <v>1.49</v>
      </c>
      <c r="Q152" s="114">
        <v>1.49</v>
      </c>
      <c r="R152" s="114">
        <v>1.49</v>
      </c>
      <c r="S152" s="114">
        <v>1.49</v>
      </c>
      <c r="T152" s="114">
        <v>1.49</v>
      </c>
      <c r="U152" s="114">
        <v>1.49</v>
      </c>
      <c r="V152" s="114">
        <v>1.49</v>
      </c>
      <c r="W152" s="114">
        <v>1.08</v>
      </c>
      <c r="X152" s="114">
        <v>1.08</v>
      </c>
      <c r="Y152" s="114">
        <v>1.08</v>
      </c>
      <c r="Z152" s="114">
        <v>1.08</v>
      </c>
      <c r="AA152" s="114">
        <v>1.08</v>
      </c>
      <c r="AB152" s="114">
        <v>1.08</v>
      </c>
      <c r="AC152" s="114">
        <v>1.1000000000000001</v>
      </c>
      <c r="AD152" s="114">
        <v>1.1000000000000001</v>
      </c>
      <c r="AE152" s="114">
        <v>1.1729999999999998</v>
      </c>
      <c r="AF152" s="114">
        <v>1.1729999999999998</v>
      </c>
      <c r="AG152" s="114">
        <v>1.1729999999999998</v>
      </c>
      <c r="AH152" s="114">
        <v>1.1729999999999998</v>
      </c>
      <c r="AI152" s="114">
        <v>1.6559999999999999</v>
      </c>
      <c r="AJ152" s="114">
        <v>1.6559999999999999</v>
      </c>
      <c r="AK152" s="114">
        <v>1.6559999999999999</v>
      </c>
      <c r="AL152" s="114">
        <v>1.6559999999999999</v>
      </c>
      <c r="AM152" s="114">
        <v>1.518</v>
      </c>
      <c r="AN152" s="114">
        <v>1.518</v>
      </c>
      <c r="AO152" s="114">
        <v>1.518</v>
      </c>
      <c r="AP152" s="114">
        <v>1.518</v>
      </c>
      <c r="AQ152" s="114">
        <v>1.8146999999999998</v>
      </c>
      <c r="AR152" s="114">
        <v>1.8146999999999998</v>
      </c>
      <c r="AS152" s="114">
        <v>1.8146999999999998</v>
      </c>
      <c r="AT152" s="114">
        <v>1.8146999999999998</v>
      </c>
      <c r="AU152" s="114">
        <v>1.6283999999999998</v>
      </c>
      <c r="AV152" s="114">
        <v>1.6283999999999998</v>
      </c>
      <c r="AW152" s="114">
        <v>1.6283999999999998</v>
      </c>
      <c r="AX152" s="114">
        <v>1.6283999999999998</v>
      </c>
      <c r="AY152" s="114">
        <v>1.6283999999999998</v>
      </c>
      <c r="AZ152" s="114">
        <v>1.6283999999999998</v>
      </c>
      <c r="BA152" s="114">
        <v>1.6283999999999998</v>
      </c>
      <c r="BB152" s="114">
        <v>1.6283999999999998</v>
      </c>
      <c r="BC152" s="114">
        <v>1.6283999999999998</v>
      </c>
      <c r="BD152" s="114">
        <v>1.6283999999999998</v>
      </c>
      <c r="BE152" s="114">
        <v>1.6283999999999998</v>
      </c>
      <c r="BF152" s="114">
        <v>1.6283999999999998</v>
      </c>
      <c r="BG152" s="114">
        <v>1.3109999999999997</v>
      </c>
      <c r="BH152" s="114">
        <v>1.3109999999999997</v>
      </c>
      <c r="BI152" s="114">
        <v>1.3109999999999997</v>
      </c>
      <c r="BJ152" s="114">
        <v>1.3109999999999997</v>
      </c>
      <c r="BK152" s="114">
        <v>1.9043999999999996</v>
      </c>
      <c r="BL152" s="114">
        <v>1.9043999999999996</v>
      </c>
    </row>
    <row r="153" spans="1:64" x14ac:dyDescent="0.25">
      <c r="A153" s="1" t="s">
        <v>47</v>
      </c>
      <c r="B153" s="114">
        <v>1.7</v>
      </c>
      <c r="C153" s="114">
        <v>1.72</v>
      </c>
      <c r="D153" s="114">
        <v>1.72</v>
      </c>
      <c r="E153" s="114">
        <v>1.59</v>
      </c>
      <c r="F153" s="114">
        <v>1.59</v>
      </c>
      <c r="G153" s="114">
        <v>1.59</v>
      </c>
      <c r="H153" s="114">
        <v>1.59</v>
      </c>
      <c r="I153" s="114">
        <v>1.59</v>
      </c>
      <c r="J153" s="114">
        <v>1.59</v>
      </c>
      <c r="K153" s="114">
        <v>1.93</v>
      </c>
      <c r="L153" s="114">
        <v>1.93</v>
      </c>
      <c r="M153" s="114">
        <v>1.93</v>
      </c>
      <c r="N153" s="114">
        <v>1.93</v>
      </c>
      <c r="O153" s="114">
        <v>1.65</v>
      </c>
      <c r="P153" s="114">
        <v>1.65</v>
      </c>
      <c r="Q153" s="114">
        <v>1.65</v>
      </c>
      <c r="R153" s="114">
        <v>1.65</v>
      </c>
      <c r="S153" s="114">
        <v>1.8</v>
      </c>
      <c r="T153" s="114">
        <v>1.8</v>
      </c>
      <c r="U153" s="114">
        <v>1.8</v>
      </c>
      <c r="V153" s="114">
        <v>1.8</v>
      </c>
      <c r="W153" s="114">
        <v>1.76</v>
      </c>
      <c r="X153" s="114">
        <v>1.76</v>
      </c>
      <c r="Y153" s="114">
        <v>1.76</v>
      </c>
      <c r="Z153" s="114">
        <v>1.76</v>
      </c>
      <c r="AA153" s="114">
        <v>1.9</v>
      </c>
      <c r="AB153" s="114">
        <v>1.9</v>
      </c>
      <c r="AC153" s="114">
        <v>1.94</v>
      </c>
      <c r="AD153" s="114">
        <v>1.94</v>
      </c>
      <c r="AE153" s="114">
        <v>2.0861816875841273</v>
      </c>
      <c r="AF153" s="114">
        <v>2.0861816875841273</v>
      </c>
      <c r="AG153" s="114">
        <v>2.0861816875841273</v>
      </c>
      <c r="AH153" s="114">
        <v>2.0861816875841273</v>
      </c>
      <c r="AI153" s="114">
        <v>2.5229520222100872</v>
      </c>
      <c r="AJ153" s="114">
        <v>2.5229520222100872</v>
      </c>
      <c r="AK153" s="114">
        <v>2.5229520222100872</v>
      </c>
      <c r="AL153" s="114">
        <v>2.5229520222100872</v>
      </c>
      <c r="AM153" s="114">
        <v>2.260150912488248</v>
      </c>
      <c r="AN153" s="114">
        <v>2.260150912488248</v>
      </c>
      <c r="AO153" s="114">
        <v>2.260150912488248</v>
      </c>
      <c r="AP153" s="114">
        <v>2.260150912488248</v>
      </c>
      <c r="AQ153" s="114">
        <v>2.791545650325872</v>
      </c>
      <c r="AR153" s="114">
        <v>2.791545650325872</v>
      </c>
      <c r="AS153" s="114">
        <v>2.791545650325872</v>
      </c>
      <c r="AT153" s="114">
        <v>2.791545650325872</v>
      </c>
      <c r="AU153" s="114">
        <v>2.757875952633086</v>
      </c>
      <c r="AV153" s="114">
        <v>2.757875952633086</v>
      </c>
      <c r="AW153" s="114">
        <v>2.757875952633086</v>
      </c>
      <c r="AX153" s="114">
        <v>2.757875952633086</v>
      </c>
      <c r="AY153" s="114">
        <v>3.0553733669451009</v>
      </c>
      <c r="AZ153" s="114">
        <v>3.0553733669451009</v>
      </c>
      <c r="BA153" s="114">
        <v>3.0553733669451009</v>
      </c>
      <c r="BB153" s="114">
        <v>3.0553733669451009</v>
      </c>
      <c r="BC153" s="114">
        <v>3.1896910135815832</v>
      </c>
      <c r="BD153" s="114">
        <v>3.1896910135815832</v>
      </c>
      <c r="BE153" s="114">
        <v>3.1896910135815832</v>
      </c>
      <c r="BF153" s="114">
        <v>3.1896910135815832</v>
      </c>
      <c r="BG153" s="114">
        <v>2.969807174217884</v>
      </c>
      <c r="BH153" s="114">
        <v>2.969807174217884</v>
      </c>
      <c r="BI153" s="114">
        <v>2.969807174217884</v>
      </c>
      <c r="BJ153" s="114">
        <v>2.969807174217884</v>
      </c>
      <c r="BK153" s="114">
        <v>3.2794966151248657</v>
      </c>
      <c r="BL153" s="114">
        <v>3.2794966151248657</v>
      </c>
    </row>
    <row r="154" spans="1:64" x14ac:dyDescent="0.25">
      <c r="A154" s="1" t="s">
        <v>110</v>
      </c>
      <c r="B154" s="114">
        <v>1.96</v>
      </c>
      <c r="C154" s="114">
        <v>1.99</v>
      </c>
      <c r="D154" s="114">
        <v>1.99</v>
      </c>
      <c r="E154" s="114">
        <v>1.99</v>
      </c>
      <c r="F154" s="114">
        <v>1.99</v>
      </c>
      <c r="G154" s="114">
        <v>2.12</v>
      </c>
      <c r="H154" s="114">
        <v>2.12</v>
      </c>
      <c r="I154" s="114">
        <v>2.12</v>
      </c>
      <c r="J154" s="114">
        <v>2.12</v>
      </c>
      <c r="K154" s="114">
        <v>2.2999999999999998</v>
      </c>
      <c r="L154" s="114">
        <v>2.2999999999999998</v>
      </c>
      <c r="M154" s="114">
        <v>2.2999999999999998</v>
      </c>
      <c r="N154" s="114">
        <v>2.2999999999999998</v>
      </c>
      <c r="O154" s="114">
        <v>2.14</v>
      </c>
      <c r="P154" s="114">
        <v>2.14</v>
      </c>
      <c r="Q154" s="114">
        <v>2.14</v>
      </c>
      <c r="R154" s="114">
        <v>2.14</v>
      </c>
      <c r="S154" s="114">
        <v>2.4500000000000002</v>
      </c>
      <c r="T154" s="114">
        <v>2.4500000000000002</v>
      </c>
      <c r="U154" s="114">
        <v>2.4500000000000002</v>
      </c>
      <c r="V154" s="114">
        <v>2.4500000000000002</v>
      </c>
      <c r="W154" s="114">
        <v>2.29</v>
      </c>
      <c r="X154" s="114">
        <v>2.29</v>
      </c>
      <c r="Y154" s="114">
        <v>2.29</v>
      </c>
      <c r="Z154" s="114">
        <v>2.29</v>
      </c>
      <c r="AA154" s="114">
        <v>2.2200000000000002</v>
      </c>
      <c r="AB154" s="114">
        <v>2.2200000000000002</v>
      </c>
      <c r="AC154" s="114">
        <v>2.27</v>
      </c>
      <c r="AD154" s="114">
        <v>2.27</v>
      </c>
      <c r="AE154" s="114">
        <v>1.3868999999999998</v>
      </c>
      <c r="AF154" s="114">
        <v>1.3868999999999998</v>
      </c>
      <c r="AG154" s="114">
        <v>1.3868999999999998</v>
      </c>
      <c r="AH154" s="114">
        <v>1.3868999999999998</v>
      </c>
      <c r="AI154" s="114">
        <v>1.7443703124999996</v>
      </c>
      <c r="AJ154" s="114">
        <v>1.7443703124999996</v>
      </c>
      <c r="AK154" s="114">
        <v>1.7443703124999996</v>
      </c>
      <c r="AL154" s="114">
        <v>1.7443703124999996</v>
      </c>
      <c r="AM154" s="114">
        <v>2.3538703125000002</v>
      </c>
      <c r="AN154" s="114">
        <v>2.3538703125000002</v>
      </c>
      <c r="AO154" s="114">
        <v>2.3538703125000002</v>
      </c>
      <c r="AP154" s="114">
        <v>2.3538703125000002</v>
      </c>
      <c r="AQ154" s="114">
        <v>3.0266203124999995</v>
      </c>
      <c r="AR154" s="114">
        <v>3.0266203124999995</v>
      </c>
      <c r="AS154" s="114">
        <v>3.0266203124999995</v>
      </c>
      <c r="AT154" s="114">
        <v>3.0266203124999995</v>
      </c>
      <c r="AU154" s="114">
        <v>2.4240203124999997</v>
      </c>
      <c r="AV154" s="114">
        <v>2.4240203124999997</v>
      </c>
      <c r="AW154" s="114">
        <v>2.4240203124999997</v>
      </c>
      <c r="AX154" s="114">
        <v>2.4240203124999997</v>
      </c>
      <c r="AY154" s="114">
        <v>2.2572703124999998</v>
      </c>
      <c r="AZ154" s="114">
        <v>2.2572703124999998</v>
      </c>
      <c r="BA154" s="114">
        <v>2.2572703124999998</v>
      </c>
      <c r="BB154" s="114">
        <v>2.2572703124999998</v>
      </c>
      <c r="BC154" s="114">
        <v>3.2048703124999998</v>
      </c>
      <c r="BD154" s="114">
        <v>3.2048703124999998</v>
      </c>
      <c r="BE154" s="114">
        <v>3.2048703124999998</v>
      </c>
      <c r="BF154" s="114">
        <v>3.2048703124999998</v>
      </c>
      <c r="BG154" s="114">
        <v>2.2124203124999999</v>
      </c>
      <c r="BH154" s="114">
        <v>2.2124203124999999</v>
      </c>
      <c r="BI154" s="114">
        <v>2.2124203124999999</v>
      </c>
      <c r="BJ154" s="114">
        <v>2.2124203124999999</v>
      </c>
      <c r="BK154" s="114">
        <v>2.4941703125000001</v>
      </c>
      <c r="BL154" s="114">
        <v>2.4941703125000001</v>
      </c>
    </row>
    <row r="155" spans="1:64" x14ac:dyDescent="0.25">
      <c r="A155" s="1" t="s">
        <v>69</v>
      </c>
      <c r="B155" s="114">
        <v>1.71</v>
      </c>
      <c r="C155" s="114">
        <v>1.71</v>
      </c>
      <c r="D155" s="114">
        <v>1.71</v>
      </c>
      <c r="E155" s="114">
        <v>1.71</v>
      </c>
      <c r="F155" s="114">
        <v>1.71</v>
      </c>
      <c r="G155" s="114">
        <v>1.71</v>
      </c>
      <c r="H155" s="114">
        <v>1.71</v>
      </c>
      <c r="I155" s="114">
        <v>1.1056114039005507</v>
      </c>
      <c r="J155" s="114">
        <v>1.1056114039005507</v>
      </c>
      <c r="K155" s="114">
        <v>1.1056114039005507</v>
      </c>
      <c r="L155" s="114">
        <v>1.1056114039005507</v>
      </c>
      <c r="M155" s="114">
        <v>1.1056114039005507</v>
      </c>
      <c r="N155" s="114">
        <v>1.1056114039005507</v>
      </c>
      <c r="O155" s="114">
        <v>1.6881999999999999</v>
      </c>
      <c r="P155" s="114">
        <v>1.6881999999999999</v>
      </c>
      <c r="Q155" s="114">
        <v>1.6881999999999999</v>
      </c>
      <c r="R155" s="114">
        <v>1.6881999999999999</v>
      </c>
      <c r="S155" s="114">
        <v>2.0446999999999997</v>
      </c>
      <c r="T155" s="114">
        <v>2.0446999999999997</v>
      </c>
      <c r="U155" s="114">
        <v>2.0446999999999997</v>
      </c>
      <c r="V155" s="114">
        <v>2.0446999999999997</v>
      </c>
      <c r="W155" s="114">
        <v>2.0446999999999997</v>
      </c>
      <c r="X155" s="114">
        <v>2.0446999999999997</v>
      </c>
      <c r="Y155" s="114">
        <v>2.0446999999999997</v>
      </c>
      <c r="Z155" s="114">
        <v>2.0998999999999999</v>
      </c>
      <c r="AA155" s="114">
        <v>2.0998999999999999</v>
      </c>
      <c r="AB155" s="114">
        <v>2.0998999999999999</v>
      </c>
      <c r="AC155" s="114">
        <v>2.0998999999999999</v>
      </c>
      <c r="AD155" s="114">
        <v>2.0998999999999999</v>
      </c>
      <c r="AE155" s="114">
        <v>1.9687999999999999</v>
      </c>
      <c r="AF155" s="114">
        <v>1.9687999999999999</v>
      </c>
      <c r="AG155" s="114">
        <v>1.9687999999999999</v>
      </c>
      <c r="AH155" s="114">
        <v>1.9687999999999999</v>
      </c>
      <c r="AI155" s="114">
        <v>2.5265499999999999</v>
      </c>
      <c r="AJ155" s="114">
        <v>2.5265499999999999</v>
      </c>
      <c r="AK155" s="114">
        <v>2.5265499999999999</v>
      </c>
      <c r="AL155" s="114">
        <v>2.5265499999999999</v>
      </c>
      <c r="AM155" s="114">
        <v>2.5265499999999999</v>
      </c>
      <c r="AN155" s="114">
        <v>2.5265499999999999</v>
      </c>
      <c r="AO155" s="114">
        <v>2.5265499999999999</v>
      </c>
      <c r="AP155" s="114">
        <v>2.5265499999999999</v>
      </c>
      <c r="AQ155" s="114">
        <v>2.6829499999999999</v>
      </c>
      <c r="AR155" s="114">
        <v>2.6829499999999999</v>
      </c>
      <c r="AS155" s="114">
        <v>2.6829499999999999</v>
      </c>
      <c r="AT155" s="114">
        <v>2.6829499999999999</v>
      </c>
      <c r="AU155" s="114">
        <v>2.6829499999999999</v>
      </c>
      <c r="AV155" s="114">
        <v>2.6829499999999999</v>
      </c>
      <c r="AW155" s="114">
        <v>2.6829499999999999</v>
      </c>
      <c r="AX155" s="114">
        <v>2.6829499999999999</v>
      </c>
      <c r="AY155" s="114">
        <v>2.6829499999999999</v>
      </c>
      <c r="AZ155" s="114">
        <v>2.6829499999999999</v>
      </c>
      <c r="BA155" s="114">
        <v>2.6829499999999999</v>
      </c>
      <c r="BB155" s="114">
        <v>2.6829499999999999</v>
      </c>
      <c r="BC155" s="114">
        <v>3.13835</v>
      </c>
      <c r="BD155" s="114">
        <v>3.13835</v>
      </c>
      <c r="BE155" s="114">
        <v>3.13835</v>
      </c>
      <c r="BF155" s="114">
        <v>3.13835</v>
      </c>
      <c r="BG155" s="114">
        <v>2.8623499999999997</v>
      </c>
      <c r="BH155" s="114">
        <v>2.8623499999999997</v>
      </c>
      <c r="BI155" s="114">
        <v>2.8623499999999997</v>
      </c>
      <c r="BJ155" s="114">
        <v>2.8623499999999997</v>
      </c>
      <c r="BK155" s="114">
        <v>2.84165</v>
      </c>
      <c r="BL155" s="114">
        <v>2.84165</v>
      </c>
    </row>
    <row r="156" spans="1:64" x14ac:dyDescent="0.25">
      <c r="A156" s="1" t="s">
        <v>66</v>
      </c>
      <c r="B156" s="114">
        <v>1.99</v>
      </c>
      <c r="C156" s="114">
        <v>1.99</v>
      </c>
      <c r="D156" s="114">
        <v>1.99</v>
      </c>
      <c r="E156" s="114">
        <v>1.99</v>
      </c>
      <c r="F156" s="114">
        <v>1.99</v>
      </c>
      <c r="G156" s="114">
        <v>1.99</v>
      </c>
      <c r="H156" s="114">
        <v>1.99</v>
      </c>
      <c r="I156" s="114">
        <v>2.0489814318370736</v>
      </c>
      <c r="J156" s="114">
        <v>2.0489814318370736</v>
      </c>
      <c r="K156" s="114">
        <v>2.0489814318370736</v>
      </c>
      <c r="L156" s="114">
        <v>2.0489814318370736</v>
      </c>
      <c r="M156" s="114">
        <v>2.0489814318370736</v>
      </c>
      <c r="N156" s="114">
        <v>2.0489814318370736</v>
      </c>
      <c r="O156" s="114">
        <v>2.2413499999999997</v>
      </c>
      <c r="P156" s="114">
        <v>2.2413499999999997</v>
      </c>
      <c r="Q156" s="114">
        <v>2.2413499999999997</v>
      </c>
      <c r="R156" s="114">
        <v>2.2413499999999997</v>
      </c>
      <c r="S156" s="114">
        <v>2.6725999999999996</v>
      </c>
      <c r="T156" s="114">
        <v>2.6725999999999996</v>
      </c>
      <c r="U156" s="114">
        <v>2.6725999999999996</v>
      </c>
      <c r="V156" s="114">
        <v>2.6725999999999996</v>
      </c>
      <c r="W156" s="114">
        <v>2.6725999999999996</v>
      </c>
      <c r="X156" s="114">
        <v>2.6725999999999996</v>
      </c>
      <c r="Y156" s="114">
        <v>2.6725999999999996</v>
      </c>
      <c r="Z156" s="114">
        <v>3.0900499999999997</v>
      </c>
      <c r="AA156" s="114">
        <v>3.0900499999999997</v>
      </c>
      <c r="AB156" s="114">
        <v>3.0900499999999997</v>
      </c>
      <c r="AC156" s="114">
        <v>3.0900499999999997</v>
      </c>
      <c r="AD156" s="114">
        <v>3.0900499999999997</v>
      </c>
      <c r="AE156" s="114">
        <v>3.6063999999999998</v>
      </c>
      <c r="AF156" s="114">
        <v>3.6063999999999998</v>
      </c>
      <c r="AG156" s="114">
        <v>3.6063999999999998</v>
      </c>
      <c r="AH156" s="114">
        <v>3.6063999999999998</v>
      </c>
      <c r="AI156" s="114">
        <v>4.0974500000000003</v>
      </c>
      <c r="AJ156" s="114">
        <v>4.0974500000000003</v>
      </c>
      <c r="AK156" s="114">
        <v>4.0974500000000003</v>
      </c>
      <c r="AL156" s="114">
        <v>4.0974500000000003</v>
      </c>
      <c r="AM156" s="114">
        <v>4.0974500000000003</v>
      </c>
      <c r="AN156" s="114">
        <v>4.0974500000000003</v>
      </c>
      <c r="AO156" s="114">
        <v>4.0974500000000003</v>
      </c>
      <c r="AP156" s="114">
        <v>4.0974500000000003</v>
      </c>
      <c r="AQ156" s="114">
        <v>4.3504499999999995</v>
      </c>
      <c r="AR156" s="114">
        <v>4.3504499999999995</v>
      </c>
      <c r="AS156" s="114">
        <v>4.3504499999999995</v>
      </c>
      <c r="AT156" s="114">
        <v>4.3504499999999995</v>
      </c>
      <c r="AU156" s="114">
        <v>4.3504499999999995</v>
      </c>
      <c r="AV156" s="114">
        <v>4.3504499999999995</v>
      </c>
      <c r="AW156" s="114">
        <v>4.3504499999999995</v>
      </c>
      <c r="AX156" s="114">
        <v>4.3504499999999995</v>
      </c>
      <c r="AY156" s="114">
        <v>4.3504499999999995</v>
      </c>
      <c r="AZ156" s="114">
        <v>4.3504499999999995</v>
      </c>
      <c r="BA156" s="114">
        <v>4.3504499999999995</v>
      </c>
      <c r="BB156" s="114">
        <v>4.3504499999999995</v>
      </c>
      <c r="BC156" s="114">
        <v>4.9012999999999991</v>
      </c>
      <c r="BD156" s="114">
        <v>4.9012999999999991</v>
      </c>
      <c r="BE156" s="114">
        <v>4.9012999999999991</v>
      </c>
      <c r="BF156" s="114">
        <v>4.9012999999999991</v>
      </c>
      <c r="BG156" s="114">
        <v>4.7552499999999993</v>
      </c>
      <c r="BH156" s="114">
        <v>4.7552499999999993</v>
      </c>
      <c r="BI156" s="114">
        <v>4.7552499999999993</v>
      </c>
      <c r="BJ156" s="114">
        <v>4.7552499999999993</v>
      </c>
      <c r="BK156" s="114">
        <v>2.84165</v>
      </c>
      <c r="BL156" s="114">
        <v>2.84165</v>
      </c>
    </row>
    <row r="157" spans="1:64" x14ac:dyDescent="0.25">
      <c r="A157" s="1" t="s">
        <v>75</v>
      </c>
      <c r="B157" s="114">
        <v>0.89</v>
      </c>
      <c r="C157" s="114">
        <v>0.89</v>
      </c>
      <c r="D157" s="114">
        <v>1.21</v>
      </c>
      <c r="E157" s="114">
        <v>1.21</v>
      </c>
      <c r="F157" s="114">
        <v>1.21</v>
      </c>
      <c r="G157" s="114">
        <v>1.35</v>
      </c>
      <c r="H157" s="114">
        <v>1.35</v>
      </c>
      <c r="I157" s="114">
        <v>1.35</v>
      </c>
      <c r="J157" s="114">
        <v>1.35</v>
      </c>
      <c r="K157" s="114">
        <v>1.35</v>
      </c>
      <c r="L157" s="114">
        <v>1.35</v>
      </c>
      <c r="M157" s="114">
        <v>1.35</v>
      </c>
      <c r="N157" s="114">
        <v>1.35</v>
      </c>
      <c r="O157" s="114">
        <v>1.43</v>
      </c>
      <c r="P157" s="114">
        <v>1.43</v>
      </c>
      <c r="Q157" s="114">
        <v>1.43</v>
      </c>
      <c r="R157" s="114">
        <v>1.43</v>
      </c>
      <c r="S157" s="114">
        <v>1.74</v>
      </c>
      <c r="T157" s="114">
        <v>1.74</v>
      </c>
      <c r="U157" s="114">
        <v>1.74</v>
      </c>
      <c r="V157" s="114">
        <v>1.74</v>
      </c>
      <c r="W157" s="114">
        <v>1.5</v>
      </c>
      <c r="X157" s="114">
        <v>1.5</v>
      </c>
      <c r="Y157" s="114">
        <v>1.5</v>
      </c>
      <c r="Z157" s="114">
        <v>1.5</v>
      </c>
      <c r="AA157" s="114">
        <v>1.68</v>
      </c>
      <c r="AB157" s="114">
        <v>1.68</v>
      </c>
      <c r="AC157" s="114">
        <v>1.72</v>
      </c>
      <c r="AD157" s="114">
        <v>1.72</v>
      </c>
      <c r="AE157" s="114">
        <v>1.7765559374999997</v>
      </c>
      <c r="AF157" s="114">
        <v>1.7765559374999997</v>
      </c>
      <c r="AG157" s="114">
        <v>1.7765559374999997</v>
      </c>
      <c r="AH157" s="114">
        <v>1.7765559374999997</v>
      </c>
      <c r="AI157" s="114">
        <v>2.0479703124999999</v>
      </c>
      <c r="AJ157" s="114">
        <v>2.0479703124999999</v>
      </c>
      <c r="AK157" s="114">
        <v>2.0479703124999999</v>
      </c>
      <c r="AL157" s="114">
        <v>2.0479703124999999</v>
      </c>
      <c r="AM157" s="114">
        <v>2.0170999999999997</v>
      </c>
      <c r="AN157" s="114">
        <v>2.0170999999999997</v>
      </c>
      <c r="AO157" s="114">
        <v>2.0170999999999997</v>
      </c>
      <c r="AP157" s="114">
        <v>2.0170999999999997</v>
      </c>
      <c r="AQ157" s="114">
        <v>2.2454899999999998</v>
      </c>
      <c r="AR157" s="114">
        <v>2.2454899999999998</v>
      </c>
      <c r="AS157" s="114">
        <v>2.2454899999999998</v>
      </c>
      <c r="AT157" s="114">
        <v>2.2454899999999998</v>
      </c>
      <c r="AU157" s="114">
        <v>2.2408899999999998</v>
      </c>
      <c r="AV157" s="114">
        <v>2.2408899999999998</v>
      </c>
      <c r="AW157" s="114">
        <v>2.2408899999999998</v>
      </c>
      <c r="AX157" s="114">
        <v>2.2408899999999998</v>
      </c>
      <c r="AY157" s="114">
        <v>2.6272899999999999</v>
      </c>
      <c r="AZ157" s="114">
        <v>2.6272899999999999</v>
      </c>
      <c r="BA157" s="114">
        <v>2.62913</v>
      </c>
      <c r="BB157" s="114">
        <v>2.62913</v>
      </c>
      <c r="BC157" s="114">
        <v>2.62913</v>
      </c>
      <c r="BD157" s="114">
        <v>2.62913</v>
      </c>
      <c r="BE157" s="114">
        <v>2.62913</v>
      </c>
      <c r="BF157" s="114">
        <v>2.62913</v>
      </c>
      <c r="BG157" s="114">
        <v>2.2999999999999998</v>
      </c>
      <c r="BH157" s="114">
        <v>2.2999999999999998</v>
      </c>
      <c r="BI157" s="114">
        <v>2.2999999999999998</v>
      </c>
      <c r="BJ157" s="114">
        <v>2.2999999999999998</v>
      </c>
      <c r="BK157" s="114">
        <v>2.0785099999999996</v>
      </c>
      <c r="BL157" s="114">
        <v>2.0785099999999996</v>
      </c>
    </row>
    <row r="158" spans="1:64" x14ac:dyDescent="0.25">
      <c r="A158" s="1" t="s">
        <v>79</v>
      </c>
      <c r="B158" s="114">
        <v>1.45</v>
      </c>
      <c r="C158" s="114">
        <v>1.54</v>
      </c>
      <c r="D158" s="114">
        <v>1.54</v>
      </c>
      <c r="E158" s="114">
        <v>1.54</v>
      </c>
      <c r="F158" s="114">
        <v>1.54</v>
      </c>
      <c r="G158" s="114">
        <v>1.63</v>
      </c>
      <c r="H158" s="114">
        <v>1.63</v>
      </c>
      <c r="I158" s="114">
        <v>1.63</v>
      </c>
      <c r="J158" s="114">
        <v>1.63</v>
      </c>
      <c r="K158" s="114">
        <v>1.48</v>
      </c>
      <c r="L158" s="114">
        <v>1.48</v>
      </c>
      <c r="M158" s="114">
        <v>1.48</v>
      </c>
      <c r="N158" s="114">
        <v>1.48</v>
      </c>
      <c r="O158" s="114">
        <v>1.37</v>
      </c>
      <c r="P158" s="114">
        <v>1.37</v>
      </c>
      <c r="Q158" s="114">
        <v>1.37</v>
      </c>
      <c r="R158" s="114">
        <v>1.37</v>
      </c>
      <c r="S158" s="114">
        <v>1.7</v>
      </c>
      <c r="T158" s="114">
        <v>1.7</v>
      </c>
      <c r="U158" s="114">
        <v>1.7</v>
      </c>
      <c r="V158" s="114">
        <v>1.7</v>
      </c>
      <c r="W158" s="114">
        <v>1.65</v>
      </c>
      <c r="X158" s="114">
        <v>1.65</v>
      </c>
      <c r="Y158" s="114">
        <v>1.65</v>
      </c>
      <c r="Z158" s="114">
        <v>1.65</v>
      </c>
      <c r="AA158" s="114">
        <v>1.61</v>
      </c>
      <c r="AB158" s="114">
        <v>1.61</v>
      </c>
      <c r="AC158" s="114">
        <v>1.65</v>
      </c>
      <c r="AD158" s="114">
        <v>1.65</v>
      </c>
      <c r="AE158" s="114">
        <v>1.6651999999999998</v>
      </c>
      <c r="AF158" s="114">
        <v>1.6651999999999998</v>
      </c>
      <c r="AG158" s="114">
        <v>1.6651999999999998</v>
      </c>
      <c r="AH158" s="114">
        <v>1.6651999999999998</v>
      </c>
      <c r="AI158" s="114">
        <v>1.9848999999999997</v>
      </c>
      <c r="AJ158" s="114">
        <v>1.9848999999999997</v>
      </c>
      <c r="AK158" s="114">
        <v>1.9848999999999997</v>
      </c>
      <c r="AL158" s="114">
        <v>1.9848999999999997</v>
      </c>
      <c r="AM158" s="114">
        <v>2.4126999999999996</v>
      </c>
      <c r="AN158" s="114">
        <v>2.4126999999999996</v>
      </c>
      <c r="AO158" s="114">
        <v>2.4126999999999996</v>
      </c>
      <c r="AP158" s="114">
        <v>2.4126999999999996</v>
      </c>
      <c r="AQ158" s="114">
        <v>3.0520999999999998</v>
      </c>
      <c r="AR158" s="114">
        <v>3.0520999999999998</v>
      </c>
      <c r="AS158" s="114">
        <v>3.0520999999999998</v>
      </c>
      <c r="AT158" s="114">
        <v>3.0520999999999998</v>
      </c>
      <c r="AU158" s="114">
        <v>2.7829999999999999</v>
      </c>
      <c r="AV158" s="114">
        <v>2.7829999999999999</v>
      </c>
      <c r="AW158" s="114">
        <v>2.7829999999999999</v>
      </c>
      <c r="AX158" s="114">
        <v>2.7829999999999999</v>
      </c>
      <c r="AY158" s="114">
        <v>2.8519999999999999</v>
      </c>
      <c r="AZ158" s="114">
        <v>2.8519999999999999</v>
      </c>
      <c r="BA158" s="114">
        <v>2.8519999999999999</v>
      </c>
      <c r="BB158" s="114">
        <v>2.8519999999999999</v>
      </c>
      <c r="BC158" s="114">
        <v>2.7093999999999996</v>
      </c>
      <c r="BD158" s="114">
        <v>2.7093999999999996</v>
      </c>
      <c r="BE158" s="114">
        <v>2.7093999999999996</v>
      </c>
      <c r="BF158" s="114">
        <v>2.7093999999999996</v>
      </c>
      <c r="BG158" s="114">
        <v>2.5219499999999995</v>
      </c>
      <c r="BH158" s="114">
        <v>2.5219499999999995</v>
      </c>
      <c r="BI158" s="114">
        <v>2.5219499999999995</v>
      </c>
      <c r="BJ158" s="114">
        <v>2.5219499999999995</v>
      </c>
      <c r="BK158" s="114">
        <v>1.9618999999999995</v>
      </c>
      <c r="BL158" s="114">
        <v>1.9618999999999995</v>
      </c>
    </row>
    <row r="159" spans="1:64" x14ac:dyDescent="0.25">
      <c r="A159" s="1" t="s">
        <v>77</v>
      </c>
      <c r="B159" s="114">
        <v>1.62</v>
      </c>
      <c r="C159" s="114">
        <v>1.68</v>
      </c>
      <c r="D159" s="114">
        <v>1.68</v>
      </c>
      <c r="E159" s="114">
        <v>1.68</v>
      </c>
      <c r="F159" s="114">
        <v>1.68</v>
      </c>
      <c r="G159" s="114">
        <v>1.31</v>
      </c>
      <c r="H159" s="114">
        <v>1.31</v>
      </c>
      <c r="I159" s="114">
        <v>1.31</v>
      </c>
      <c r="J159" s="114">
        <v>1.31</v>
      </c>
      <c r="K159" s="114">
        <v>1.56</v>
      </c>
      <c r="L159" s="114">
        <v>1.56</v>
      </c>
      <c r="M159" s="114">
        <v>1.56</v>
      </c>
      <c r="N159" s="114">
        <v>1.56</v>
      </c>
      <c r="O159" s="114">
        <v>1.39</v>
      </c>
      <c r="P159" s="114">
        <v>1.39</v>
      </c>
      <c r="Q159" s="114">
        <v>1.39</v>
      </c>
      <c r="R159" s="114">
        <v>1.39</v>
      </c>
      <c r="S159" s="114">
        <v>1.82</v>
      </c>
      <c r="T159" s="114">
        <v>1.82</v>
      </c>
      <c r="U159" s="114">
        <v>1.82</v>
      </c>
      <c r="V159" s="114">
        <v>1.82</v>
      </c>
      <c r="W159" s="114">
        <v>2.04</v>
      </c>
      <c r="X159" s="114">
        <v>2.04</v>
      </c>
      <c r="Y159" s="114">
        <v>2.04</v>
      </c>
      <c r="Z159" s="114">
        <v>2.04</v>
      </c>
      <c r="AA159" s="114">
        <v>2.04</v>
      </c>
      <c r="AB159" s="114">
        <v>2.04</v>
      </c>
      <c r="AC159" s="114">
        <v>2.08</v>
      </c>
      <c r="AD159" s="114">
        <v>2.08</v>
      </c>
      <c r="AE159" s="114">
        <v>2.0881897656249997</v>
      </c>
      <c r="AF159" s="114">
        <v>2.0881897656249997</v>
      </c>
      <c r="AG159" s="114">
        <v>2.0881897656249997</v>
      </c>
      <c r="AH159" s="114">
        <v>2.0881897656249997</v>
      </c>
      <c r="AI159" s="114">
        <v>2.2054897656249999</v>
      </c>
      <c r="AJ159" s="114">
        <v>2.2054897656249999</v>
      </c>
      <c r="AK159" s="114">
        <v>2.2054897656249999</v>
      </c>
      <c r="AL159" s="114">
        <v>2.2054897656249999</v>
      </c>
      <c r="AM159" s="114">
        <v>2.8977897656249998</v>
      </c>
      <c r="AN159" s="114">
        <v>2.8977897656249998</v>
      </c>
      <c r="AO159" s="114">
        <v>2.8977897656249998</v>
      </c>
      <c r="AP159" s="114">
        <v>2.8977897656249998</v>
      </c>
      <c r="AQ159" s="114">
        <v>2.9782897656249996</v>
      </c>
      <c r="AR159" s="114">
        <v>2.9782897656249996</v>
      </c>
      <c r="AS159" s="114">
        <v>2.9782897656249996</v>
      </c>
      <c r="AT159" s="114">
        <v>2.9782897656249996</v>
      </c>
      <c r="AU159" s="114">
        <v>2.8977897656249998</v>
      </c>
      <c r="AV159" s="114">
        <v>2.8977897656249998</v>
      </c>
      <c r="AW159" s="114">
        <v>2.8977897656249998</v>
      </c>
      <c r="AX159" s="114">
        <v>2.8977897656249998</v>
      </c>
      <c r="AY159" s="114">
        <v>2.8540897656249999</v>
      </c>
      <c r="AZ159" s="114">
        <v>2.8540897656249999</v>
      </c>
      <c r="BA159" s="114">
        <v>2.8540897656249999</v>
      </c>
      <c r="BB159" s="114">
        <v>2.8540897656249999</v>
      </c>
      <c r="BC159" s="114">
        <v>2.8540897656249999</v>
      </c>
      <c r="BD159" s="114">
        <v>2.8540897656249999</v>
      </c>
      <c r="BE159" s="114">
        <v>2.8540897656249999</v>
      </c>
      <c r="BF159" s="114">
        <v>2.8540897656249999</v>
      </c>
      <c r="BG159" s="114">
        <v>2.8130893906250005</v>
      </c>
      <c r="BH159" s="114">
        <v>2.8130893906250005</v>
      </c>
      <c r="BI159" s="114">
        <v>2.8130893906250005</v>
      </c>
      <c r="BJ159" s="114">
        <v>2.8130893906250005</v>
      </c>
      <c r="BK159" s="114">
        <v>2.3116893906249998</v>
      </c>
      <c r="BL159" s="114">
        <v>2.3116893906249998</v>
      </c>
    </row>
    <row r="160" spans="1:64" x14ac:dyDescent="0.25">
      <c r="A160" s="1" t="s">
        <v>59</v>
      </c>
      <c r="B160" s="114">
        <v>1.4950000000000001</v>
      </c>
      <c r="C160" s="114">
        <v>1.4950000000000001</v>
      </c>
      <c r="D160" s="114">
        <v>1.4950000000000001</v>
      </c>
      <c r="E160" s="114">
        <v>1.4950000000000001</v>
      </c>
      <c r="F160" s="114">
        <v>1.4950000000000001</v>
      </c>
      <c r="G160" s="114">
        <v>1.5622749999999996</v>
      </c>
      <c r="H160" s="114">
        <v>1.5622749999999996</v>
      </c>
      <c r="I160" s="114">
        <v>1.5622749999999996</v>
      </c>
      <c r="J160" s="114">
        <v>1.5622749999999996</v>
      </c>
      <c r="K160" s="114">
        <v>2.0204349999999995</v>
      </c>
      <c r="L160" s="114">
        <v>2.0204349999999995</v>
      </c>
      <c r="M160" s="114">
        <v>2.0204349999999995</v>
      </c>
      <c r="N160" s="114">
        <v>2.0204349999999995</v>
      </c>
      <c r="O160" s="114">
        <v>1.7092449999999999</v>
      </c>
      <c r="P160" s="114">
        <v>1.7092449999999999</v>
      </c>
      <c r="Q160" s="114">
        <v>1.7092449999999999</v>
      </c>
      <c r="R160" s="114">
        <v>1.7092449999999999</v>
      </c>
      <c r="S160" s="114">
        <v>1.7009764999999999</v>
      </c>
      <c r="T160" s="114">
        <v>1.7009764999999999</v>
      </c>
      <c r="U160" s="114">
        <v>1.7009764999999999</v>
      </c>
      <c r="V160" s="114">
        <v>1.7009764999999999</v>
      </c>
      <c r="W160" s="114">
        <v>1.8052354999999998</v>
      </c>
      <c r="X160" s="114">
        <v>1.8052354999999998</v>
      </c>
      <c r="Y160" s="114">
        <v>1.8052354999999998</v>
      </c>
      <c r="Z160" s="114">
        <v>1.8052354999999998</v>
      </c>
      <c r="AA160" s="114">
        <v>2.4093649999999998</v>
      </c>
      <c r="AB160" s="114">
        <v>2.4093649999999998</v>
      </c>
      <c r="AC160" s="114">
        <v>2.4093649999999998</v>
      </c>
      <c r="AD160" s="114">
        <v>2.4093649999999998</v>
      </c>
      <c r="AE160" s="114">
        <v>1.6886496499999999</v>
      </c>
      <c r="AF160" s="114">
        <v>1.6886496499999999</v>
      </c>
      <c r="AG160" s="114">
        <v>1.6886496499999999</v>
      </c>
      <c r="AH160" s="114">
        <v>1.6886496499999999</v>
      </c>
      <c r="AI160" s="114">
        <v>2.2081655999999996</v>
      </c>
      <c r="AJ160" s="114">
        <v>2.2081655999999996</v>
      </c>
      <c r="AK160" s="114">
        <v>2.2081655999999996</v>
      </c>
      <c r="AL160" s="114">
        <v>2.2081655999999996</v>
      </c>
      <c r="AM160" s="114">
        <v>2.5231666999999991</v>
      </c>
      <c r="AN160" s="114">
        <v>2.5231666999999991</v>
      </c>
      <c r="AO160" s="114">
        <v>2.5231666999999991</v>
      </c>
      <c r="AP160" s="114">
        <v>2.5231666999999991</v>
      </c>
      <c r="AQ160" s="114">
        <v>2.6476001500000002</v>
      </c>
      <c r="AR160" s="114">
        <v>2.6476001500000002</v>
      </c>
      <c r="AS160" s="114">
        <v>2.6476001500000002</v>
      </c>
      <c r="AT160" s="114">
        <v>2.6476001500000002</v>
      </c>
      <c r="AU160" s="114">
        <v>2.6979920000000002</v>
      </c>
      <c r="AV160" s="114">
        <v>2.6979920000000002</v>
      </c>
      <c r="AW160" s="114">
        <v>2.6979920000000002</v>
      </c>
      <c r="AX160" s="114">
        <v>2.6979920000000002</v>
      </c>
      <c r="AY160" s="114">
        <v>2.81154875</v>
      </c>
      <c r="AZ160" s="114">
        <v>2.81154875</v>
      </c>
      <c r="BA160" s="114">
        <v>2.81154875</v>
      </c>
      <c r="BB160" s="114">
        <v>2.81154875</v>
      </c>
      <c r="BC160" s="114">
        <v>2.81154875</v>
      </c>
      <c r="BD160" s="114">
        <v>2.81154875</v>
      </c>
      <c r="BE160" s="114">
        <v>2.81154875</v>
      </c>
      <c r="BF160" s="114">
        <v>2.81154875</v>
      </c>
      <c r="BG160" s="114">
        <v>2.4266437499999998</v>
      </c>
      <c r="BH160" s="114">
        <v>2.4266437499999998</v>
      </c>
      <c r="BI160" s="114">
        <v>2.4266437499999998</v>
      </c>
      <c r="BJ160" s="114">
        <v>2.4266437499999998</v>
      </c>
      <c r="BK160" s="114">
        <v>2.3830105937500003</v>
      </c>
      <c r="BL160" s="114">
        <v>2.3830105937500003</v>
      </c>
    </row>
    <row r="161" spans="1:64" x14ac:dyDescent="0.25">
      <c r="A161" s="1" t="s">
        <v>123</v>
      </c>
      <c r="B161" s="114">
        <v>1.68</v>
      </c>
      <c r="C161" s="114">
        <v>1.77</v>
      </c>
      <c r="D161" s="114">
        <v>1.77</v>
      </c>
      <c r="E161" s="114">
        <v>1.77</v>
      </c>
      <c r="F161" s="114">
        <v>1.77</v>
      </c>
      <c r="G161" s="114">
        <v>1.74</v>
      </c>
      <c r="H161" s="114">
        <v>1.74</v>
      </c>
      <c r="I161" s="114">
        <v>1.74</v>
      </c>
      <c r="J161" s="114">
        <v>1.74</v>
      </c>
      <c r="K161" s="114">
        <v>1.95</v>
      </c>
      <c r="L161" s="114">
        <v>1.95</v>
      </c>
      <c r="M161" s="114">
        <v>1.95</v>
      </c>
      <c r="N161" s="114">
        <v>1.95</v>
      </c>
      <c r="O161" s="114">
        <v>1.9</v>
      </c>
      <c r="P161" s="114">
        <v>1.9</v>
      </c>
      <c r="Q161" s="114">
        <v>1.9</v>
      </c>
      <c r="R161" s="114">
        <v>1.9</v>
      </c>
      <c r="S161" s="114">
        <v>2.0299999999999998</v>
      </c>
      <c r="T161" s="114">
        <v>2.0299999999999998</v>
      </c>
      <c r="U161" s="114">
        <v>2.0299999999999998</v>
      </c>
      <c r="V161" s="114">
        <v>2.0299999999999998</v>
      </c>
      <c r="W161" s="114">
        <v>2.0099999999999998</v>
      </c>
      <c r="X161" s="114">
        <v>2.0099999999999998</v>
      </c>
      <c r="Y161" s="114">
        <v>2.0099999999999998</v>
      </c>
      <c r="Z161" s="114">
        <v>2.0099999999999998</v>
      </c>
      <c r="AA161" s="114">
        <v>1.97</v>
      </c>
      <c r="AB161" s="114">
        <v>1.97</v>
      </c>
      <c r="AC161" s="114">
        <v>2.0099999999999998</v>
      </c>
      <c r="AD161" s="114">
        <v>2.0099999999999998</v>
      </c>
      <c r="AE161" s="114">
        <v>2.0003099999999998</v>
      </c>
      <c r="AF161" s="114">
        <v>2.0003099999999998</v>
      </c>
      <c r="AG161" s="114">
        <v>2.0003099999999998</v>
      </c>
      <c r="AH161" s="114">
        <v>2.0003099999999998</v>
      </c>
      <c r="AI161" s="114">
        <v>2.4121249999999996</v>
      </c>
      <c r="AJ161" s="114">
        <v>2.4121249999999996</v>
      </c>
      <c r="AK161" s="114">
        <v>2.4121249999999996</v>
      </c>
      <c r="AL161" s="114">
        <v>2.4121249999999996</v>
      </c>
      <c r="AM161" s="114">
        <v>2.4205199999999998</v>
      </c>
      <c r="AN161" s="114">
        <v>2.4205199999999998</v>
      </c>
      <c r="AO161" s="114">
        <v>2.4205199999999998</v>
      </c>
      <c r="AP161" s="114">
        <v>2.4205199999999998</v>
      </c>
      <c r="AQ161" s="114">
        <v>2.6162499999999995</v>
      </c>
      <c r="AR161" s="114">
        <v>2.6162499999999995</v>
      </c>
      <c r="AS161" s="114">
        <v>2.6162499999999995</v>
      </c>
      <c r="AT161" s="114">
        <v>2.6162499999999995</v>
      </c>
      <c r="AU161" s="114">
        <v>2.7944999999999989</v>
      </c>
      <c r="AV161" s="114">
        <v>2.7944999999999989</v>
      </c>
      <c r="AW161" s="114">
        <v>2.7944999999999989</v>
      </c>
      <c r="AX161" s="114">
        <v>2.7944999999999989</v>
      </c>
      <c r="AY161" s="114">
        <v>2.7556299999999996</v>
      </c>
      <c r="AZ161" s="114">
        <v>2.7556299999999996</v>
      </c>
      <c r="BA161" s="114">
        <v>2.7556299999999996</v>
      </c>
      <c r="BB161" s="114">
        <v>2.7556299999999996</v>
      </c>
      <c r="BC161" s="114">
        <v>2.9072</v>
      </c>
      <c r="BD161" s="114">
        <v>2.9072</v>
      </c>
      <c r="BE161" s="114">
        <v>2.9072</v>
      </c>
      <c r="BF161" s="114">
        <v>2.9072</v>
      </c>
      <c r="BG161" s="114">
        <v>2.7369999999999997</v>
      </c>
      <c r="BH161" s="114">
        <v>2.7369999999999997</v>
      </c>
      <c r="BI161" s="114">
        <v>2.7369999999999997</v>
      </c>
      <c r="BJ161" s="114">
        <v>2.7369999999999997</v>
      </c>
      <c r="BK161" s="114">
        <v>2.4563999999999999</v>
      </c>
      <c r="BL161" s="114">
        <v>2.4563999999999999</v>
      </c>
    </row>
    <row r="162" spans="1:64" x14ac:dyDescent="0.25">
      <c r="A162" s="1" t="s">
        <v>64</v>
      </c>
      <c r="B162" s="114">
        <v>1.43</v>
      </c>
      <c r="C162" s="114">
        <v>1.61</v>
      </c>
      <c r="D162" s="114">
        <v>1.61</v>
      </c>
      <c r="E162" s="114">
        <v>1.61</v>
      </c>
      <c r="F162" s="114">
        <v>1.61</v>
      </c>
      <c r="G162" s="114">
        <v>1.57</v>
      </c>
      <c r="H162" s="114">
        <v>1.57</v>
      </c>
      <c r="I162" s="114">
        <v>1.57</v>
      </c>
      <c r="J162" s="114">
        <v>1.57</v>
      </c>
      <c r="K162" s="114">
        <v>1.84</v>
      </c>
      <c r="L162" s="114">
        <v>1.84</v>
      </c>
      <c r="M162" s="114">
        <v>1.84</v>
      </c>
      <c r="N162" s="114">
        <v>1.84</v>
      </c>
      <c r="O162" s="114">
        <v>1.8</v>
      </c>
      <c r="P162" s="114">
        <v>1.8</v>
      </c>
      <c r="Q162" s="114">
        <v>1.8</v>
      </c>
      <c r="R162" s="114">
        <v>1.8</v>
      </c>
      <c r="S162" s="114">
        <v>1.97</v>
      </c>
      <c r="T162" s="114">
        <v>1.97</v>
      </c>
      <c r="U162" s="114">
        <v>1.97</v>
      </c>
      <c r="V162" s="114">
        <v>1.97</v>
      </c>
      <c r="W162" s="114">
        <v>2.2200000000000002</v>
      </c>
      <c r="X162" s="114">
        <v>2.2200000000000002</v>
      </c>
      <c r="Y162" s="114">
        <v>2.2200000000000002</v>
      </c>
      <c r="Z162" s="114">
        <v>2.2200000000000002</v>
      </c>
      <c r="AA162" s="114">
        <v>2.14</v>
      </c>
      <c r="AB162" s="114">
        <v>2.14</v>
      </c>
      <c r="AC162" s="114">
        <v>2.19</v>
      </c>
      <c r="AD162" s="114">
        <v>2.19</v>
      </c>
      <c r="AE162" s="114">
        <v>2.3105439310000002</v>
      </c>
      <c r="AF162" s="114">
        <v>2.3105439309834397</v>
      </c>
      <c r="AG162" s="114">
        <v>2.3105439309834397</v>
      </c>
      <c r="AH162" s="114">
        <v>2.3105439309834397</v>
      </c>
      <c r="AI162" s="114">
        <v>3.1635418401738371</v>
      </c>
      <c r="AJ162" s="114">
        <v>3.1635418401738371</v>
      </c>
      <c r="AK162" s="114">
        <v>3.1635418401738371</v>
      </c>
      <c r="AL162" s="114">
        <v>3.1635418401738371</v>
      </c>
      <c r="AM162" s="114">
        <v>3.3089562394621868</v>
      </c>
      <c r="AN162" s="114">
        <v>3.3089562394621868</v>
      </c>
      <c r="AO162" s="114">
        <v>3.3089562394621868</v>
      </c>
      <c r="AP162" s="114">
        <v>3.3089562394621868</v>
      </c>
      <c r="AQ162" s="114">
        <v>3.5896452439637487</v>
      </c>
      <c r="AR162" s="114">
        <v>3.5896452439637487</v>
      </c>
      <c r="AS162" s="114">
        <v>3.5896452439637487</v>
      </c>
      <c r="AT162" s="114">
        <v>3.5896452439637487</v>
      </c>
      <c r="AU162" s="114">
        <v>3.4315312494206247</v>
      </c>
      <c r="AV162" s="114">
        <v>3.4315312494206247</v>
      </c>
      <c r="AW162" s="114">
        <v>3.4315312494206247</v>
      </c>
      <c r="AX162" s="114">
        <v>3.4315312494206247</v>
      </c>
      <c r="AY162" s="114">
        <v>3.4461643304656246</v>
      </c>
      <c r="AZ162" s="114">
        <v>3.4461643304656246</v>
      </c>
      <c r="BA162" s="114">
        <v>3.4461643304656246</v>
      </c>
      <c r="BB162" s="114">
        <v>3.4461643304656246</v>
      </c>
      <c r="BC162" s="114">
        <v>3.3970686829843744</v>
      </c>
      <c r="BD162" s="114">
        <v>3.3970686829843744</v>
      </c>
      <c r="BE162" s="114">
        <v>3.3970686829843744</v>
      </c>
      <c r="BF162" s="114">
        <v>3.3970686829843744</v>
      </c>
      <c r="BG162" s="114">
        <v>3.332593685899687</v>
      </c>
      <c r="BH162" s="114">
        <v>3.332593685899687</v>
      </c>
      <c r="BI162" s="114">
        <v>3.332593685899687</v>
      </c>
      <c r="BJ162" s="114">
        <v>3.332593685899687</v>
      </c>
      <c r="BK162" s="114">
        <v>2.6038755576093746</v>
      </c>
      <c r="BL162" s="114">
        <v>2.6038755576093746</v>
      </c>
    </row>
    <row r="163" spans="1:64" x14ac:dyDescent="0.25">
      <c r="A163" s="1" t="s">
        <v>52</v>
      </c>
      <c r="B163" s="114">
        <v>1.45</v>
      </c>
      <c r="C163" s="114">
        <v>1.33</v>
      </c>
      <c r="D163" s="114">
        <v>1.33</v>
      </c>
      <c r="E163" s="114">
        <v>1.33</v>
      </c>
      <c r="F163" s="114">
        <v>1.33</v>
      </c>
      <c r="G163" s="114">
        <v>1.31</v>
      </c>
      <c r="H163" s="114">
        <v>1.78</v>
      </c>
      <c r="I163" s="114">
        <v>1.78</v>
      </c>
      <c r="J163" s="114">
        <v>1.78</v>
      </c>
      <c r="K163" s="114">
        <v>1.54</v>
      </c>
      <c r="L163" s="114">
        <v>1.54</v>
      </c>
      <c r="M163" s="114">
        <v>1.54</v>
      </c>
      <c r="N163" s="114">
        <v>1.54</v>
      </c>
      <c r="O163" s="114">
        <v>1.49</v>
      </c>
      <c r="P163" s="114">
        <v>1.49</v>
      </c>
      <c r="Q163" s="114">
        <v>1.49</v>
      </c>
      <c r="R163" s="114">
        <v>1.49</v>
      </c>
      <c r="S163" s="114">
        <v>1.49</v>
      </c>
      <c r="T163" s="114">
        <v>2.2599999999999998</v>
      </c>
      <c r="U163" s="114">
        <v>2.2599999999999998</v>
      </c>
      <c r="V163" s="114">
        <v>2.2599999999999998</v>
      </c>
      <c r="W163" s="114">
        <v>2.17</v>
      </c>
      <c r="X163" s="114">
        <v>2.17</v>
      </c>
      <c r="Y163" s="114">
        <v>2.17</v>
      </c>
      <c r="Z163" s="114">
        <v>2.17</v>
      </c>
      <c r="AA163" s="114">
        <v>1.77</v>
      </c>
      <c r="AB163" s="114">
        <v>1.77</v>
      </c>
      <c r="AC163" s="114">
        <v>1.81</v>
      </c>
      <c r="AD163" s="114">
        <v>1.81</v>
      </c>
      <c r="AE163" s="114">
        <v>2.3612374999999997</v>
      </c>
      <c r="AF163" s="114">
        <v>2.3612374999999997</v>
      </c>
      <c r="AG163" s="114">
        <v>2.3612374999999997</v>
      </c>
      <c r="AH163" s="114">
        <v>2.3612374999999997</v>
      </c>
      <c r="AI163" s="114">
        <v>2.3574999999999995</v>
      </c>
      <c r="AJ163" s="114">
        <v>2.3574999999999995</v>
      </c>
      <c r="AK163" s="114">
        <v>2.3574999999999995</v>
      </c>
      <c r="AL163" s="114">
        <v>2.3574999999999995</v>
      </c>
      <c r="AM163" s="114">
        <v>2.4007399999999999</v>
      </c>
      <c r="AN163" s="114">
        <v>2.4007399999999999</v>
      </c>
      <c r="AO163" s="114">
        <v>2.4007399999999999</v>
      </c>
      <c r="AP163" s="114">
        <v>2.4007399999999999</v>
      </c>
      <c r="AQ163" s="114">
        <v>2.8926604062500001</v>
      </c>
      <c r="AR163" s="114">
        <v>2.8926604062500001</v>
      </c>
      <c r="AS163" s="114">
        <v>2.8926604062500001</v>
      </c>
      <c r="AT163" s="114">
        <v>2.8926604062500001</v>
      </c>
      <c r="AU163" s="114">
        <v>2.4601838593749998</v>
      </c>
      <c r="AV163" s="114">
        <v>2.4601838593749998</v>
      </c>
      <c r="AW163" s="114">
        <v>2.4601838593749998</v>
      </c>
      <c r="AX163" s="114">
        <v>2.4601838593749998</v>
      </c>
      <c r="AY163" s="114">
        <v>2.4289085312500003</v>
      </c>
      <c r="AZ163" s="114">
        <v>2.4289085312500003</v>
      </c>
      <c r="BA163" s="114">
        <v>2.4289085312500003</v>
      </c>
      <c r="BB163" s="114">
        <v>2.4289085312500003</v>
      </c>
      <c r="BC163" s="114">
        <v>2.5536335781249995</v>
      </c>
      <c r="BD163" s="114">
        <v>2.5536335781249995</v>
      </c>
      <c r="BE163" s="114">
        <v>2.5536335781249995</v>
      </c>
      <c r="BF163" s="114">
        <v>2.5536335781249995</v>
      </c>
      <c r="BG163" s="114">
        <v>2.4352579687499998</v>
      </c>
      <c r="BH163" s="114">
        <v>2.4352579687499998</v>
      </c>
      <c r="BI163" s="114">
        <v>2.4352579687499998</v>
      </c>
      <c r="BJ163" s="114">
        <v>2.4352579687499998</v>
      </c>
      <c r="BK163" s="114">
        <v>2.6396686718749995</v>
      </c>
      <c r="BL163" s="114">
        <v>2.6396686718749995</v>
      </c>
    </row>
    <row r="164" spans="1:64" x14ac:dyDescent="0.25">
      <c r="A164" s="1" t="s">
        <v>93</v>
      </c>
      <c r="B164" s="114">
        <v>2.41</v>
      </c>
      <c r="C164" s="114">
        <v>2.38</v>
      </c>
      <c r="D164" s="114">
        <v>2.38</v>
      </c>
      <c r="E164" s="114">
        <v>2.38</v>
      </c>
      <c r="F164" s="114">
        <v>2.38</v>
      </c>
      <c r="G164" s="114">
        <v>2.1800000000000002</v>
      </c>
      <c r="H164" s="114">
        <v>2.1800000000000002</v>
      </c>
      <c r="I164" s="114">
        <v>2.1800000000000002</v>
      </c>
      <c r="J164" s="114">
        <v>2.1800000000000002</v>
      </c>
      <c r="K164" s="114">
        <v>2.42</v>
      </c>
      <c r="L164" s="114">
        <v>2.42</v>
      </c>
      <c r="M164" s="114">
        <v>2.42</v>
      </c>
      <c r="N164" s="114">
        <v>2.42</v>
      </c>
      <c r="O164" s="114">
        <v>1.65</v>
      </c>
      <c r="P164" s="114">
        <v>1.65</v>
      </c>
      <c r="Q164" s="114">
        <v>1.65</v>
      </c>
      <c r="R164" s="114">
        <v>1.65</v>
      </c>
      <c r="S164" s="114">
        <v>1.81</v>
      </c>
      <c r="T164" s="114">
        <v>1.81</v>
      </c>
      <c r="U164" s="114">
        <v>1.81</v>
      </c>
      <c r="V164" s="114">
        <v>1.81</v>
      </c>
      <c r="W164" s="114">
        <v>1.84</v>
      </c>
      <c r="X164" s="114">
        <v>1.84</v>
      </c>
      <c r="Y164" s="114">
        <v>1.84</v>
      </c>
      <c r="Z164" s="114">
        <v>1.84</v>
      </c>
      <c r="AA164" s="114">
        <v>1.92</v>
      </c>
      <c r="AB164" s="114">
        <v>1.92</v>
      </c>
      <c r="AC164" s="114">
        <v>1.97</v>
      </c>
      <c r="AD164" s="114">
        <v>1.97</v>
      </c>
      <c r="AE164" s="114">
        <v>1.9661677503821335</v>
      </c>
      <c r="AF164" s="114">
        <v>2.0215178509181011</v>
      </c>
      <c r="AG164" s="114">
        <v>2.0215178509181011</v>
      </c>
      <c r="AH164" s="114">
        <v>2.0215178509181011</v>
      </c>
      <c r="AI164" s="114">
        <v>2.8163714467643484</v>
      </c>
      <c r="AJ164" s="114">
        <v>2.8163714467643484</v>
      </c>
      <c r="AK164" s="114">
        <v>2.8163714467643484</v>
      </c>
      <c r="AL164" s="114">
        <v>2.8163714467643484</v>
      </c>
      <c r="AM164" s="114">
        <v>2.9271092732013737</v>
      </c>
      <c r="AN164" s="114">
        <v>2.9271092732013737</v>
      </c>
      <c r="AO164" s="114">
        <v>2.9271092732013737</v>
      </c>
      <c r="AP164" s="114">
        <v>2.9271092732013737</v>
      </c>
      <c r="AQ164" s="114">
        <v>3.2613397832146123</v>
      </c>
      <c r="AR164" s="114">
        <v>3.2613397832146123</v>
      </c>
      <c r="AS164" s="114">
        <v>3.2613397832146123</v>
      </c>
      <c r="AT164" s="114">
        <v>3.2613397832146123</v>
      </c>
      <c r="AU164" s="114">
        <v>3.3522482092275649</v>
      </c>
      <c r="AV164" s="114">
        <v>3.3522482092275649</v>
      </c>
      <c r="AW164" s="114">
        <v>3.3522482092275649</v>
      </c>
      <c r="AX164" s="114">
        <v>3.3522482092275649</v>
      </c>
      <c r="AY164" s="114">
        <v>3.4829290716211818</v>
      </c>
      <c r="AZ164" s="114">
        <v>3.4829290716211818</v>
      </c>
      <c r="BA164" s="114">
        <v>3.4829290716211818</v>
      </c>
      <c r="BB164" s="114">
        <v>3.4829290716211818</v>
      </c>
      <c r="BC164" s="114">
        <v>3.7499725730342237</v>
      </c>
      <c r="BD164" s="114">
        <v>3.7499725730342237</v>
      </c>
      <c r="BE164" s="114">
        <v>3.7499725730342237</v>
      </c>
      <c r="BF164" s="114">
        <v>3.7499725730342237</v>
      </c>
      <c r="BG164" s="114">
        <v>3.5709966093212278</v>
      </c>
      <c r="BH164" s="114">
        <v>3.5709966093212278</v>
      </c>
      <c r="BI164" s="114">
        <v>3.5709966093212278</v>
      </c>
      <c r="BJ164" s="114">
        <v>3.5709966093212278</v>
      </c>
      <c r="BK164" s="114">
        <v>2.7913950000000001</v>
      </c>
      <c r="BL164" s="114">
        <v>2.7913950000000001</v>
      </c>
    </row>
    <row r="165" spans="1:64" x14ac:dyDescent="0.25">
      <c r="A165" s="1" t="s">
        <v>85</v>
      </c>
      <c r="B165" s="114">
        <v>2.04</v>
      </c>
      <c r="C165" s="114">
        <v>1.7</v>
      </c>
      <c r="D165" s="114">
        <v>1.7</v>
      </c>
      <c r="E165" s="114">
        <v>1.7</v>
      </c>
      <c r="F165" s="114">
        <v>1.7</v>
      </c>
      <c r="G165" s="114">
        <v>1.57</v>
      </c>
      <c r="H165" s="114">
        <v>1.57</v>
      </c>
      <c r="I165" s="114">
        <v>1.57</v>
      </c>
      <c r="J165" s="114">
        <v>1.57</v>
      </c>
      <c r="K165" s="114">
        <v>1.73</v>
      </c>
      <c r="L165" s="114">
        <v>1.73</v>
      </c>
      <c r="M165" s="114">
        <v>1.73</v>
      </c>
      <c r="N165" s="114">
        <v>1.73</v>
      </c>
      <c r="O165" s="114">
        <v>1.26</v>
      </c>
      <c r="P165" s="114">
        <v>1.26</v>
      </c>
      <c r="Q165" s="114">
        <v>1.26</v>
      </c>
      <c r="R165" s="114">
        <v>1.26</v>
      </c>
      <c r="S165" s="114">
        <v>1.43</v>
      </c>
      <c r="T165" s="114">
        <v>1.43</v>
      </c>
      <c r="U165" s="114">
        <v>1.43</v>
      </c>
      <c r="V165" s="114">
        <v>1.43</v>
      </c>
      <c r="W165" s="114">
        <v>1.45</v>
      </c>
      <c r="X165" s="114">
        <v>1.45</v>
      </c>
      <c r="Y165" s="114">
        <v>1.45</v>
      </c>
      <c r="Z165" s="114">
        <v>1.45</v>
      </c>
      <c r="AA165" s="114">
        <v>1.51</v>
      </c>
      <c r="AB165" s="114">
        <v>1.51</v>
      </c>
      <c r="AC165" s="114">
        <v>1.55</v>
      </c>
      <c r="AD165" s="114">
        <v>1.55</v>
      </c>
      <c r="AE165" s="114">
        <v>1.5485484246454164</v>
      </c>
      <c r="AF165" s="114">
        <v>1.5904376054168021</v>
      </c>
      <c r="AG165" s="114">
        <v>1.5904376054168021</v>
      </c>
      <c r="AH165" s="114">
        <v>1.5904376054168021</v>
      </c>
      <c r="AI165" s="114">
        <v>2.7762201206560486</v>
      </c>
      <c r="AJ165" s="114">
        <v>2.7762201206560486</v>
      </c>
      <c r="AK165" s="114">
        <v>2.7762201206560486</v>
      </c>
      <c r="AL165" s="114">
        <v>2.7762201206560486</v>
      </c>
      <c r="AM165" s="114">
        <v>2.8662567446356388</v>
      </c>
      <c r="AN165" s="114">
        <v>2.8662567446356388</v>
      </c>
      <c r="AO165" s="114">
        <v>2.8662567446356388</v>
      </c>
      <c r="AP165" s="114">
        <v>2.8662567446356388</v>
      </c>
      <c r="AQ165" s="114">
        <v>3.1915369027321931</v>
      </c>
      <c r="AR165" s="114">
        <v>3.1915369027321931</v>
      </c>
      <c r="AS165" s="114">
        <v>3.1915369027321931</v>
      </c>
      <c r="AT165" s="114">
        <v>3.1915369027321931</v>
      </c>
      <c r="AU165" s="114">
        <v>3.2781414217008051</v>
      </c>
      <c r="AV165" s="114">
        <v>3.2781414217008051</v>
      </c>
      <c r="AW165" s="114">
        <v>3.2781414217008051</v>
      </c>
      <c r="AX165" s="114">
        <v>3.2781414217008051</v>
      </c>
      <c r="AY165" s="114">
        <v>3.4064444127654165</v>
      </c>
      <c r="AZ165" s="114">
        <v>3.4064444127654165</v>
      </c>
      <c r="BA165" s="114">
        <v>3.4064444127654165</v>
      </c>
      <c r="BB165" s="114">
        <v>3.4064444127654165</v>
      </c>
      <c r="BC165" s="114">
        <v>3.6662579696712529</v>
      </c>
      <c r="BD165" s="114">
        <v>3.6662579696712529</v>
      </c>
      <c r="BE165" s="114">
        <v>3.6662579696712529</v>
      </c>
      <c r="BF165" s="114">
        <v>3.6662579696712529</v>
      </c>
      <c r="BG165" s="114">
        <v>3.4898413569574132</v>
      </c>
      <c r="BH165" s="114">
        <v>3.4898413569574132</v>
      </c>
      <c r="BI165" s="114">
        <v>3.4898413569574132</v>
      </c>
      <c r="BJ165" s="114">
        <v>3.4898413569574132</v>
      </c>
      <c r="BK165" s="114">
        <v>3.093796124999999</v>
      </c>
      <c r="BL165" s="114">
        <v>3.093796124999999</v>
      </c>
    </row>
    <row r="166" spans="1:64" x14ac:dyDescent="0.25">
      <c r="A166" s="1" t="s">
        <v>102</v>
      </c>
      <c r="B166" s="114">
        <v>1.66</v>
      </c>
      <c r="C166" s="114">
        <v>1.6</v>
      </c>
      <c r="D166" s="114">
        <v>1.6</v>
      </c>
      <c r="E166" s="114">
        <v>1.6</v>
      </c>
      <c r="F166" s="114">
        <v>1.6</v>
      </c>
      <c r="G166" s="114">
        <v>1.45</v>
      </c>
      <c r="H166" s="114">
        <v>1.45</v>
      </c>
      <c r="I166" s="114">
        <v>1.45</v>
      </c>
      <c r="J166" s="114">
        <v>1.45</v>
      </c>
      <c r="K166" s="114">
        <v>1.7</v>
      </c>
      <c r="L166" s="114">
        <v>1.7</v>
      </c>
      <c r="M166" s="114">
        <v>1.7</v>
      </c>
      <c r="N166" s="114">
        <v>1.7</v>
      </c>
      <c r="O166" s="114">
        <v>1.24</v>
      </c>
      <c r="P166" s="114">
        <v>1.24</v>
      </c>
      <c r="Q166" s="114">
        <v>1.24</v>
      </c>
      <c r="R166" s="114">
        <v>1.24</v>
      </c>
      <c r="S166" s="114">
        <v>1.41</v>
      </c>
      <c r="T166" s="114">
        <v>1.41</v>
      </c>
      <c r="U166" s="114">
        <v>1.41</v>
      </c>
      <c r="V166" s="114">
        <v>1.41</v>
      </c>
      <c r="W166" s="114">
        <v>1.42</v>
      </c>
      <c r="X166" s="114">
        <v>1.42</v>
      </c>
      <c r="Y166" s="114">
        <v>1.42</v>
      </c>
      <c r="Z166" s="114">
        <v>1.42</v>
      </c>
      <c r="AA166" s="114">
        <v>1.49</v>
      </c>
      <c r="AB166" s="114">
        <v>1.49</v>
      </c>
      <c r="AC166" s="114">
        <v>1.53</v>
      </c>
      <c r="AD166" s="114">
        <v>1.53</v>
      </c>
      <c r="AE166" s="114">
        <v>1.5257644361660061</v>
      </c>
      <c r="AF166" s="114">
        <v>1.5670372961321024</v>
      </c>
      <c r="AG166" s="114">
        <v>1.5670372961321024</v>
      </c>
      <c r="AH166" s="114">
        <v>1.5670372961321024</v>
      </c>
      <c r="AI166" s="114">
        <v>2.7762201206560486</v>
      </c>
      <c r="AJ166" s="114">
        <v>2.7762201206560486</v>
      </c>
      <c r="AK166" s="114">
        <v>2.7762201206560486</v>
      </c>
      <c r="AL166" s="114">
        <v>2.7762201206560486</v>
      </c>
      <c r="AM166" s="114">
        <v>2.8662567446356388</v>
      </c>
      <c r="AN166" s="114">
        <v>2.8662567446356388</v>
      </c>
      <c r="AO166" s="114">
        <v>2.8662567446356388</v>
      </c>
      <c r="AP166" s="114">
        <v>2.8662567446356388</v>
      </c>
      <c r="AQ166" s="114">
        <v>3.1915369027321931</v>
      </c>
      <c r="AR166" s="114">
        <v>3.1915369027321931</v>
      </c>
      <c r="AS166" s="114">
        <v>3.1915369027321931</v>
      </c>
      <c r="AT166" s="114">
        <v>3.1915369027321931</v>
      </c>
      <c r="AU166" s="114">
        <v>3.2781414217008051</v>
      </c>
      <c r="AV166" s="114">
        <v>3.2781414217008051</v>
      </c>
      <c r="AW166" s="114">
        <v>3.2781414217008051</v>
      </c>
      <c r="AX166" s="114">
        <v>3.2781414217008051</v>
      </c>
      <c r="AY166" s="114">
        <v>3.4064444127654165</v>
      </c>
      <c r="AZ166" s="114">
        <v>3.4064444127654165</v>
      </c>
      <c r="BA166" s="114">
        <v>3.4064444127654165</v>
      </c>
      <c r="BB166" s="114">
        <v>3.4064444127654165</v>
      </c>
      <c r="BC166" s="114">
        <v>3.6662579696712529</v>
      </c>
      <c r="BD166" s="114">
        <v>3.6662579696712529</v>
      </c>
      <c r="BE166" s="114">
        <v>3.6662579696712529</v>
      </c>
      <c r="BF166" s="114">
        <v>3.6662579696712529</v>
      </c>
      <c r="BG166" s="114">
        <v>3.4898413569574132</v>
      </c>
      <c r="BH166" s="114">
        <v>3.4898413569574132</v>
      </c>
      <c r="BI166" s="114">
        <v>3.4898413569574132</v>
      </c>
      <c r="BJ166" s="114">
        <v>3.4898413569574132</v>
      </c>
      <c r="BK166" s="114">
        <v>3.093796124999999</v>
      </c>
      <c r="BL166" s="114">
        <v>3.093796124999999</v>
      </c>
    </row>
    <row r="167" spans="1:64" x14ac:dyDescent="0.25">
      <c r="A167" s="1" t="s">
        <v>116</v>
      </c>
      <c r="B167" s="114">
        <v>1.48</v>
      </c>
      <c r="C167" s="114">
        <v>1.68</v>
      </c>
      <c r="D167" s="114">
        <v>1.68</v>
      </c>
      <c r="E167" s="114">
        <v>1.68</v>
      </c>
      <c r="F167" s="114">
        <v>1.68</v>
      </c>
      <c r="G167" s="114">
        <v>1.45</v>
      </c>
      <c r="H167" s="114">
        <v>1.45</v>
      </c>
      <c r="I167" s="114">
        <v>1.45</v>
      </c>
      <c r="J167" s="114">
        <v>1.45</v>
      </c>
      <c r="K167" s="114">
        <v>1.7</v>
      </c>
      <c r="L167" s="114">
        <v>1.7</v>
      </c>
      <c r="M167" s="114">
        <v>1.7</v>
      </c>
      <c r="N167" s="114">
        <v>1.7</v>
      </c>
      <c r="O167" s="114">
        <v>1.52</v>
      </c>
      <c r="P167" s="114">
        <v>1.52</v>
      </c>
      <c r="Q167" s="114">
        <v>1.52</v>
      </c>
      <c r="R167" s="114">
        <v>1.52</v>
      </c>
      <c r="S167" s="114">
        <v>1.52</v>
      </c>
      <c r="T167" s="114">
        <v>1.52</v>
      </c>
      <c r="U167" s="114">
        <v>2.06</v>
      </c>
      <c r="V167" s="114">
        <v>2.06</v>
      </c>
      <c r="W167" s="114">
        <v>2.2000000000000002</v>
      </c>
      <c r="X167" s="114">
        <v>2.2000000000000002</v>
      </c>
      <c r="Y167" s="114">
        <v>2.2000000000000002</v>
      </c>
      <c r="Z167" s="114">
        <v>2.2000000000000002</v>
      </c>
      <c r="AA167" s="114">
        <v>2.2200000000000002</v>
      </c>
      <c r="AB167" s="114">
        <v>2.2200000000000002</v>
      </c>
      <c r="AC167" s="114">
        <v>2.27</v>
      </c>
      <c r="AD167" s="114">
        <v>2.27</v>
      </c>
      <c r="AE167" s="114">
        <v>2.356907304375</v>
      </c>
      <c r="AF167" s="114">
        <v>2.356907304375</v>
      </c>
      <c r="AG167" s="114">
        <v>2.356907304375</v>
      </c>
      <c r="AH167" s="114">
        <v>2.356907304375</v>
      </c>
      <c r="AI167" s="114">
        <v>2.6095301043750001</v>
      </c>
      <c r="AJ167" s="114">
        <v>2.6095301043750001</v>
      </c>
      <c r="AK167" s="114">
        <v>2.6095301043750001</v>
      </c>
      <c r="AL167" s="114">
        <v>2.6095301043750001</v>
      </c>
      <c r="AM167" s="114">
        <v>2.3813165000000001</v>
      </c>
      <c r="AN167" s="114">
        <v>2.3813165000000001</v>
      </c>
      <c r="AO167" s="114">
        <v>2.3813165000000001</v>
      </c>
      <c r="AP167" s="114">
        <v>2.3813165000000001</v>
      </c>
      <c r="AQ167" s="114">
        <v>3.4683999999999999</v>
      </c>
      <c r="AR167" s="114">
        <v>3.4683999999999999</v>
      </c>
      <c r="AS167" s="114">
        <v>3.4683999999999999</v>
      </c>
      <c r="AT167" s="114">
        <v>3.4683999999999999</v>
      </c>
      <c r="AU167" s="114">
        <v>3.8110999999999997</v>
      </c>
      <c r="AV167" s="114">
        <v>3.8110999999999997</v>
      </c>
      <c r="AW167" s="114">
        <v>3.8110999999999997</v>
      </c>
      <c r="AX167" s="114">
        <v>3.8110999999999997</v>
      </c>
      <c r="AY167" s="114">
        <v>4.0364999999999993</v>
      </c>
      <c r="AZ167" s="114">
        <v>4.0364999999999993</v>
      </c>
      <c r="BA167" s="114">
        <v>4.0364999999999993</v>
      </c>
      <c r="BB167" s="114">
        <v>4.0364999999999993</v>
      </c>
      <c r="BC167" s="114">
        <v>4.0434000000000001</v>
      </c>
      <c r="BD167" s="114">
        <v>4.0434000000000001</v>
      </c>
      <c r="BE167" s="114">
        <v>4.0434000000000001</v>
      </c>
      <c r="BF167" s="114">
        <v>4.0434000000000001</v>
      </c>
      <c r="BG167" s="114">
        <v>3.7444000000000002</v>
      </c>
      <c r="BH167" s="114">
        <v>3.7444000000000002</v>
      </c>
      <c r="BI167" s="114">
        <v>3.7444000000000002</v>
      </c>
      <c r="BJ167" s="114">
        <v>3.7444000000000002</v>
      </c>
      <c r="BK167" s="114">
        <v>3.0336999999999996</v>
      </c>
      <c r="BL167" s="114">
        <v>3.0336999999999996</v>
      </c>
    </row>
    <row r="168" spans="1:64" x14ac:dyDescent="0.25">
      <c r="A168" s="1" t="s">
        <v>113</v>
      </c>
      <c r="B168" s="114">
        <v>1.87</v>
      </c>
      <c r="C168" s="114">
        <v>1.49</v>
      </c>
      <c r="D168" s="114">
        <v>1.49</v>
      </c>
      <c r="E168" s="114">
        <v>1.49</v>
      </c>
      <c r="F168" s="114">
        <v>1.49</v>
      </c>
      <c r="G168" s="114">
        <v>1.55</v>
      </c>
      <c r="H168" s="114">
        <v>1.55</v>
      </c>
      <c r="I168" s="114">
        <v>1.55</v>
      </c>
      <c r="J168" s="114">
        <v>1.55</v>
      </c>
      <c r="K168" s="114">
        <v>1.63</v>
      </c>
      <c r="L168" s="114">
        <v>1.63</v>
      </c>
      <c r="M168" s="114">
        <v>1.63</v>
      </c>
      <c r="N168" s="114">
        <v>1.63</v>
      </c>
      <c r="O168" s="114">
        <v>1.63</v>
      </c>
      <c r="P168" s="114">
        <v>1.63</v>
      </c>
      <c r="Q168" s="114">
        <v>1.63</v>
      </c>
      <c r="R168" s="114">
        <v>1.63</v>
      </c>
      <c r="S168" s="114">
        <v>1.63</v>
      </c>
      <c r="T168" s="114">
        <v>1.63</v>
      </c>
      <c r="U168" s="114">
        <v>1.63</v>
      </c>
      <c r="V168" s="114">
        <v>1.63</v>
      </c>
      <c r="W168" s="114">
        <v>1.69</v>
      </c>
      <c r="X168" s="114">
        <v>1.69</v>
      </c>
      <c r="Y168" s="114">
        <v>1.69</v>
      </c>
      <c r="Z168" s="114">
        <v>1.69</v>
      </c>
      <c r="AA168" s="114">
        <v>2.44</v>
      </c>
      <c r="AB168" s="114">
        <v>2.44</v>
      </c>
      <c r="AC168" s="114">
        <v>2.4900000000000002</v>
      </c>
      <c r="AD168" s="114">
        <v>2.4900000000000002</v>
      </c>
      <c r="AE168" s="114">
        <v>2.5954015781249997</v>
      </c>
      <c r="AF168" s="114">
        <v>2.5954015781249997</v>
      </c>
      <c r="AG168" s="114">
        <v>2.5954015781249997</v>
      </c>
      <c r="AH168" s="114">
        <v>2.5954015781249997</v>
      </c>
      <c r="AI168" s="114">
        <v>2.8882433281250006</v>
      </c>
      <c r="AJ168" s="114">
        <v>2.8882433281250006</v>
      </c>
      <c r="AK168" s="114">
        <v>2.8882433281250006</v>
      </c>
      <c r="AL168" s="114">
        <v>2.8882433281250006</v>
      </c>
      <c r="AM168" s="114">
        <v>3.1304426718749996</v>
      </c>
      <c r="AN168" s="114">
        <v>3.1304426718749996</v>
      </c>
      <c r="AO168" s="114">
        <v>3.1304426718749996</v>
      </c>
      <c r="AP168" s="114">
        <v>3.1304426718749996</v>
      </c>
      <c r="AQ168" s="114">
        <v>4.6275999999999993</v>
      </c>
      <c r="AR168" s="114">
        <v>4.6275999999999993</v>
      </c>
      <c r="AS168" s="114">
        <v>4.6275999999999993</v>
      </c>
      <c r="AT168" s="114">
        <v>4.6275999999999993</v>
      </c>
      <c r="AU168" s="114">
        <v>4.3079000000000001</v>
      </c>
      <c r="AV168" s="114">
        <v>4.3079000000000001</v>
      </c>
      <c r="AW168" s="114">
        <v>4.3079000000000001</v>
      </c>
      <c r="AX168" s="114">
        <v>4.3079000000000001</v>
      </c>
      <c r="AY168" s="114">
        <v>4.5631999999999993</v>
      </c>
      <c r="AZ168" s="114">
        <v>4.5631999999999993</v>
      </c>
      <c r="BA168" s="114">
        <v>4.5631999999999993</v>
      </c>
      <c r="BB168" s="114">
        <v>4.5631999999999993</v>
      </c>
      <c r="BC168" s="114">
        <v>4.5701000000000001</v>
      </c>
      <c r="BD168" s="114">
        <v>4.5701000000000001</v>
      </c>
      <c r="BE168" s="114">
        <v>4.5701000000000001</v>
      </c>
      <c r="BF168" s="114">
        <v>4.5701000000000001</v>
      </c>
      <c r="BG168" s="114">
        <v>4.2320000000000002</v>
      </c>
      <c r="BH168" s="114">
        <v>4.2320000000000002</v>
      </c>
      <c r="BI168" s="114">
        <v>4.2320000000000002</v>
      </c>
      <c r="BJ168" s="114">
        <v>4.2320000000000002</v>
      </c>
      <c r="BK168" s="114">
        <v>3.1919169999999992</v>
      </c>
      <c r="BL168" s="114">
        <v>3.1919169999999992</v>
      </c>
    </row>
    <row r="169" spans="1:64" x14ac:dyDescent="0.25">
      <c r="A169" s="1" t="s">
        <v>87</v>
      </c>
      <c r="B169" s="114">
        <v>2.2599999999999998</v>
      </c>
      <c r="C169" s="114">
        <v>1.98</v>
      </c>
      <c r="D169" s="114">
        <v>1.98</v>
      </c>
      <c r="E169" s="114">
        <v>1.98</v>
      </c>
      <c r="F169" s="114">
        <v>1.98</v>
      </c>
      <c r="G169" s="114">
        <v>1.88</v>
      </c>
      <c r="H169" s="114">
        <v>1.88</v>
      </c>
      <c r="I169" s="114">
        <v>1.88</v>
      </c>
      <c r="J169" s="114">
        <v>1.88</v>
      </c>
      <c r="K169" s="114">
        <v>2.2200000000000002</v>
      </c>
      <c r="L169" s="114">
        <v>2.2200000000000002</v>
      </c>
      <c r="M169" s="114">
        <v>2.2200000000000002</v>
      </c>
      <c r="N169" s="114">
        <v>2.2200000000000002</v>
      </c>
      <c r="O169" s="114">
        <v>1.51</v>
      </c>
      <c r="P169" s="114">
        <v>1.51</v>
      </c>
      <c r="Q169" s="114">
        <v>1.51</v>
      </c>
      <c r="R169" s="114">
        <v>1.51</v>
      </c>
      <c r="S169" s="114">
        <v>1.67</v>
      </c>
      <c r="T169" s="114">
        <v>1.67</v>
      </c>
      <c r="U169" s="114">
        <v>1.67</v>
      </c>
      <c r="V169" s="114">
        <v>1.67</v>
      </c>
      <c r="W169" s="114">
        <v>1.7</v>
      </c>
      <c r="X169" s="114">
        <v>1.7</v>
      </c>
      <c r="Y169" s="114">
        <v>1.7</v>
      </c>
      <c r="Z169" s="114">
        <v>1.7</v>
      </c>
      <c r="AA169" s="114">
        <v>1.78</v>
      </c>
      <c r="AB169" s="114">
        <v>1.78</v>
      </c>
      <c r="AC169" s="114">
        <v>1.82</v>
      </c>
      <c r="AD169" s="114">
        <v>1.82</v>
      </c>
      <c r="AE169" s="114">
        <v>1.8164509747490485</v>
      </c>
      <c r="AF169" s="114">
        <v>1.8675863593323201</v>
      </c>
      <c r="AG169" s="114">
        <v>1.8675863593323201</v>
      </c>
      <c r="AH169" s="114">
        <v>1.8675863593323201</v>
      </c>
      <c r="AI169" s="114">
        <v>2.8163714467643484</v>
      </c>
      <c r="AJ169" s="114">
        <v>2.8163714467643484</v>
      </c>
      <c r="AK169" s="114">
        <v>2.8163714467643484</v>
      </c>
      <c r="AL169" s="114">
        <v>2.8163714467643484</v>
      </c>
      <c r="AM169" s="114">
        <v>2.9271092732013737</v>
      </c>
      <c r="AN169" s="114">
        <v>2.9271092732013737</v>
      </c>
      <c r="AO169" s="114">
        <v>2.9271092732013737</v>
      </c>
      <c r="AP169" s="114">
        <v>2.9271092732013737</v>
      </c>
      <c r="AQ169" s="114">
        <v>3.2613397832146123</v>
      </c>
      <c r="AR169" s="114">
        <v>3.2613397832146123</v>
      </c>
      <c r="AS169" s="114">
        <v>3.2613397832146123</v>
      </c>
      <c r="AT169" s="114">
        <v>3.2613397832146123</v>
      </c>
      <c r="AU169" s="114">
        <v>3.3522482092275649</v>
      </c>
      <c r="AV169" s="114">
        <v>3.3522482092275649</v>
      </c>
      <c r="AW169" s="114">
        <v>3.3522482092275649</v>
      </c>
      <c r="AX169" s="114">
        <v>3.3522482092275649</v>
      </c>
      <c r="AY169" s="114">
        <v>3.4829290716211818</v>
      </c>
      <c r="AZ169" s="114">
        <v>3.4829290716211818</v>
      </c>
      <c r="BA169" s="114">
        <v>3.4829290716211818</v>
      </c>
      <c r="BB169" s="114">
        <v>3.4829290716211818</v>
      </c>
      <c r="BC169" s="114">
        <v>3.7499725730342237</v>
      </c>
      <c r="BD169" s="114">
        <v>3.7499725730342237</v>
      </c>
      <c r="BE169" s="114">
        <v>3.7499725730342237</v>
      </c>
      <c r="BF169" s="114">
        <v>3.7499725730342237</v>
      </c>
      <c r="BG169" s="114">
        <v>3.5709966093212278</v>
      </c>
      <c r="BH169" s="114">
        <v>3.5709966093212278</v>
      </c>
      <c r="BI169" s="114">
        <v>3.5709966093212278</v>
      </c>
      <c r="BJ169" s="114">
        <v>3.5709966093212278</v>
      </c>
      <c r="BK169" s="114">
        <v>2.7913950000000001</v>
      </c>
      <c r="BL169" s="114">
        <v>2.7913950000000001</v>
      </c>
    </row>
    <row r="170" spans="1:64" x14ac:dyDescent="0.25">
      <c r="A170" s="1" t="s">
        <v>90</v>
      </c>
      <c r="B170" s="114">
        <v>2</v>
      </c>
      <c r="C170" s="114">
        <v>1.7</v>
      </c>
      <c r="D170" s="114">
        <v>1.7</v>
      </c>
      <c r="E170" s="114">
        <v>1.7</v>
      </c>
      <c r="F170" s="114">
        <v>1.7</v>
      </c>
      <c r="G170" s="114">
        <v>1.68</v>
      </c>
      <c r="H170" s="114">
        <v>1.68</v>
      </c>
      <c r="I170" s="114">
        <v>1.68</v>
      </c>
      <c r="J170" s="114">
        <v>1.68</v>
      </c>
      <c r="K170" s="114">
        <v>1.87</v>
      </c>
      <c r="L170" s="114">
        <v>1.87</v>
      </c>
      <c r="M170" s="114">
        <v>1.87</v>
      </c>
      <c r="N170" s="114">
        <v>1.87</v>
      </c>
      <c r="O170" s="114">
        <v>1.37</v>
      </c>
      <c r="P170" s="114">
        <v>1.37</v>
      </c>
      <c r="Q170" s="114">
        <v>1.37</v>
      </c>
      <c r="R170" s="114">
        <v>1.37</v>
      </c>
      <c r="S170" s="114">
        <v>1.53</v>
      </c>
      <c r="T170" s="114">
        <v>1.53</v>
      </c>
      <c r="U170" s="114">
        <v>1.53</v>
      </c>
      <c r="V170" s="114">
        <v>1.53</v>
      </c>
      <c r="W170" s="114">
        <v>1.55</v>
      </c>
      <c r="X170" s="114">
        <v>1.55</v>
      </c>
      <c r="Y170" s="114">
        <v>1.55</v>
      </c>
      <c r="Z170" s="114">
        <v>1.55</v>
      </c>
      <c r="AA170" s="114">
        <v>1.63</v>
      </c>
      <c r="AB170" s="114">
        <v>1.63</v>
      </c>
      <c r="AC170" s="114">
        <v>1.66</v>
      </c>
      <c r="AD170" s="114">
        <v>1.66</v>
      </c>
      <c r="AE170" s="114">
        <v>1.6630076049971738</v>
      </c>
      <c r="AF170" s="114">
        <v>1.7079929765110589</v>
      </c>
      <c r="AG170" s="114">
        <v>1.7079929765110589</v>
      </c>
      <c r="AH170" s="114">
        <v>1.7079929765110589</v>
      </c>
      <c r="AI170" s="114">
        <v>2.7762201206560486</v>
      </c>
      <c r="AJ170" s="114">
        <v>2.7762201206560486</v>
      </c>
      <c r="AK170" s="114">
        <v>2.7762201206560486</v>
      </c>
      <c r="AL170" s="114">
        <v>2.7762201206560486</v>
      </c>
      <c r="AM170" s="114">
        <v>2.8662567446356388</v>
      </c>
      <c r="AN170" s="114">
        <v>2.8662567446356388</v>
      </c>
      <c r="AO170" s="114">
        <v>2.8662567446356388</v>
      </c>
      <c r="AP170" s="114">
        <v>2.8662567446356388</v>
      </c>
      <c r="AQ170" s="114">
        <v>3.1915369027321931</v>
      </c>
      <c r="AR170" s="114">
        <v>3.1915369027321931</v>
      </c>
      <c r="AS170" s="114">
        <v>3.1915369027321931</v>
      </c>
      <c r="AT170" s="114">
        <v>3.1915369027321931</v>
      </c>
      <c r="AU170" s="114">
        <v>3.2781414217008051</v>
      </c>
      <c r="AV170" s="114">
        <v>3.2781414217008051</v>
      </c>
      <c r="AW170" s="114">
        <v>3.2781414217008051</v>
      </c>
      <c r="AX170" s="114">
        <v>3.2781414217008051</v>
      </c>
      <c r="AY170" s="114">
        <v>3.4064444127654165</v>
      </c>
      <c r="AZ170" s="114">
        <v>3.4064444127654165</v>
      </c>
      <c r="BA170" s="114">
        <v>3.4064444127654165</v>
      </c>
      <c r="BB170" s="114">
        <v>3.4064444127654165</v>
      </c>
      <c r="BC170" s="114">
        <v>3.6662579696712529</v>
      </c>
      <c r="BD170" s="114">
        <v>3.6662579696712529</v>
      </c>
      <c r="BE170" s="114">
        <v>3.6662579696712529</v>
      </c>
      <c r="BF170" s="114">
        <v>3.6662579696712529</v>
      </c>
      <c r="BG170" s="114">
        <v>3.4898413569574132</v>
      </c>
      <c r="BH170" s="114">
        <v>3.4898413569574132</v>
      </c>
      <c r="BI170" s="114">
        <v>3.4898413569574132</v>
      </c>
      <c r="BJ170" s="114">
        <v>3.4898413569574132</v>
      </c>
      <c r="BK170" s="114">
        <v>3.093796124999999</v>
      </c>
      <c r="BL170" s="114">
        <v>3.093796124999999</v>
      </c>
    </row>
    <row r="171" spans="1:64" x14ac:dyDescent="0.25">
      <c r="A171" s="1" t="s">
        <v>88</v>
      </c>
      <c r="B171" s="114">
        <v>2.1800000000000002</v>
      </c>
      <c r="C171" s="114">
        <v>2.1800000000000002</v>
      </c>
      <c r="D171" s="114">
        <v>2.44</v>
      </c>
      <c r="E171" s="114">
        <v>2.44</v>
      </c>
      <c r="F171" s="114">
        <v>2.44</v>
      </c>
      <c r="G171" s="114">
        <v>2.1357316999999996</v>
      </c>
      <c r="H171" s="114">
        <v>2.1357316999999996</v>
      </c>
      <c r="I171" s="114">
        <v>2.1357316999999996</v>
      </c>
      <c r="J171" s="114">
        <v>2.1357316999999996</v>
      </c>
      <c r="K171" s="114">
        <v>2.1357316999999996</v>
      </c>
      <c r="L171" s="114">
        <v>2.1357316999999996</v>
      </c>
      <c r="M171" s="114">
        <v>2.1357316999999996</v>
      </c>
      <c r="N171" s="114">
        <v>2.1357316999999996</v>
      </c>
      <c r="O171" s="114">
        <v>2.1357316999999996</v>
      </c>
      <c r="P171" s="114">
        <v>2.1357316999999996</v>
      </c>
      <c r="Q171" s="114">
        <v>2.1357316999999996</v>
      </c>
      <c r="R171" s="114">
        <v>2.1357316999999996</v>
      </c>
      <c r="S171" s="114">
        <v>2.1357316999999996</v>
      </c>
      <c r="T171" s="114">
        <v>2.1357316999999996</v>
      </c>
      <c r="U171" s="114">
        <v>2.1357316999999996</v>
      </c>
      <c r="V171" s="114">
        <v>2.1357316999999996</v>
      </c>
      <c r="W171" s="114">
        <v>2.5484574999999996</v>
      </c>
      <c r="X171" s="114">
        <v>2.5484574999999996</v>
      </c>
      <c r="Y171" s="114">
        <v>2.5484574999999996</v>
      </c>
      <c r="Z171" s="114">
        <v>2.5484574999999996</v>
      </c>
      <c r="AA171" s="114">
        <v>2.5484574999999996</v>
      </c>
      <c r="AB171" s="114">
        <v>2.5484574999999996</v>
      </c>
      <c r="AC171" s="114">
        <v>2.5484574999999996</v>
      </c>
      <c r="AD171" s="114">
        <v>2.5484574999999996</v>
      </c>
      <c r="AE171" s="114">
        <v>2.5733204999999995</v>
      </c>
      <c r="AF171" s="114">
        <v>2.5733204999999995</v>
      </c>
      <c r="AG171" s="114">
        <v>2.5733204999999995</v>
      </c>
      <c r="AH171" s="114">
        <v>2.5733204999999995</v>
      </c>
      <c r="AI171" s="114">
        <v>2.8592449999999991</v>
      </c>
      <c r="AJ171" s="114">
        <v>2.8592449999999991</v>
      </c>
      <c r="AK171" s="114">
        <v>2.8592449999999991</v>
      </c>
      <c r="AL171" s="114">
        <v>2.8592449999999991</v>
      </c>
      <c r="AM171" s="114">
        <v>3.2728410049999992</v>
      </c>
      <c r="AN171" s="114">
        <v>3.2728410049999992</v>
      </c>
      <c r="AO171" s="114">
        <v>3.2728410049999992</v>
      </c>
      <c r="AP171" s="114">
        <v>3.2728410049999992</v>
      </c>
      <c r="AQ171" s="114">
        <v>3.4922569799999996</v>
      </c>
      <c r="AR171" s="114">
        <v>3.4922569799999996</v>
      </c>
      <c r="AS171" s="114">
        <v>3.4922569799999996</v>
      </c>
      <c r="AT171" s="114">
        <v>3.4922569799999996</v>
      </c>
      <c r="AU171" s="114">
        <v>3.4922569799999996</v>
      </c>
      <c r="AV171" s="114">
        <v>3.4922569799999996</v>
      </c>
      <c r="AW171" s="114">
        <v>3.4922569799999996</v>
      </c>
      <c r="AX171" s="114">
        <v>3.4922569799999996</v>
      </c>
      <c r="AY171" s="114">
        <v>3.7150294599999993</v>
      </c>
      <c r="AZ171" s="114">
        <v>3.7150294599999993</v>
      </c>
      <c r="BA171" s="114">
        <v>3.7150294599999993</v>
      </c>
      <c r="BB171" s="114">
        <v>3.7150294599999993</v>
      </c>
      <c r="BC171" s="114">
        <v>3.9929977999999999</v>
      </c>
      <c r="BD171" s="114">
        <v>3.9929977999999999</v>
      </c>
      <c r="BE171" s="114">
        <v>3.9929977999999999</v>
      </c>
      <c r="BF171" s="114">
        <v>3.9929977999999999</v>
      </c>
      <c r="BG171" s="114">
        <v>3.9929977999999999</v>
      </c>
      <c r="BH171" s="114">
        <v>3.9929977999999999</v>
      </c>
      <c r="BI171" s="114">
        <v>3.9929977999999999</v>
      </c>
      <c r="BJ171" s="114">
        <v>3.9929977999999999</v>
      </c>
      <c r="BK171" s="114">
        <v>3.9929977999999999</v>
      </c>
      <c r="BL171" s="114">
        <v>3.9929977999999999</v>
      </c>
    </row>
    <row r="172" spans="1:64" x14ac:dyDescent="0.25">
      <c r="A172" s="1" t="s">
        <v>98</v>
      </c>
      <c r="B172" s="114">
        <v>1.45</v>
      </c>
      <c r="C172" s="114">
        <v>1.72</v>
      </c>
      <c r="D172" s="114">
        <v>1.72</v>
      </c>
      <c r="E172" s="114">
        <v>1.72</v>
      </c>
      <c r="F172" s="114">
        <v>1.72</v>
      </c>
      <c r="G172" s="114">
        <v>1.72</v>
      </c>
      <c r="H172" s="114">
        <v>1.72</v>
      </c>
      <c r="I172" s="114">
        <v>1.72</v>
      </c>
      <c r="J172" s="114">
        <v>1.72</v>
      </c>
      <c r="K172" s="114">
        <v>1.72</v>
      </c>
      <c r="L172" s="114">
        <v>1.72</v>
      </c>
      <c r="M172" s="114">
        <v>1.72</v>
      </c>
      <c r="N172" s="114">
        <v>1.72</v>
      </c>
      <c r="O172" s="114">
        <v>1.51</v>
      </c>
      <c r="P172" s="114">
        <v>1.51</v>
      </c>
      <c r="Q172" s="114">
        <v>1.51</v>
      </c>
      <c r="R172" s="114">
        <v>1.51</v>
      </c>
      <c r="S172" s="114">
        <v>1.74</v>
      </c>
      <c r="T172" s="114">
        <v>1.74</v>
      </c>
      <c r="U172" s="114">
        <v>1.74</v>
      </c>
      <c r="V172" s="114">
        <v>1.74</v>
      </c>
      <c r="W172" s="114">
        <v>2.0499999999999998</v>
      </c>
      <c r="X172" s="114">
        <v>2.0499999999999998</v>
      </c>
      <c r="Y172" s="114">
        <v>2.0499999999999998</v>
      </c>
      <c r="Z172" s="114">
        <v>2.0499999999999998</v>
      </c>
      <c r="AA172" s="114">
        <v>2.15</v>
      </c>
      <c r="AB172" s="114">
        <v>2.15</v>
      </c>
      <c r="AC172" s="114">
        <v>2.2000000000000002</v>
      </c>
      <c r="AD172" s="114">
        <v>2.2000000000000002</v>
      </c>
      <c r="AE172" s="114">
        <v>2.1995819999999999</v>
      </c>
      <c r="AF172" s="114">
        <v>2.1995819999999999</v>
      </c>
      <c r="AG172" s="114">
        <v>2.2337370000000001</v>
      </c>
      <c r="AH172" s="114">
        <v>2.2337370000000001</v>
      </c>
      <c r="AI172" s="114">
        <v>2.3859457906724999</v>
      </c>
      <c r="AJ172" s="114">
        <v>2.3859457906724999</v>
      </c>
      <c r="AK172" s="114">
        <v>2.3859457906724999</v>
      </c>
      <c r="AL172" s="114">
        <v>2.3859457906724999</v>
      </c>
      <c r="AM172" s="114">
        <v>2.7659170715400005</v>
      </c>
      <c r="AN172" s="114">
        <v>2.7659170715400005</v>
      </c>
      <c r="AO172" s="114">
        <v>2.7659170715400005</v>
      </c>
      <c r="AP172" s="114">
        <v>2.7659170715400005</v>
      </c>
      <c r="AQ172" s="114">
        <v>3.0106080000000004</v>
      </c>
      <c r="AR172" s="114">
        <v>3.152196</v>
      </c>
      <c r="AS172" s="114">
        <v>3.152196</v>
      </c>
      <c r="AT172" s="114">
        <v>3.152196</v>
      </c>
      <c r="AU172" s="114">
        <v>3.1931819999999997</v>
      </c>
      <c r="AV172" s="114">
        <v>3.1931819999999997</v>
      </c>
      <c r="AW172" s="114">
        <v>3.1931819999999997</v>
      </c>
      <c r="AX172" s="114">
        <v>3.1931819999999997</v>
      </c>
      <c r="AY172" s="114">
        <v>3.2871858749999987</v>
      </c>
      <c r="AZ172" s="114">
        <v>3.2871858749999987</v>
      </c>
      <c r="BA172" s="114">
        <v>3.2871858749999987</v>
      </c>
      <c r="BB172" s="114">
        <v>3.2871858749999987</v>
      </c>
      <c r="BC172" s="114">
        <v>3.67802775</v>
      </c>
      <c r="BD172" s="114">
        <v>3.67802775</v>
      </c>
      <c r="BE172" s="114">
        <v>3.67802775</v>
      </c>
      <c r="BF172" s="114">
        <v>3.67802775</v>
      </c>
      <c r="BG172" s="114">
        <v>3.830250374999999</v>
      </c>
      <c r="BH172" s="114">
        <v>3.830250374999999</v>
      </c>
      <c r="BI172" s="114">
        <v>2.3750052269594595</v>
      </c>
      <c r="BJ172" s="114">
        <v>2.3750052269594595</v>
      </c>
      <c r="BK172" s="114">
        <v>2.2265942412162163</v>
      </c>
      <c r="BL172" s="114">
        <v>2.2265942412162163</v>
      </c>
    </row>
    <row r="173" spans="1:64" x14ac:dyDescent="0.25">
      <c r="A173" s="1" t="s">
        <v>100</v>
      </c>
      <c r="B173" s="114">
        <v>1.0900000000000001</v>
      </c>
      <c r="C173" s="114">
        <v>1.36</v>
      </c>
      <c r="D173" s="114">
        <v>1.36</v>
      </c>
      <c r="E173" s="114">
        <v>1.36</v>
      </c>
      <c r="F173" s="114">
        <v>1.36</v>
      </c>
      <c r="G173" s="114">
        <v>1.36</v>
      </c>
      <c r="H173" s="114">
        <v>1.36</v>
      </c>
      <c r="I173" s="114">
        <v>1.36</v>
      </c>
      <c r="J173" s="114">
        <v>1.36</v>
      </c>
      <c r="K173" s="114">
        <v>1.36</v>
      </c>
      <c r="L173" s="114">
        <v>1.36</v>
      </c>
      <c r="M173" s="114">
        <v>1.36</v>
      </c>
      <c r="N173" s="114">
        <v>1.36</v>
      </c>
      <c r="O173" s="114">
        <v>1.18</v>
      </c>
      <c r="P173" s="114">
        <v>1.18</v>
      </c>
      <c r="Q173" s="114">
        <v>1.18</v>
      </c>
      <c r="R173" s="114">
        <v>1.18</v>
      </c>
      <c r="S173" s="114">
        <v>1.44</v>
      </c>
      <c r="T173" s="114">
        <v>1.44</v>
      </c>
      <c r="U173" s="114">
        <v>1.44</v>
      </c>
      <c r="V173" s="114">
        <v>1.44</v>
      </c>
      <c r="W173" s="114">
        <v>1.8</v>
      </c>
      <c r="X173" s="114">
        <v>1.8</v>
      </c>
      <c r="Y173" s="114">
        <v>1.8</v>
      </c>
      <c r="Z173" s="114">
        <v>1.8</v>
      </c>
      <c r="AA173" s="114">
        <v>1.78</v>
      </c>
      <c r="AB173" s="114">
        <v>1.78</v>
      </c>
      <c r="AC173" s="114">
        <v>1.82</v>
      </c>
      <c r="AD173" s="114">
        <v>1.82</v>
      </c>
      <c r="AE173" s="114">
        <v>1.8170459999999999</v>
      </c>
      <c r="AF173" s="114">
        <v>1.8170459999999999</v>
      </c>
      <c r="AG173" s="114">
        <v>1.8477855000000001</v>
      </c>
      <c r="AH173" s="114">
        <v>1.8477855000000001</v>
      </c>
      <c r="AI173" s="114">
        <v>2.0983999565025</v>
      </c>
      <c r="AJ173" s="114">
        <v>2.0983999565025</v>
      </c>
      <c r="AK173" s="114">
        <v>2.0983999565025</v>
      </c>
      <c r="AL173" s="114">
        <v>2.0983999565025</v>
      </c>
      <c r="AM173" s="114">
        <v>2.5023333902174998</v>
      </c>
      <c r="AN173" s="114">
        <v>2.5023333902174998</v>
      </c>
      <c r="AO173" s="114">
        <v>2.5023333902174998</v>
      </c>
      <c r="AP173" s="114">
        <v>2.5023333902174998</v>
      </c>
      <c r="AQ173" s="114">
        <v>2.5023333902174998</v>
      </c>
      <c r="AR173" s="114">
        <v>2.7460619999999989</v>
      </c>
      <c r="AS173" s="114">
        <v>2.7460619999999989</v>
      </c>
      <c r="AT173" s="114">
        <v>2.7460619999999989</v>
      </c>
      <c r="AU173" s="114">
        <v>2.7646919999999997</v>
      </c>
      <c r="AV173" s="114">
        <v>2.7646919999999997</v>
      </c>
      <c r="AW173" s="114">
        <v>2.7646919999999997</v>
      </c>
      <c r="AX173" s="114">
        <v>2.7646919999999997</v>
      </c>
      <c r="AY173" s="114">
        <v>2.8140614999999998</v>
      </c>
      <c r="AZ173" s="114">
        <v>2.8140614999999998</v>
      </c>
      <c r="BA173" s="114">
        <v>2.8140614999999998</v>
      </c>
      <c r="BB173" s="114">
        <v>2.8140614999999998</v>
      </c>
      <c r="BC173" s="114">
        <v>2.6330399999999998</v>
      </c>
      <c r="BD173" s="114">
        <v>2.6330399999999998</v>
      </c>
      <c r="BE173" s="114">
        <v>2.6330399999999998</v>
      </c>
      <c r="BF173" s="114">
        <v>2.6330399999999998</v>
      </c>
      <c r="BG173" s="114">
        <v>2.8222897499999995</v>
      </c>
      <c r="BH173" s="114">
        <v>2.8222897499999995</v>
      </c>
      <c r="BI173" s="114">
        <v>2.3750052269594595</v>
      </c>
      <c r="BJ173" s="114">
        <v>2.3750052269594595</v>
      </c>
      <c r="BK173" s="114">
        <v>2.2265942412162163</v>
      </c>
      <c r="BL173" s="114">
        <v>2.2265942412162163</v>
      </c>
    </row>
    <row r="174" spans="1:64" x14ac:dyDescent="0.25">
      <c r="A174" s="1" t="s">
        <v>50</v>
      </c>
      <c r="B174" s="114">
        <v>1.7</v>
      </c>
      <c r="C174" s="114">
        <v>1.59</v>
      </c>
      <c r="D174" s="114">
        <v>1.59</v>
      </c>
      <c r="E174" s="114">
        <v>1.41</v>
      </c>
      <c r="F174" s="114">
        <v>1.41</v>
      </c>
      <c r="G174" s="114">
        <v>1.41</v>
      </c>
      <c r="H174" s="114">
        <v>1.41</v>
      </c>
      <c r="I174" s="114">
        <v>1.41</v>
      </c>
      <c r="J174" s="114">
        <v>1.41</v>
      </c>
      <c r="K174" s="114">
        <v>1.56</v>
      </c>
      <c r="L174" s="114">
        <v>1.56</v>
      </c>
      <c r="M174" s="114">
        <v>1.56</v>
      </c>
      <c r="N174" s="114">
        <v>1.56</v>
      </c>
      <c r="O174" s="114">
        <v>1.59</v>
      </c>
      <c r="P174" s="114">
        <v>1.59</v>
      </c>
      <c r="Q174" s="114">
        <v>1.59</v>
      </c>
      <c r="R174" s="114">
        <v>1.59</v>
      </c>
      <c r="S174" s="114">
        <v>1.71</v>
      </c>
      <c r="T174" s="114">
        <v>1.71</v>
      </c>
      <c r="U174" s="114">
        <v>1.71</v>
      </c>
      <c r="V174" s="114">
        <v>1.71</v>
      </c>
      <c r="W174" s="114">
        <v>1.64</v>
      </c>
      <c r="X174" s="114">
        <v>1.64</v>
      </c>
      <c r="Y174" s="114">
        <v>1.64</v>
      </c>
      <c r="Z174" s="114">
        <v>1.64</v>
      </c>
      <c r="AA174" s="114">
        <v>1.64</v>
      </c>
      <c r="AB174" s="114">
        <v>1.64</v>
      </c>
      <c r="AC174" s="114">
        <v>1.67</v>
      </c>
      <c r="AD174" s="114">
        <v>1.67</v>
      </c>
      <c r="AE174" s="114">
        <v>1.7356043330125652</v>
      </c>
      <c r="AF174" s="114">
        <v>1.7356043330125652</v>
      </c>
      <c r="AG174" s="114">
        <v>1.7356043330125652</v>
      </c>
      <c r="AH174" s="114">
        <v>1.7356043330125652</v>
      </c>
      <c r="AI174" s="114">
        <v>2.2381038890337632</v>
      </c>
      <c r="AJ174" s="114">
        <v>2.2381038890337632</v>
      </c>
      <c r="AK174" s="114">
        <v>2.2381038890337632</v>
      </c>
      <c r="AL174" s="114">
        <v>2.2381038890337632</v>
      </c>
      <c r="AM174" s="114">
        <v>2.3839881142857142</v>
      </c>
      <c r="AN174" s="114">
        <v>2.3839881142857142</v>
      </c>
      <c r="AO174" s="114">
        <v>2.3839881142857142</v>
      </c>
      <c r="AP174" s="114">
        <v>2.3839881142857142</v>
      </c>
      <c r="AQ174" s="114">
        <v>2.5758611688509983</v>
      </c>
      <c r="AR174" s="114">
        <v>2.5758611688509983</v>
      </c>
      <c r="AS174" s="114">
        <v>2.5758611688509983</v>
      </c>
      <c r="AT174" s="114">
        <v>2.5758611688509983</v>
      </c>
      <c r="AU174" s="114">
        <v>2.4237439626643509</v>
      </c>
      <c r="AV174" s="114">
        <v>2.4237439626643509</v>
      </c>
      <c r="AW174" s="114">
        <v>2.4237439626643509</v>
      </c>
      <c r="AX174" s="114">
        <v>2.4237439626643509</v>
      </c>
      <c r="AY174" s="114">
        <v>2.5531687887443786</v>
      </c>
      <c r="AZ174" s="114">
        <v>2.5531687887443786</v>
      </c>
      <c r="BA174" s="114">
        <v>2.5531687887443786</v>
      </c>
      <c r="BB174" s="114">
        <v>2.5531687887443786</v>
      </c>
      <c r="BC174" s="114">
        <v>2.7153617762352775</v>
      </c>
      <c r="BD174" s="114">
        <v>2.7153617762352775</v>
      </c>
      <c r="BE174" s="114">
        <v>2.7153617762352775</v>
      </c>
      <c r="BF174" s="114">
        <v>2.7153617762352775</v>
      </c>
      <c r="BG174" s="114">
        <v>2.4309361163140424</v>
      </c>
      <c r="BH174" s="114">
        <v>2.4309361163140424</v>
      </c>
      <c r="BI174" s="114">
        <v>2.4309361163140424</v>
      </c>
      <c r="BJ174" s="114">
        <v>2.4309361163140424</v>
      </c>
      <c r="BK174" s="114">
        <v>2.2520665203873236</v>
      </c>
      <c r="BL174" s="114">
        <v>2.2520665203873236</v>
      </c>
    </row>
    <row r="175" spans="1:64" x14ac:dyDescent="0.25">
      <c r="A175" s="1" t="s">
        <v>125</v>
      </c>
      <c r="B175" s="114">
        <v>2.2799999999999998</v>
      </c>
      <c r="C175" s="114">
        <v>2.34</v>
      </c>
      <c r="D175" s="114">
        <v>2.34</v>
      </c>
      <c r="E175" s="114">
        <v>2.34</v>
      </c>
      <c r="F175" s="114">
        <v>2.34</v>
      </c>
      <c r="G175" s="114">
        <v>2.27</v>
      </c>
      <c r="H175" s="114">
        <v>2.27</v>
      </c>
      <c r="I175" s="114">
        <v>2.27</v>
      </c>
      <c r="J175" s="114">
        <v>2.27</v>
      </c>
      <c r="K175" s="114">
        <v>2.39</v>
      </c>
      <c r="L175" s="114">
        <v>2.39</v>
      </c>
      <c r="M175" s="114">
        <v>2.39</v>
      </c>
      <c r="N175" s="114">
        <v>2.39</v>
      </c>
      <c r="O175" s="114">
        <v>2.33</v>
      </c>
      <c r="P175" s="114">
        <v>2.33</v>
      </c>
      <c r="Q175" s="114">
        <v>2.33</v>
      </c>
      <c r="R175" s="114">
        <v>2.33</v>
      </c>
      <c r="S175" s="114">
        <v>2.46</v>
      </c>
      <c r="T175" s="114">
        <v>2.46</v>
      </c>
      <c r="U175" s="114">
        <v>2.46</v>
      </c>
      <c r="V175" s="114">
        <v>2.46</v>
      </c>
      <c r="W175" s="114">
        <v>2.46</v>
      </c>
      <c r="X175" s="114">
        <v>2.46</v>
      </c>
      <c r="Y175" s="114">
        <v>2.46</v>
      </c>
      <c r="Z175" s="114">
        <v>1.98</v>
      </c>
      <c r="AA175" s="114">
        <v>1.98</v>
      </c>
      <c r="AB175" s="114">
        <v>1.98</v>
      </c>
      <c r="AC175" s="114">
        <v>2.02</v>
      </c>
      <c r="AD175" s="114">
        <v>2.02</v>
      </c>
      <c r="AE175" s="114">
        <v>2.5982560937500003</v>
      </c>
      <c r="AF175" s="114">
        <v>2.5982560937500003</v>
      </c>
      <c r="AG175" s="114">
        <v>2.5982560937500003</v>
      </c>
      <c r="AH175" s="114">
        <v>2.5982560937500003</v>
      </c>
      <c r="AI175" s="114">
        <v>2.9444060937500001</v>
      </c>
      <c r="AJ175" s="114">
        <v>2.9444060937500001</v>
      </c>
      <c r="AK175" s="114">
        <v>2.9444060937500001</v>
      </c>
      <c r="AL175" s="114">
        <v>2.9444060937500001</v>
      </c>
      <c r="AM175" s="114">
        <v>3.3043560937499996</v>
      </c>
      <c r="AN175" s="114">
        <v>3.3043560937499996</v>
      </c>
      <c r="AO175" s="114">
        <v>3.3043560937499996</v>
      </c>
      <c r="AP175" s="114">
        <v>3.3043560937499996</v>
      </c>
      <c r="AQ175" s="114">
        <v>3.6988060937499996</v>
      </c>
      <c r="AR175" s="114">
        <v>3.6988060937499996</v>
      </c>
      <c r="AS175" s="114">
        <v>3.6988060937499996</v>
      </c>
      <c r="AT175" s="114">
        <v>3.6988060937499996</v>
      </c>
      <c r="AU175" s="114">
        <v>4.4624060937499994</v>
      </c>
      <c r="AV175" s="114">
        <v>4.4624060937499994</v>
      </c>
      <c r="AW175" s="114">
        <v>4.4624060937499994</v>
      </c>
      <c r="AX175" s="114">
        <v>4.4624060937499994</v>
      </c>
      <c r="AY175" s="114">
        <v>5.040335071875</v>
      </c>
      <c r="AZ175" s="114">
        <v>5.040335071875</v>
      </c>
      <c r="BA175" s="114">
        <v>5.040335071875</v>
      </c>
      <c r="BB175" s="114">
        <v>5.040335071875</v>
      </c>
      <c r="BC175" s="114">
        <v>5.0120457187499996</v>
      </c>
      <c r="BD175" s="114">
        <v>5.0120457187499996</v>
      </c>
      <c r="BE175" s="114">
        <v>5.0120457187499996</v>
      </c>
      <c r="BF175" s="114">
        <v>5.0120457187499996</v>
      </c>
      <c r="BG175" s="114">
        <v>4.4746140625000006</v>
      </c>
      <c r="BH175" s="114">
        <v>4.4746140625000006</v>
      </c>
      <c r="BI175" s="114">
        <v>4.4746140625000006</v>
      </c>
      <c r="BJ175" s="114">
        <v>4.4746140625000006</v>
      </c>
      <c r="BK175" s="114">
        <v>3.9567869414062504</v>
      </c>
      <c r="BL175" s="114">
        <v>3.9567869414062504</v>
      </c>
    </row>
    <row r="176" spans="1:64" x14ac:dyDescent="0.25">
      <c r="A176" s="1" t="s">
        <v>95</v>
      </c>
      <c r="B176" s="114">
        <v>1.64</v>
      </c>
      <c r="C176" s="114">
        <v>1.64</v>
      </c>
      <c r="D176" s="114">
        <v>1.64</v>
      </c>
      <c r="E176" s="114">
        <v>1.64</v>
      </c>
      <c r="F176" s="114">
        <v>1.64</v>
      </c>
      <c r="G176" s="114">
        <v>1.64</v>
      </c>
      <c r="H176" s="114">
        <v>1.64</v>
      </c>
      <c r="I176" s="114">
        <v>1.71</v>
      </c>
      <c r="J176" s="114">
        <v>1.71</v>
      </c>
      <c r="K176" s="114">
        <v>2.06</v>
      </c>
      <c r="L176" s="114">
        <v>2.06</v>
      </c>
      <c r="M176" s="114">
        <v>2.06</v>
      </c>
      <c r="N176" s="114">
        <v>1.53</v>
      </c>
      <c r="O176" s="114">
        <v>1.7</v>
      </c>
      <c r="P176" s="114">
        <v>1.7</v>
      </c>
      <c r="Q176" s="114">
        <v>1.7</v>
      </c>
      <c r="R176" s="114">
        <v>1.7</v>
      </c>
      <c r="S176" s="114">
        <v>1.88</v>
      </c>
      <c r="T176" s="114">
        <v>1.88</v>
      </c>
      <c r="U176" s="114">
        <v>1.88</v>
      </c>
      <c r="V176" s="114">
        <v>1.88</v>
      </c>
      <c r="W176" s="114">
        <v>2</v>
      </c>
      <c r="X176" s="114">
        <v>2</v>
      </c>
      <c r="Y176" s="114">
        <v>2</v>
      </c>
      <c r="Z176" s="114">
        <v>2</v>
      </c>
      <c r="AA176" s="114">
        <v>2.09</v>
      </c>
      <c r="AB176" s="114">
        <v>2.09</v>
      </c>
      <c r="AC176" s="114">
        <v>2.13</v>
      </c>
      <c r="AD176" s="114">
        <v>2.13</v>
      </c>
      <c r="AE176" s="114">
        <v>2.7807682812499999</v>
      </c>
      <c r="AF176" s="114">
        <v>2.7807682812499999</v>
      </c>
      <c r="AG176" s="114">
        <v>2.7807682812499999</v>
      </c>
      <c r="AH176" s="114">
        <v>2.7807682812499999</v>
      </c>
      <c r="AI176" s="114">
        <v>3.1603193125</v>
      </c>
      <c r="AJ176" s="114">
        <v>3.1603193125</v>
      </c>
      <c r="AK176" s="114">
        <v>3.1603193125</v>
      </c>
      <c r="AL176" s="114">
        <v>3.1603193125</v>
      </c>
      <c r="AM176" s="114">
        <v>3.2705938906249994</v>
      </c>
      <c r="AN176" s="114">
        <v>3.2705938906249994</v>
      </c>
      <c r="AO176" s="114">
        <v>3.2705938906249994</v>
      </c>
      <c r="AP176" s="114">
        <v>3.2705938906249994</v>
      </c>
      <c r="AQ176" s="114">
        <v>3.8398694062499996</v>
      </c>
      <c r="AR176" s="114">
        <v>3.8398694062499996</v>
      </c>
      <c r="AS176" s="114">
        <v>3.8398694062499996</v>
      </c>
      <c r="AT176" s="114">
        <v>3.8398694062499996</v>
      </c>
      <c r="AU176" s="114">
        <v>3.8144439843749995</v>
      </c>
      <c r="AV176" s="114">
        <v>3.8144439843749995</v>
      </c>
      <c r="AW176" s="114">
        <v>3.8144439843749995</v>
      </c>
      <c r="AX176" s="114">
        <v>3.8144439843749995</v>
      </c>
      <c r="AY176" s="114">
        <v>3.9386439843750001</v>
      </c>
      <c r="AZ176" s="114">
        <v>3.9386439843750001</v>
      </c>
      <c r="BA176" s="114">
        <v>3.9386439843750001</v>
      </c>
      <c r="BB176" s="114">
        <v>3.9386439843750001</v>
      </c>
      <c r="BC176" s="114">
        <v>4.0007439843749992</v>
      </c>
      <c r="BD176" s="114">
        <v>4.0007439843749992</v>
      </c>
      <c r="BE176" s="114">
        <v>4.0007439843749992</v>
      </c>
      <c r="BF176" s="114">
        <v>4.0007439843749992</v>
      </c>
      <c r="BG176" s="114">
        <v>4.1489196874999994</v>
      </c>
      <c r="BH176" s="114">
        <v>4.1489196874999994</v>
      </c>
      <c r="BI176" s="114">
        <v>4.1489196874999994</v>
      </c>
      <c r="BJ176" s="114">
        <v>4.1489196874999994</v>
      </c>
      <c r="BK176" s="114">
        <v>3.4830175781249997</v>
      </c>
      <c r="BL176" s="114">
        <v>3.4830175781249997</v>
      </c>
    </row>
    <row r="177" spans="1:64" x14ac:dyDescent="0.25">
      <c r="A177" s="1" t="s">
        <v>108</v>
      </c>
      <c r="B177" s="114">
        <v>1.76</v>
      </c>
      <c r="C177" s="114">
        <v>1.64</v>
      </c>
      <c r="D177" s="114">
        <v>1.64</v>
      </c>
      <c r="E177" s="114">
        <v>1.64</v>
      </c>
      <c r="F177" s="114">
        <v>1.64</v>
      </c>
      <c r="G177" s="114">
        <v>1.64</v>
      </c>
      <c r="H177" s="114">
        <v>1.64</v>
      </c>
      <c r="I177" s="114">
        <v>1.71</v>
      </c>
      <c r="J177" s="114">
        <v>1.71</v>
      </c>
      <c r="K177" s="114">
        <v>2.06</v>
      </c>
      <c r="L177" s="114">
        <v>2.06</v>
      </c>
      <c r="M177" s="114">
        <v>2.06</v>
      </c>
      <c r="N177" s="114">
        <v>1.87</v>
      </c>
      <c r="O177" s="114">
        <v>2</v>
      </c>
      <c r="P177" s="114">
        <v>2</v>
      </c>
      <c r="Q177" s="114">
        <v>2</v>
      </c>
      <c r="R177" s="114">
        <v>2</v>
      </c>
      <c r="S177" s="114">
        <v>2.09</v>
      </c>
      <c r="T177" s="114">
        <v>2.09</v>
      </c>
      <c r="U177" s="114">
        <v>2.09</v>
      </c>
      <c r="V177" s="114">
        <v>2.09</v>
      </c>
      <c r="W177" s="114">
        <v>2.44</v>
      </c>
      <c r="X177" s="114">
        <v>2.44</v>
      </c>
      <c r="Y177" s="114">
        <v>2.44</v>
      </c>
      <c r="Z177" s="114">
        <v>2.44</v>
      </c>
      <c r="AA177" s="114">
        <v>2.44</v>
      </c>
      <c r="AB177" s="114">
        <v>2.44</v>
      </c>
      <c r="AC177" s="114">
        <v>2.4900000000000002</v>
      </c>
      <c r="AD177" s="114">
        <v>2.4900000000000002</v>
      </c>
      <c r="AE177" s="114">
        <v>2.6542682812499998</v>
      </c>
      <c r="AF177" s="114">
        <v>2.6542682812499998</v>
      </c>
      <c r="AG177" s="114">
        <v>2.6542682812499998</v>
      </c>
      <c r="AH177" s="114">
        <v>2.6542682812499998</v>
      </c>
      <c r="AI177" s="114">
        <v>3.2952200624999994</v>
      </c>
      <c r="AJ177" s="114">
        <v>3.2952200624999994</v>
      </c>
      <c r="AK177" s="114">
        <v>3.2952200624999994</v>
      </c>
      <c r="AL177" s="114">
        <v>3.2952200624999994</v>
      </c>
      <c r="AM177" s="114">
        <v>3.3422701562500001</v>
      </c>
      <c r="AN177" s="114">
        <v>3.3422701562500001</v>
      </c>
      <c r="AO177" s="114">
        <v>3.3422701562500001</v>
      </c>
      <c r="AP177" s="114">
        <v>3.3422701562500001</v>
      </c>
      <c r="AQ177" s="114">
        <v>3.82661565625</v>
      </c>
      <c r="AR177" s="114">
        <v>3.82661565625</v>
      </c>
      <c r="AS177" s="114">
        <v>3.82661565625</v>
      </c>
      <c r="AT177" s="114">
        <v>3.82661565625</v>
      </c>
      <c r="AU177" s="114">
        <v>3.6591939843749999</v>
      </c>
      <c r="AV177" s="114">
        <v>3.6591939843749999</v>
      </c>
      <c r="AW177" s="114">
        <v>3.6591939843749999</v>
      </c>
      <c r="AX177" s="114">
        <v>3.6591939843749999</v>
      </c>
      <c r="AY177" s="114">
        <v>3.8269196874999998</v>
      </c>
      <c r="AZ177" s="114">
        <v>3.8269196874999998</v>
      </c>
      <c r="BA177" s="114">
        <v>3.8269196874999998</v>
      </c>
      <c r="BB177" s="114">
        <v>3.8269196874999998</v>
      </c>
      <c r="BC177" s="114">
        <v>3.8591196875000007</v>
      </c>
      <c r="BD177" s="114">
        <v>3.8591196875000007</v>
      </c>
      <c r="BE177" s="114">
        <v>3.8591196875000007</v>
      </c>
      <c r="BF177" s="114">
        <v>3.8591196875000007</v>
      </c>
      <c r="BG177" s="114">
        <v>3.8269196874999998</v>
      </c>
      <c r="BH177" s="114">
        <v>3.8269196874999998</v>
      </c>
      <c r="BI177" s="114">
        <v>3.8269196874999998</v>
      </c>
      <c r="BJ177" s="114">
        <v>3.8269196874999998</v>
      </c>
      <c r="BK177" s="114">
        <v>3.3018925781249999</v>
      </c>
      <c r="BL177" s="114">
        <v>3.3018925781249999</v>
      </c>
    </row>
    <row r="178" spans="1:64" x14ac:dyDescent="0.25">
      <c r="A178" s="1" t="s">
        <v>106</v>
      </c>
      <c r="B178" s="114">
        <v>1.63</v>
      </c>
      <c r="C178" s="114">
        <v>1.64</v>
      </c>
      <c r="D178" s="114">
        <v>1.64</v>
      </c>
      <c r="E178" s="114">
        <v>1.64</v>
      </c>
      <c r="F178" s="114">
        <v>1.64</v>
      </c>
      <c r="G178" s="114">
        <v>1.64</v>
      </c>
      <c r="H178" s="114">
        <v>1.64</v>
      </c>
      <c r="I178" s="114">
        <v>1.71</v>
      </c>
      <c r="J178" s="114">
        <v>1.71</v>
      </c>
      <c r="K178" s="114">
        <v>2.06</v>
      </c>
      <c r="L178" s="114">
        <v>2.06</v>
      </c>
      <c r="M178" s="114">
        <v>2.06</v>
      </c>
      <c r="N178" s="114">
        <v>1.83</v>
      </c>
      <c r="O178" s="114">
        <v>2</v>
      </c>
      <c r="P178" s="114">
        <v>2</v>
      </c>
      <c r="Q178" s="114">
        <v>2</v>
      </c>
      <c r="R178" s="114">
        <v>2</v>
      </c>
      <c r="S178" s="114">
        <v>2.09</v>
      </c>
      <c r="T178" s="114">
        <v>2.09</v>
      </c>
      <c r="U178" s="114">
        <v>2.09</v>
      </c>
      <c r="V178" s="114">
        <v>2.09</v>
      </c>
      <c r="W178" s="114">
        <v>2.44</v>
      </c>
      <c r="X178" s="114">
        <v>2.44</v>
      </c>
      <c r="Y178" s="114">
        <v>2.44</v>
      </c>
      <c r="Z178" s="114">
        <v>2.44</v>
      </c>
      <c r="AA178" s="114">
        <v>2.44</v>
      </c>
      <c r="AB178" s="114">
        <v>2.44</v>
      </c>
      <c r="AC178" s="114">
        <v>2.4900000000000002</v>
      </c>
      <c r="AD178" s="114">
        <v>2.4900000000000002</v>
      </c>
      <c r="AE178" s="114">
        <v>2.6542682812499998</v>
      </c>
      <c r="AF178" s="114">
        <v>2.6542682812499998</v>
      </c>
      <c r="AG178" s="114">
        <v>2.6542682812499998</v>
      </c>
      <c r="AH178" s="114">
        <v>2.6542682812499998</v>
      </c>
      <c r="AI178" s="114">
        <v>3.2952200624999994</v>
      </c>
      <c r="AJ178" s="114">
        <v>3.2952200624999994</v>
      </c>
      <c r="AK178" s="114">
        <v>3.2952200624999994</v>
      </c>
      <c r="AL178" s="114">
        <v>3.2952200624999994</v>
      </c>
      <c r="AM178" s="114">
        <v>3.3422701562500001</v>
      </c>
      <c r="AN178" s="114">
        <v>3.3422701562500001</v>
      </c>
      <c r="AO178" s="114">
        <v>3.3422701562500001</v>
      </c>
      <c r="AP178" s="114">
        <v>3.3422701562500001</v>
      </c>
      <c r="AQ178" s="114">
        <v>3.82661565625</v>
      </c>
      <c r="AR178" s="114">
        <v>3.82661565625</v>
      </c>
      <c r="AS178" s="114">
        <v>3.82661565625</v>
      </c>
      <c r="AT178" s="114">
        <v>3.82661565625</v>
      </c>
      <c r="AU178" s="114">
        <v>3.6591939843749999</v>
      </c>
      <c r="AV178" s="114">
        <v>3.6591939843749999</v>
      </c>
      <c r="AW178" s="114">
        <v>3.6591939843749999</v>
      </c>
      <c r="AX178" s="114">
        <v>3.6591939843749999</v>
      </c>
      <c r="AY178" s="114">
        <v>3.8269196874999998</v>
      </c>
      <c r="AZ178" s="114">
        <v>3.8269196874999998</v>
      </c>
      <c r="BA178" s="114">
        <v>3.8269196874999998</v>
      </c>
      <c r="BB178" s="114">
        <v>3.8269196874999998</v>
      </c>
      <c r="BC178" s="114">
        <v>3.8591196875000007</v>
      </c>
      <c r="BD178" s="114">
        <v>3.8591196875000007</v>
      </c>
      <c r="BE178" s="114">
        <v>3.8591196875000007</v>
      </c>
      <c r="BF178" s="114">
        <v>3.8591196875000007</v>
      </c>
      <c r="BG178" s="114">
        <v>3.8269196874999998</v>
      </c>
      <c r="BH178" s="114">
        <v>3.8269196874999998</v>
      </c>
      <c r="BI178" s="114">
        <v>3.8269196874999998</v>
      </c>
      <c r="BJ178" s="114">
        <v>3.8269196874999998</v>
      </c>
      <c r="BK178" s="114">
        <v>3.3018925781249999</v>
      </c>
      <c r="BL178" s="114">
        <v>3.3018925781249999</v>
      </c>
    </row>
    <row r="179" spans="1:64" x14ac:dyDescent="0.25">
      <c r="A179" s="1" t="s">
        <v>121</v>
      </c>
      <c r="B179" s="114">
        <v>1.38</v>
      </c>
      <c r="C179" s="114">
        <v>1.59</v>
      </c>
      <c r="D179" s="114">
        <v>1.59</v>
      </c>
      <c r="E179" s="114">
        <v>1.59</v>
      </c>
      <c r="F179" s="114">
        <v>1.59</v>
      </c>
      <c r="G179" s="114">
        <v>1.65</v>
      </c>
      <c r="H179" s="114">
        <v>1.65</v>
      </c>
      <c r="I179" s="114">
        <v>1.65</v>
      </c>
      <c r="J179" s="114">
        <v>1.65</v>
      </c>
      <c r="K179" s="114">
        <v>1.97</v>
      </c>
      <c r="L179" s="114">
        <v>1.97</v>
      </c>
      <c r="M179" s="114">
        <v>1.97</v>
      </c>
      <c r="N179" s="114">
        <v>1.97</v>
      </c>
      <c r="O179" s="114">
        <v>2.02</v>
      </c>
      <c r="P179" s="114">
        <v>2.02</v>
      </c>
      <c r="Q179" s="114">
        <v>2.02</v>
      </c>
      <c r="R179" s="114">
        <v>2.02</v>
      </c>
      <c r="S179" s="114">
        <v>2.2400000000000002</v>
      </c>
      <c r="T179" s="114">
        <v>2.2400000000000002</v>
      </c>
      <c r="U179" s="114">
        <v>2.2400000000000002</v>
      </c>
      <c r="V179" s="114">
        <v>2.2400000000000002</v>
      </c>
      <c r="W179" s="114">
        <v>2.48</v>
      </c>
      <c r="X179" s="114">
        <v>2.48</v>
      </c>
      <c r="Y179" s="114">
        <v>2.48</v>
      </c>
      <c r="Z179" s="114">
        <v>2.48</v>
      </c>
      <c r="AA179" s="114">
        <v>2.58</v>
      </c>
      <c r="AB179" s="114">
        <v>2.58</v>
      </c>
      <c r="AC179" s="114">
        <v>2.63</v>
      </c>
      <c r="AD179" s="114">
        <v>2.63</v>
      </c>
      <c r="AE179" s="114">
        <v>2.9636739843749997</v>
      </c>
      <c r="AF179" s="114">
        <v>2.9636739843749997</v>
      </c>
      <c r="AG179" s="114">
        <v>2.9636739843749997</v>
      </c>
      <c r="AH179" s="114">
        <v>2.9636739843749997</v>
      </c>
      <c r="AI179" s="114">
        <v>3.7378467968749995</v>
      </c>
      <c r="AJ179" s="114">
        <v>3.7378467968749995</v>
      </c>
      <c r="AK179" s="114">
        <v>3.7378467968749995</v>
      </c>
      <c r="AL179" s="114">
        <v>3.7378467968749995</v>
      </c>
      <c r="AM179" s="114">
        <v>3.4989917968749995</v>
      </c>
      <c r="AN179" s="114">
        <v>3.4989917968749995</v>
      </c>
      <c r="AO179" s="114">
        <v>3.4989917968749995</v>
      </c>
      <c r="AP179" s="114">
        <v>3.4989917968749995</v>
      </c>
      <c r="AQ179" s="114">
        <v>3.2429999999999994</v>
      </c>
      <c r="AR179" s="114">
        <v>3.2429999999999994</v>
      </c>
      <c r="AS179" s="114">
        <v>3.2429999999999994</v>
      </c>
      <c r="AT179" s="114">
        <v>3.2429999999999994</v>
      </c>
      <c r="AU179" s="114">
        <v>3.4499999999999997</v>
      </c>
      <c r="AV179" s="114">
        <v>3.4499999999999997</v>
      </c>
      <c r="AW179" s="114">
        <v>3.4499999999999997</v>
      </c>
      <c r="AX179" s="114">
        <v>3.4499999999999997</v>
      </c>
      <c r="AY179" s="114">
        <v>3.4499999999999997</v>
      </c>
      <c r="AZ179" s="114">
        <v>3.4499999999999997</v>
      </c>
      <c r="BA179" s="114">
        <v>3.4499999999999997</v>
      </c>
      <c r="BB179" s="114">
        <v>3.4499999999999997</v>
      </c>
      <c r="BC179" s="114">
        <v>3.9619799999999996</v>
      </c>
      <c r="BD179" s="114">
        <v>3.9619799999999996</v>
      </c>
      <c r="BE179" s="114">
        <v>3.9619799999999996</v>
      </c>
      <c r="BF179" s="114">
        <v>3.9619799999999996</v>
      </c>
      <c r="BG179" s="114">
        <v>3.6871299999999998</v>
      </c>
      <c r="BH179" s="114">
        <v>3.6871299999999998</v>
      </c>
      <c r="BI179" s="114">
        <v>3.6871299999999998</v>
      </c>
      <c r="BJ179" s="114">
        <v>3.6871299999999998</v>
      </c>
      <c r="BK179" s="114">
        <v>3.266</v>
      </c>
      <c r="BL179" s="114">
        <v>3.266</v>
      </c>
    </row>
    <row r="180" spans="1:64" x14ac:dyDescent="0.25">
      <c r="A180" s="1" t="s">
        <v>119</v>
      </c>
      <c r="B180" s="114">
        <v>1.1100000000000001</v>
      </c>
      <c r="C180" s="114">
        <v>1.1499999999999999</v>
      </c>
      <c r="D180" s="114">
        <v>1.1499999999999999</v>
      </c>
      <c r="E180" s="114">
        <v>1.1499999999999999</v>
      </c>
      <c r="F180" s="114">
        <v>1.26</v>
      </c>
      <c r="G180" s="114">
        <v>1.43</v>
      </c>
      <c r="H180" s="114">
        <v>1.43</v>
      </c>
      <c r="I180" s="114">
        <v>1.43</v>
      </c>
      <c r="J180" s="114">
        <v>1.43</v>
      </c>
      <c r="K180" s="114">
        <v>1.82</v>
      </c>
      <c r="L180" s="114">
        <v>1.82</v>
      </c>
      <c r="M180" s="114">
        <v>1.82</v>
      </c>
      <c r="N180" s="114">
        <v>1.82</v>
      </c>
      <c r="O180" s="114">
        <v>1.84</v>
      </c>
      <c r="P180" s="114">
        <v>1.84</v>
      </c>
      <c r="Q180" s="114">
        <v>1.84</v>
      </c>
      <c r="R180" s="114">
        <v>1.84</v>
      </c>
      <c r="S180" s="114">
        <v>2.0499999999999998</v>
      </c>
      <c r="T180" s="114">
        <v>2.0499999999999998</v>
      </c>
      <c r="U180" s="114">
        <v>2.0499999999999998</v>
      </c>
      <c r="V180" s="114">
        <v>2.0499999999999998</v>
      </c>
      <c r="W180" s="114">
        <v>2.2599999999999998</v>
      </c>
      <c r="X180" s="114">
        <v>2.2599999999999998</v>
      </c>
      <c r="Y180" s="114">
        <v>2.2599999999999998</v>
      </c>
      <c r="Z180" s="114">
        <v>2.2599999999999998</v>
      </c>
      <c r="AA180" s="114">
        <v>2.31</v>
      </c>
      <c r="AB180" s="114">
        <v>2.31</v>
      </c>
      <c r="AC180" s="114">
        <v>2.36</v>
      </c>
      <c r="AD180" s="114">
        <v>2.36</v>
      </c>
      <c r="AE180" s="114">
        <v>2.655079513171875</v>
      </c>
      <c r="AF180" s="114">
        <v>2.655079513171875</v>
      </c>
      <c r="AG180" s="114">
        <v>2.655079513171875</v>
      </c>
      <c r="AH180" s="114">
        <v>2.655079513171875</v>
      </c>
      <c r="AI180" s="114">
        <v>3.2264333479687504</v>
      </c>
      <c r="AJ180" s="114">
        <v>3.2264333479687504</v>
      </c>
      <c r="AK180" s="114">
        <v>3.2264333479687504</v>
      </c>
      <c r="AL180" s="114">
        <v>3.2264333479687504</v>
      </c>
      <c r="AM180" s="114">
        <v>3.2667983479687495</v>
      </c>
      <c r="AN180" s="114">
        <v>3.2667983479687495</v>
      </c>
      <c r="AO180" s="114">
        <v>3.2667983479687495</v>
      </c>
      <c r="AP180" s="114">
        <v>3.2667983479687495</v>
      </c>
      <c r="AQ180" s="114">
        <v>3.2395499999999995</v>
      </c>
      <c r="AR180" s="114">
        <v>3.2395499999999995</v>
      </c>
      <c r="AS180" s="114">
        <v>3.2429999999999994</v>
      </c>
      <c r="AT180" s="114">
        <v>3.2429999999999994</v>
      </c>
      <c r="AU180" s="114">
        <v>3.4499999999999997</v>
      </c>
      <c r="AV180" s="114">
        <v>3.4499999999999997</v>
      </c>
      <c r="AW180" s="114">
        <v>3.4499999999999997</v>
      </c>
      <c r="AX180" s="114">
        <v>3.4499999999999997</v>
      </c>
      <c r="AY180" s="114">
        <v>3.4499999999999997</v>
      </c>
      <c r="AZ180" s="114">
        <v>3.4499999999999997</v>
      </c>
      <c r="BA180" s="114">
        <v>3.4499999999999997</v>
      </c>
      <c r="BB180" s="114">
        <v>3.4499999999999997</v>
      </c>
      <c r="BC180" s="114">
        <v>3.5994999999999995</v>
      </c>
      <c r="BD180" s="114">
        <v>3.5994999999999995</v>
      </c>
      <c r="BE180" s="114">
        <v>3.5994999999999995</v>
      </c>
      <c r="BF180" s="114">
        <v>3.5994999999999995</v>
      </c>
      <c r="BG180" s="114">
        <v>3.4384999999999999</v>
      </c>
      <c r="BH180" s="114">
        <v>3.4384999999999999</v>
      </c>
      <c r="BI180" s="114">
        <v>3.4384999999999999</v>
      </c>
      <c r="BJ180" s="114">
        <v>3.4384999999999999</v>
      </c>
      <c r="BK180" s="114">
        <v>3.266</v>
      </c>
      <c r="BL180" s="114">
        <v>3.266</v>
      </c>
    </row>
    <row r="181" spans="1:64" x14ac:dyDescent="0.25">
      <c r="A181" s="1" t="s">
        <v>111</v>
      </c>
      <c r="B181" s="114">
        <v>1.08</v>
      </c>
      <c r="C181" s="114">
        <v>1.08</v>
      </c>
      <c r="D181" s="114">
        <v>1.22</v>
      </c>
      <c r="E181" s="114">
        <v>1.22</v>
      </c>
      <c r="F181" s="114">
        <v>1.1100000000000001</v>
      </c>
      <c r="G181" s="114">
        <v>1.19</v>
      </c>
      <c r="H181" s="114">
        <v>1.19</v>
      </c>
      <c r="I181" s="114">
        <v>1.19</v>
      </c>
      <c r="J181" s="114">
        <v>1.19</v>
      </c>
      <c r="K181" s="114">
        <v>1.23</v>
      </c>
      <c r="L181" s="114">
        <v>1.23</v>
      </c>
      <c r="M181" s="114">
        <v>1.23</v>
      </c>
      <c r="N181" s="114">
        <v>1.23</v>
      </c>
      <c r="O181" s="114">
        <v>1.08</v>
      </c>
      <c r="P181" s="114">
        <v>1.08</v>
      </c>
      <c r="Q181" s="114">
        <v>1.08</v>
      </c>
      <c r="R181" s="114">
        <v>1.08</v>
      </c>
      <c r="S181" s="114">
        <v>1.64</v>
      </c>
      <c r="T181" s="114">
        <v>1.64</v>
      </c>
      <c r="U181" s="114">
        <v>1.64</v>
      </c>
      <c r="V181" s="114">
        <v>1.64</v>
      </c>
      <c r="W181" s="114">
        <v>1.7</v>
      </c>
      <c r="X181" s="114">
        <v>1.7</v>
      </c>
      <c r="Y181" s="114">
        <v>1.7</v>
      </c>
      <c r="Z181" s="114">
        <v>1.7</v>
      </c>
      <c r="AA181" s="114">
        <v>1.75</v>
      </c>
      <c r="AB181" s="114">
        <v>1.75</v>
      </c>
      <c r="AC181" s="114">
        <v>1.78</v>
      </c>
      <c r="AD181" s="114">
        <v>1.78</v>
      </c>
      <c r="AE181" s="114">
        <v>1.7272999999999998</v>
      </c>
      <c r="AF181" s="114">
        <v>1.7272999999999998</v>
      </c>
      <c r="AG181" s="114">
        <v>1.7272999999999998</v>
      </c>
      <c r="AH181" s="114">
        <v>1.7272999999999998</v>
      </c>
      <c r="AI181" s="114">
        <v>1.9986999999999999</v>
      </c>
      <c r="AJ181" s="114">
        <v>1.9986999999999999</v>
      </c>
      <c r="AK181" s="114">
        <v>1.9986999999999999</v>
      </c>
      <c r="AL181" s="114">
        <v>1.9986999999999999</v>
      </c>
      <c r="AM181" s="114">
        <v>2.1642999999999999</v>
      </c>
      <c r="AN181" s="114">
        <v>2.1642999999999999</v>
      </c>
      <c r="AO181" s="114">
        <v>2.1642999999999999</v>
      </c>
      <c r="AP181" s="114">
        <v>2.1642999999999999</v>
      </c>
      <c r="AQ181" s="114">
        <v>2.3367999999999998</v>
      </c>
      <c r="AR181" s="114">
        <v>2.3367999999999998</v>
      </c>
      <c r="AS181" s="114">
        <v>2.3367999999999998</v>
      </c>
      <c r="AT181" s="114">
        <v>2.3367999999999998</v>
      </c>
      <c r="AU181" s="114">
        <v>2.3367999999999998</v>
      </c>
      <c r="AV181" s="114">
        <v>2.3367999999999998</v>
      </c>
      <c r="AW181" s="114">
        <v>2.3367999999999998</v>
      </c>
      <c r="AX181" s="114">
        <v>2.3367999999999998</v>
      </c>
      <c r="AY181" s="114">
        <v>2.7392999999999996</v>
      </c>
      <c r="AZ181" s="114">
        <v>2.7392999999999996</v>
      </c>
      <c r="BA181" s="114">
        <v>2.7392999999999996</v>
      </c>
      <c r="BB181" s="114">
        <v>2.7392999999999996</v>
      </c>
      <c r="BC181" s="114">
        <v>2.5254000000000003</v>
      </c>
      <c r="BD181" s="114">
        <v>2.5254000000000003</v>
      </c>
      <c r="BE181" s="114">
        <v>2.5254000000000003</v>
      </c>
      <c r="BF181" s="114">
        <v>2.5254000000000003</v>
      </c>
      <c r="BG181" s="114">
        <v>2.2884999999999995</v>
      </c>
      <c r="BH181" s="114">
        <v>2.2884999999999995</v>
      </c>
      <c r="BI181" s="114">
        <v>2.2884999999999995</v>
      </c>
      <c r="BJ181" s="114">
        <v>2.2884999999999995</v>
      </c>
      <c r="BK181" s="114">
        <v>2.2332999999999998</v>
      </c>
      <c r="BL181" s="114">
        <v>2.2332999999999998</v>
      </c>
    </row>
    <row r="182" spans="1:64" x14ac:dyDescent="0.25">
      <c r="A182" s="1" t="s">
        <v>114</v>
      </c>
      <c r="B182" s="114">
        <v>1.31</v>
      </c>
      <c r="C182" s="114">
        <v>1.31</v>
      </c>
      <c r="D182" s="114">
        <v>1.31</v>
      </c>
      <c r="E182" s="114">
        <v>1.31</v>
      </c>
      <c r="F182" s="114">
        <v>1.31</v>
      </c>
      <c r="G182" s="114">
        <v>1.6</v>
      </c>
      <c r="H182" s="114">
        <v>1.6</v>
      </c>
      <c r="I182" s="114">
        <v>1.6</v>
      </c>
      <c r="J182" s="114">
        <v>1.6</v>
      </c>
      <c r="K182" s="114">
        <v>1.64</v>
      </c>
      <c r="L182" s="114">
        <v>1.64</v>
      </c>
      <c r="M182" s="114">
        <v>1.64</v>
      </c>
      <c r="N182" s="114">
        <v>1.64</v>
      </c>
      <c r="O182" s="114">
        <v>1.64</v>
      </c>
      <c r="P182" s="114">
        <v>1.64</v>
      </c>
      <c r="Q182" s="114">
        <v>1.64</v>
      </c>
      <c r="R182" s="114">
        <v>1.64</v>
      </c>
      <c r="S182" s="114">
        <v>2.09</v>
      </c>
      <c r="T182" s="114">
        <v>2.09</v>
      </c>
      <c r="U182" s="114">
        <v>2.09</v>
      </c>
      <c r="V182" s="114">
        <v>2.09</v>
      </c>
      <c r="W182" s="114">
        <v>2.25</v>
      </c>
      <c r="X182" s="114">
        <v>2.25</v>
      </c>
      <c r="Y182" s="114">
        <v>2.25</v>
      </c>
      <c r="Z182" s="114">
        <v>2.25</v>
      </c>
      <c r="AA182" s="114">
        <v>2.12</v>
      </c>
      <c r="AB182" s="114">
        <v>2.12</v>
      </c>
      <c r="AC182" s="114">
        <v>2.16</v>
      </c>
      <c r="AD182" s="114">
        <v>2.16</v>
      </c>
      <c r="AE182" s="114">
        <v>2.2654999999999998</v>
      </c>
      <c r="AF182" s="114">
        <v>2.2654999999999998</v>
      </c>
      <c r="AG182" s="114">
        <v>2.2654999999999998</v>
      </c>
      <c r="AH182" s="114">
        <v>2.2654999999999998</v>
      </c>
      <c r="AI182" s="114">
        <v>2.5851999999999995</v>
      </c>
      <c r="AJ182" s="114">
        <v>2.5851999999999995</v>
      </c>
      <c r="AK182" s="114">
        <v>2.5851999999999995</v>
      </c>
      <c r="AL182" s="114">
        <v>2.5851999999999995</v>
      </c>
      <c r="AM182" s="114">
        <v>2.6062248749999997</v>
      </c>
      <c r="AN182" s="114">
        <v>2.6062248749999997</v>
      </c>
      <c r="AO182" s="114">
        <v>2.6062248749999997</v>
      </c>
      <c r="AP182" s="114">
        <v>2.6062248749999997</v>
      </c>
      <c r="AQ182" s="114">
        <v>3.2426082812499999</v>
      </c>
      <c r="AR182" s="114">
        <v>3.2426082812499999</v>
      </c>
      <c r="AS182" s="114">
        <v>3.2426082812499999</v>
      </c>
      <c r="AT182" s="114">
        <v>3.2426082812499999</v>
      </c>
      <c r="AU182" s="114">
        <v>3.2932675781249996</v>
      </c>
      <c r="AV182" s="114">
        <v>3.2932675781249996</v>
      </c>
      <c r="AW182" s="114">
        <v>3.2932675781249996</v>
      </c>
      <c r="AX182" s="114">
        <v>3.2932675781249996</v>
      </c>
      <c r="AY182" s="114">
        <v>3.5565582812500001</v>
      </c>
      <c r="AZ182" s="114">
        <v>3.5565582812500001</v>
      </c>
      <c r="BA182" s="114">
        <v>3.5565582812500001</v>
      </c>
      <c r="BB182" s="114">
        <v>3.5565582812500001</v>
      </c>
      <c r="BC182" s="114">
        <v>3.60738828125</v>
      </c>
      <c r="BD182" s="114">
        <v>3.60738828125</v>
      </c>
      <c r="BE182" s="114">
        <v>3.60738828125</v>
      </c>
      <c r="BF182" s="114">
        <v>3.60738828125</v>
      </c>
      <c r="BG182" s="114">
        <v>3.1840175781250002</v>
      </c>
      <c r="BH182" s="114">
        <v>3.1840175781250002</v>
      </c>
      <c r="BI182" s="114">
        <v>3.1840175781250002</v>
      </c>
      <c r="BJ182" s="114">
        <v>3.1840175781250002</v>
      </c>
      <c r="BK182" s="114">
        <v>2.8740661281249995</v>
      </c>
      <c r="BL182" s="114">
        <v>2.8740661281249995</v>
      </c>
    </row>
    <row r="183" spans="1:64" x14ac:dyDescent="0.25">
      <c r="A183" s="1" t="s">
        <v>82</v>
      </c>
      <c r="B183" s="114">
        <v>1.59</v>
      </c>
      <c r="C183" s="114">
        <v>1.65</v>
      </c>
      <c r="D183" s="114">
        <v>1.65</v>
      </c>
      <c r="E183" s="114">
        <v>1.65</v>
      </c>
      <c r="F183" s="114">
        <v>1.65</v>
      </c>
      <c r="G183" s="114">
        <v>1.78</v>
      </c>
      <c r="H183" s="114">
        <v>1.78</v>
      </c>
      <c r="I183" s="114">
        <v>1.78</v>
      </c>
      <c r="J183" s="114">
        <v>1.78</v>
      </c>
      <c r="K183" s="114">
        <v>2.11</v>
      </c>
      <c r="L183" s="114">
        <v>2.11</v>
      </c>
      <c r="M183" s="114">
        <v>2.11</v>
      </c>
      <c r="N183" s="114">
        <v>2.11</v>
      </c>
      <c r="O183" s="114">
        <v>2.0499999999999998</v>
      </c>
      <c r="P183" s="114">
        <v>2.0499999999999998</v>
      </c>
      <c r="Q183" s="114">
        <v>2.0499999999999998</v>
      </c>
      <c r="R183" s="114">
        <v>2.0499999999999998</v>
      </c>
      <c r="S183" s="114">
        <v>2.42</v>
      </c>
      <c r="T183" s="114">
        <v>2.42</v>
      </c>
      <c r="U183" s="114">
        <v>2.42</v>
      </c>
      <c r="V183" s="114">
        <v>2.42</v>
      </c>
      <c r="W183" s="114">
        <v>2.5499999999999998</v>
      </c>
      <c r="X183" s="114">
        <v>2.5499999999999998</v>
      </c>
      <c r="Y183" s="114">
        <v>2.5499999999999998</v>
      </c>
      <c r="Z183" s="114">
        <v>2.5499999999999998</v>
      </c>
      <c r="AA183" s="114">
        <v>2.71</v>
      </c>
      <c r="AB183" s="114">
        <v>2.71</v>
      </c>
      <c r="AC183" s="114">
        <v>2.77</v>
      </c>
      <c r="AD183" s="114">
        <v>2.77</v>
      </c>
      <c r="AE183" s="114">
        <v>3.0378382031250002</v>
      </c>
      <c r="AF183" s="114">
        <v>3.0378382031250002</v>
      </c>
      <c r="AG183" s="114">
        <v>3.0378382031250002</v>
      </c>
      <c r="AH183" s="114">
        <v>3.0378382031250002</v>
      </c>
      <c r="AI183" s="114">
        <v>3.46272475</v>
      </c>
      <c r="AJ183" s="114">
        <v>3.46272475</v>
      </c>
      <c r="AK183" s="114">
        <v>3.46272475</v>
      </c>
      <c r="AL183" s="114">
        <v>3.46272475</v>
      </c>
      <c r="AM183" s="114">
        <v>3.6640002656249999</v>
      </c>
      <c r="AN183" s="114">
        <v>3.6640002656249999</v>
      </c>
      <c r="AO183" s="114">
        <v>3.6640002656249999</v>
      </c>
      <c r="AP183" s="114">
        <v>3.6640002656249999</v>
      </c>
      <c r="AQ183" s="114">
        <v>4.3383509218749996</v>
      </c>
      <c r="AR183" s="114">
        <v>4.3383509218749996</v>
      </c>
      <c r="AS183" s="114">
        <v>4.3383509218749996</v>
      </c>
      <c r="AT183" s="114">
        <v>4.3383509218749996</v>
      </c>
      <c r="AU183" s="114">
        <v>5.6349999999999998</v>
      </c>
      <c r="AV183" s="114">
        <v>5.6349999999999998</v>
      </c>
      <c r="AW183" s="114">
        <v>5.6349999999999998</v>
      </c>
      <c r="AX183" s="114">
        <v>5.6349999999999998</v>
      </c>
      <c r="AY183" s="114">
        <v>6.042675</v>
      </c>
      <c r="AZ183" s="114">
        <v>6.042675</v>
      </c>
      <c r="BA183" s="114">
        <v>6.042675</v>
      </c>
      <c r="BB183" s="114">
        <v>6.042675</v>
      </c>
      <c r="BC183" s="114">
        <v>6.4629999999999992</v>
      </c>
      <c r="BD183" s="114">
        <v>6.4629999999999992</v>
      </c>
      <c r="BE183" s="114">
        <v>6.4629999999999992</v>
      </c>
      <c r="BF183" s="114">
        <v>6.4629999999999992</v>
      </c>
      <c r="BG183" s="114">
        <v>6.4629999999999992</v>
      </c>
      <c r="BH183" s="114">
        <v>4.1675281249999996</v>
      </c>
      <c r="BI183" s="114">
        <v>4.1675281249999996</v>
      </c>
      <c r="BJ183" s="114">
        <v>4.1675281249999996</v>
      </c>
      <c r="BK183" s="114">
        <v>3.7429481249999994</v>
      </c>
      <c r="BL183" s="114">
        <v>3.7429481249999994</v>
      </c>
    </row>
    <row r="184" spans="1:64" x14ac:dyDescent="0.25">
      <c r="A184" s="1" t="s">
        <v>70</v>
      </c>
      <c r="B184" s="114">
        <v>2.19</v>
      </c>
      <c r="C184" s="114">
        <v>2.19</v>
      </c>
      <c r="D184" s="114">
        <v>2.19</v>
      </c>
      <c r="E184" s="114">
        <v>2.19</v>
      </c>
      <c r="F184" s="114">
        <v>2.19</v>
      </c>
      <c r="G184" s="114">
        <v>1.2</v>
      </c>
      <c r="H184" s="114">
        <v>1.25</v>
      </c>
      <c r="I184" s="114">
        <v>1.25</v>
      </c>
      <c r="J184" s="114">
        <v>1.25</v>
      </c>
      <c r="K184" s="114">
        <v>1.46</v>
      </c>
      <c r="L184" s="114">
        <v>1.46</v>
      </c>
      <c r="M184" s="114">
        <v>1.46</v>
      </c>
      <c r="N184" s="114">
        <v>1.46</v>
      </c>
      <c r="O184" s="114">
        <v>1.39</v>
      </c>
      <c r="P184" s="114">
        <v>1.39</v>
      </c>
      <c r="Q184" s="114">
        <v>1.39</v>
      </c>
      <c r="R184" s="114">
        <v>1.39</v>
      </c>
      <c r="S184" s="114">
        <v>1.39</v>
      </c>
      <c r="T184" s="114">
        <v>1.39</v>
      </c>
      <c r="U184" s="114">
        <v>1.39</v>
      </c>
      <c r="V184" s="114">
        <v>1.39</v>
      </c>
      <c r="W184" s="114">
        <v>1.39</v>
      </c>
      <c r="X184" s="114">
        <v>1.39</v>
      </c>
      <c r="Y184" s="114">
        <v>1.39</v>
      </c>
      <c r="Z184" s="114">
        <v>1.39</v>
      </c>
      <c r="AA184" s="114">
        <v>1.39</v>
      </c>
      <c r="AB184" s="114">
        <v>1.39</v>
      </c>
      <c r="AC184" s="114">
        <v>1.42</v>
      </c>
      <c r="AD184" s="114">
        <v>1.42</v>
      </c>
      <c r="AE184" s="114">
        <v>1.48994</v>
      </c>
      <c r="AF184" s="114">
        <v>1.48994</v>
      </c>
      <c r="AG184" s="114">
        <v>1.48994</v>
      </c>
      <c r="AH184" s="114">
        <v>1.48994</v>
      </c>
      <c r="AI184" s="114">
        <v>1.48994</v>
      </c>
      <c r="AJ184" s="114">
        <v>1.48994</v>
      </c>
      <c r="AK184" s="114">
        <v>1.48994</v>
      </c>
      <c r="AL184" s="114">
        <v>1.48994</v>
      </c>
      <c r="AM184" s="114">
        <v>2.0203199999999999</v>
      </c>
      <c r="AN184" s="114">
        <v>2.0203199999999999</v>
      </c>
      <c r="AO184" s="114">
        <v>2.0203199999999999</v>
      </c>
      <c r="AP184" s="114">
        <v>2.0203199999999999</v>
      </c>
      <c r="AQ184" s="114">
        <v>2.1038099999999993</v>
      </c>
      <c r="AR184" s="114">
        <v>2.1038099999999993</v>
      </c>
      <c r="AS184" s="114">
        <v>2.1038099999999993</v>
      </c>
      <c r="AT184" s="114">
        <v>2.1038099999999993</v>
      </c>
      <c r="AU184" s="114">
        <v>2.1249699999999998</v>
      </c>
      <c r="AV184" s="114">
        <v>2.1249699999999998</v>
      </c>
      <c r="AW184" s="114">
        <v>2.1249699999999998</v>
      </c>
      <c r="AX184" s="114">
        <v>2.1249699999999998</v>
      </c>
      <c r="AY184" s="114">
        <v>2.3798099999999995</v>
      </c>
      <c r="AZ184" s="114">
        <v>2.3798099999999995</v>
      </c>
      <c r="BA184" s="114">
        <v>2.3798099999999995</v>
      </c>
      <c r="BB184" s="114">
        <v>2.3798099999999995</v>
      </c>
      <c r="BC184" s="114">
        <v>2.6252199999999997</v>
      </c>
      <c r="BD184" s="114">
        <v>2.6252199999999997</v>
      </c>
      <c r="BE184" s="114">
        <v>2.6252199999999997</v>
      </c>
      <c r="BF184" s="114">
        <v>2.6252199999999997</v>
      </c>
      <c r="BG184" s="114">
        <v>2.1902900000000001</v>
      </c>
      <c r="BH184" s="114">
        <v>2.1902900000000001</v>
      </c>
      <c r="BI184" s="114">
        <v>2.1902900000000001</v>
      </c>
      <c r="BJ184" s="114">
        <v>2.1902900000000001</v>
      </c>
      <c r="BK184" s="114">
        <v>1.7279899999999997</v>
      </c>
      <c r="BL184" s="114">
        <v>1.7279899999999997</v>
      </c>
    </row>
    <row r="185" spans="1:6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23.25" x14ac:dyDescent="0.35">
      <c r="A187" s="62" t="s">
        <v>140</v>
      </c>
      <c r="B187" s="61">
        <v>38032</v>
      </c>
      <c r="C187" s="61">
        <v>38122</v>
      </c>
      <c r="D187" s="61">
        <v>38214</v>
      </c>
      <c r="E187" s="61">
        <v>38306</v>
      </c>
      <c r="F187" s="61">
        <v>38398</v>
      </c>
      <c r="G187" s="61">
        <v>38487</v>
      </c>
      <c r="H187" s="61">
        <v>38579</v>
      </c>
      <c r="I187" s="61">
        <v>38671</v>
      </c>
      <c r="J187" s="61">
        <v>38763</v>
      </c>
      <c r="K187" s="61">
        <v>38852</v>
      </c>
      <c r="L187" s="61">
        <v>38944</v>
      </c>
      <c r="M187" s="61">
        <v>39036</v>
      </c>
      <c r="N187" s="61">
        <v>39128</v>
      </c>
      <c r="O187" s="61">
        <v>39217</v>
      </c>
      <c r="P187" s="61">
        <v>39309</v>
      </c>
      <c r="Q187" s="61">
        <v>39401</v>
      </c>
      <c r="R187" s="61">
        <v>39493</v>
      </c>
      <c r="S187" s="61">
        <v>39583</v>
      </c>
      <c r="T187" s="61">
        <v>39675</v>
      </c>
      <c r="U187" s="61">
        <v>39767</v>
      </c>
      <c r="V187" s="61">
        <v>39859</v>
      </c>
      <c r="W187" s="61">
        <v>39948</v>
      </c>
      <c r="X187" s="61">
        <v>40040</v>
      </c>
      <c r="Y187" s="61">
        <v>40132</v>
      </c>
      <c r="Z187" s="61">
        <v>40224</v>
      </c>
      <c r="AA187" s="61">
        <v>40313</v>
      </c>
      <c r="AB187" s="61">
        <v>40405</v>
      </c>
      <c r="AC187" s="61">
        <v>40497</v>
      </c>
      <c r="AD187" s="61">
        <v>40589</v>
      </c>
      <c r="AE187" s="61">
        <v>40678</v>
      </c>
      <c r="AF187" s="61">
        <v>40770</v>
      </c>
      <c r="AG187" s="61">
        <v>40862</v>
      </c>
      <c r="AH187" s="61">
        <v>40954</v>
      </c>
      <c r="AI187" s="61">
        <v>41044</v>
      </c>
      <c r="AJ187" s="61">
        <v>41136</v>
      </c>
      <c r="AK187" s="61">
        <v>41228</v>
      </c>
      <c r="AL187" s="61">
        <v>41320</v>
      </c>
      <c r="AM187" s="61">
        <v>41409</v>
      </c>
      <c r="AN187" s="61">
        <v>41501</v>
      </c>
      <c r="AO187" s="61">
        <v>41593</v>
      </c>
      <c r="AP187" s="61">
        <v>41685</v>
      </c>
      <c r="AQ187" s="61">
        <v>41774</v>
      </c>
      <c r="AR187" s="61">
        <v>41866</v>
      </c>
      <c r="AS187" s="61">
        <v>41958</v>
      </c>
      <c r="AT187" s="61">
        <v>42050</v>
      </c>
      <c r="AU187" s="61">
        <v>42139</v>
      </c>
      <c r="AV187" s="61">
        <v>42231</v>
      </c>
      <c r="AW187" s="61">
        <v>42323</v>
      </c>
      <c r="AX187" s="61">
        <v>42415</v>
      </c>
      <c r="AY187" s="61">
        <v>42505</v>
      </c>
      <c r="AZ187" s="61">
        <v>42597</v>
      </c>
      <c r="BA187" s="61">
        <v>42689</v>
      </c>
      <c r="BB187" s="61">
        <v>42781</v>
      </c>
      <c r="BC187" s="61">
        <v>42870</v>
      </c>
      <c r="BD187" s="61">
        <v>42962</v>
      </c>
      <c r="BE187" s="61">
        <v>43054</v>
      </c>
      <c r="BF187" s="61">
        <v>43146</v>
      </c>
      <c r="BG187" s="61">
        <v>43235</v>
      </c>
      <c r="BH187" s="61">
        <v>43327</v>
      </c>
      <c r="BI187" s="61">
        <v>43419</v>
      </c>
      <c r="BJ187" s="61">
        <v>43511</v>
      </c>
      <c r="BK187" s="61">
        <v>43600</v>
      </c>
      <c r="BL187" s="61">
        <v>43692</v>
      </c>
    </row>
    <row r="188" spans="1:64" x14ac:dyDescent="0.25">
      <c r="A188" s="60" t="s">
        <v>127</v>
      </c>
      <c r="B188" s="116">
        <v>5.147313619111797</v>
      </c>
      <c r="C188" s="116">
        <v>5.3083656198431743</v>
      </c>
      <c r="D188" s="116">
        <v>5.317863233049458</v>
      </c>
      <c r="E188" s="116">
        <v>5.3198047526408887</v>
      </c>
      <c r="F188" s="116">
        <v>5.3034510836257676</v>
      </c>
      <c r="G188" s="116">
        <v>5.4849221128269301</v>
      </c>
      <c r="H188" s="116">
        <v>5.4970192789579908</v>
      </c>
      <c r="I188" s="116">
        <v>5.4921632017387152</v>
      </c>
      <c r="J188" s="116">
        <v>5.492586195543967</v>
      </c>
      <c r="K188" s="116">
        <v>5.7028119117395981</v>
      </c>
      <c r="L188" s="116">
        <v>5.7025841064895522</v>
      </c>
      <c r="M188" s="116">
        <v>5.7022667049527058</v>
      </c>
      <c r="N188" s="116">
        <v>5.7108985401277224</v>
      </c>
      <c r="O188" s="116">
        <v>6.1132375262263796</v>
      </c>
      <c r="P188" s="116">
        <v>6.114117885246813</v>
      </c>
      <c r="Q188" s="116">
        <v>6.1325101394778772</v>
      </c>
      <c r="R188" s="116">
        <v>6.1330471162321825</v>
      </c>
      <c r="S188" s="116">
        <v>6.5323523154942373</v>
      </c>
      <c r="T188" s="116">
        <v>6.5340909928939297</v>
      </c>
      <c r="U188" s="116">
        <v>6.5142575386698054</v>
      </c>
      <c r="V188" s="116">
        <v>6.5143313622649979</v>
      </c>
      <c r="W188" s="116">
        <v>6.8041548522923989</v>
      </c>
      <c r="X188" s="116">
        <v>6.8039705483109962</v>
      </c>
      <c r="Y188" s="116">
        <v>6.806341822414808</v>
      </c>
      <c r="Z188" s="116">
        <v>6.8546492028835253</v>
      </c>
      <c r="AA188" s="116">
        <v>7.1020669858732237</v>
      </c>
      <c r="AB188" s="116">
        <v>7.1045957998261438</v>
      </c>
      <c r="AC188" s="116">
        <v>7.2566906212080928</v>
      </c>
      <c r="AD188" s="116">
        <v>7.2570588648662451</v>
      </c>
      <c r="AE188" s="116">
        <v>7.3417726390762095</v>
      </c>
      <c r="AF188" s="116">
        <v>7.3415663788353758</v>
      </c>
      <c r="AG188" s="116">
        <v>7.3443304647525114</v>
      </c>
      <c r="AH188" s="116">
        <v>7.3449845002875156</v>
      </c>
      <c r="AI188" s="116">
        <v>7.7175317729676003</v>
      </c>
      <c r="AJ188" s="116">
        <v>7.7175727711860818</v>
      </c>
      <c r="AK188" s="116">
        <v>7.717925246799191</v>
      </c>
      <c r="AL188" s="116">
        <v>7.7354390822705952</v>
      </c>
      <c r="AM188" s="116">
        <v>7.8847693716464331</v>
      </c>
      <c r="AN188" s="116">
        <v>7.8843985747572791</v>
      </c>
      <c r="AO188" s="116">
        <v>7.8841251326777009</v>
      </c>
      <c r="AP188" s="116">
        <v>7.8914829324261868</v>
      </c>
      <c r="AQ188" s="116">
        <v>8.3122113347268147</v>
      </c>
      <c r="AR188" s="116">
        <v>8.3242103055880943</v>
      </c>
      <c r="AS188" s="116">
        <v>8.3231651108968752</v>
      </c>
      <c r="AT188" s="116">
        <v>8.3230137306002003</v>
      </c>
      <c r="AU188" s="116">
        <v>8.2318506609561233</v>
      </c>
      <c r="AV188" s="116">
        <v>8.2314896925241907</v>
      </c>
      <c r="AW188" s="116">
        <v>8.2315654344938309</v>
      </c>
      <c r="AX188" s="116">
        <v>8.2326346791702782</v>
      </c>
      <c r="AY188" s="116">
        <v>8.3833597822042289</v>
      </c>
      <c r="AZ188" s="116">
        <v>8.3830017105225334</v>
      </c>
      <c r="BA188" s="116">
        <v>8.3870663592607251</v>
      </c>
      <c r="BB188" s="116">
        <v>8.4083577925277098</v>
      </c>
      <c r="BC188" s="116">
        <v>8.4487682401729867</v>
      </c>
      <c r="BD188" s="116">
        <v>8.4486094002923942</v>
      </c>
      <c r="BE188" s="116">
        <v>8.4486733559976326</v>
      </c>
      <c r="BF188" s="116">
        <v>8.4486733559976326</v>
      </c>
      <c r="BG188" s="116">
        <v>8.6650768557029814</v>
      </c>
      <c r="BH188" s="116">
        <v>8.8507434352512391</v>
      </c>
      <c r="BI188" s="116">
        <v>8.8703455761519905</v>
      </c>
      <c r="BJ188" s="116">
        <v>8.8704923670891382</v>
      </c>
      <c r="BK188" s="116">
        <v>9.0466113482839905</v>
      </c>
      <c r="BL188" s="116">
        <v>9.0457284880404796</v>
      </c>
    </row>
    <row r="189" spans="1:64" x14ac:dyDescent="0.25">
      <c r="A189" s="1" t="s">
        <v>61</v>
      </c>
      <c r="B189" s="114">
        <v>3.94</v>
      </c>
      <c r="C189" s="114">
        <v>3.94</v>
      </c>
      <c r="D189" s="114">
        <v>3.94</v>
      </c>
      <c r="E189" s="114">
        <v>3.94</v>
      </c>
      <c r="F189" s="114">
        <v>3.94</v>
      </c>
      <c r="G189" s="114">
        <v>4.05</v>
      </c>
      <c r="H189" s="114">
        <v>4.05</v>
      </c>
      <c r="I189" s="114">
        <v>4.05</v>
      </c>
      <c r="J189" s="114">
        <v>4.05</v>
      </c>
      <c r="K189" s="114">
        <v>4.05</v>
      </c>
      <c r="L189" s="114">
        <v>4.05</v>
      </c>
      <c r="M189" s="114">
        <v>4.05</v>
      </c>
      <c r="N189" s="114">
        <v>4.05</v>
      </c>
      <c r="O189" s="114">
        <v>4.16</v>
      </c>
      <c r="P189" s="114">
        <v>4.16</v>
      </c>
      <c r="Q189" s="114">
        <v>4.16</v>
      </c>
      <c r="R189" s="114">
        <v>4.16</v>
      </c>
      <c r="S189" s="114">
        <v>4.3600000000000003</v>
      </c>
      <c r="T189" s="114">
        <v>4.3600000000000003</v>
      </c>
      <c r="U189" s="114">
        <v>4.3600000000000003</v>
      </c>
      <c r="V189" s="114">
        <v>4.3600000000000003</v>
      </c>
      <c r="W189" s="114">
        <v>4.08</v>
      </c>
      <c r="X189" s="114">
        <v>4.08</v>
      </c>
      <c r="Y189" s="114">
        <v>4.08</v>
      </c>
      <c r="Z189" s="114">
        <v>4.08</v>
      </c>
      <c r="AA189" s="114">
        <v>5.45</v>
      </c>
      <c r="AB189" s="114">
        <v>5.45</v>
      </c>
      <c r="AC189" s="114">
        <v>5.57</v>
      </c>
      <c r="AD189" s="114">
        <v>5.57</v>
      </c>
      <c r="AE189" s="114">
        <v>5.8015703124999991</v>
      </c>
      <c r="AF189" s="114">
        <v>5.8015703124999991</v>
      </c>
      <c r="AG189" s="114">
        <v>5.8015703124999991</v>
      </c>
      <c r="AH189" s="114">
        <v>5.8015703124999991</v>
      </c>
      <c r="AI189" s="114">
        <v>6.1897312500000004</v>
      </c>
      <c r="AJ189" s="114">
        <v>6.1897312500000004</v>
      </c>
      <c r="AK189" s="114">
        <v>6.1897312500000004</v>
      </c>
      <c r="AL189" s="114">
        <v>6.1897312500000004</v>
      </c>
      <c r="AM189" s="114">
        <v>6.60603125</v>
      </c>
      <c r="AN189" s="114">
        <v>6.60603125</v>
      </c>
      <c r="AO189" s="114">
        <v>6.60603125</v>
      </c>
      <c r="AP189" s="114">
        <v>6.60603125</v>
      </c>
      <c r="AQ189" s="114">
        <v>7.4202312499999996</v>
      </c>
      <c r="AR189" s="114">
        <v>7.4202312499999996</v>
      </c>
      <c r="AS189" s="114">
        <v>7.4202312499999996</v>
      </c>
      <c r="AT189" s="114">
        <v>7.4202312499999996</v>
      </c>
      <c r="AU189" s="114">
        <v>7.7157812499999991</v>
      </c>
      <c r="AV189" s="114">
        <v>7.7157812499999991</v>
      </c>
      <c r="AW189" s="114">
        <v>7.7157812499999991</v>
      </c>
      <c r="AX189" s="114">
        <v>7.7157812499999991</v>
      </c>
      <c r="AY189" s="114">
        <v>8.0883812499999994</v>
      </c>
      <c r="AZ189" s="114">
        <v>8.0883812499999994</v>
      </c>
      <c r="BA189" s="114">
        <v>8.0883812499999994</v>
      </c>
      <c r="BB189" s="114">
        <v>8.0883812499999994</v>
      </c>
      <c r="BC189" s="114">
        <v>9.160135249999998</v>
      </c>
      <c r="BD189" s="114">
        <v>9.160135249999998</v>
      </c>
      <c r="BE189" s="114">
        <v>9.160135249999998</v>
      </c>
      <c r="BF189" s="114">
        <v>9.160135249999998</v>
      </c>
      <c r="BG189" s="114">
        <v>10.97373125</v>
      </c>
      <c r="BH189" s="114">
        <v>10.97373125</v>
      </c>
      <c r="BI189" s="114">
        <v>10.97373125</v>
      </c>
      <c r="BJ189" s="114">
        <v>10.97373125</v>
      </c>
      <c r="BK189" s="114">
        <v>12.944687499999999</v>
      </c>
      <c r="BL189" s="114">
        <v>12.944687499999999</v>
      </c>
    </row>
    <row r="190" spans="1:64" x14ac:dyDescent="0.25">
      <c r="A190" s="1" t="s">
        <v>54</v>
      </c>
      <c r="B190" s="114">
        <v>5.81</v>
      </c>
      <c r="C190" s="114">
        <v>6.22</v>
      </c>
      <c r="D190" s="114">
        <v>6.22</v>
      </c>
      <c r="E190" s="114">
        <v>6.22</v>
      </c>
      <c r="F190" s="114">
        <v>6.22</v>
      </c>
      <c r="G190" s="114">
        <v>6.64</v>
      </c>
      <c r="H190" s="114">
        <v>6.64</v>
      </c>
      <c r="I190" s="114">
        <v>6.64</v>
      </c>
      <c r="J190" s="114">
        <v>6.64</v>
      </c>
      <c r="K190" s="114">
        <v>7.69</v>
      </c>
      <c r="L190" s="114">
        <v>7.69</v>
      </c>
      <c r="M190" s="114">
        <v>7.69</v>
      </c>
      <c r="N190" s="114">
        <v>7.69</v>
      </c>
      <c r="O190" s="114">
        <v>7.91</v>
      </c>
      <c r="P190" s="114">
        <v>7.91</v>
      </c>
      <c r="Q190" s="114">
        <v>7.91</v>
      </c>
      <c r="R190" s="114">
        <v>7.91</v>
      </c>
      <c r="S190" s="114">
        <v>8.41</v>
      </c>
      <c r="T190" s="114">
        <v>8.41</v>
      </c>
      <c r="U190" s="114">
        <v>8.41</v>
      </c>
      <c r="V190" s="114">
        <v>8.41</v>
      </c>
      <c r="W190" s="114">
        <v>9.75</v>
      </c>
      <c r="X190" s="114">
        <v>9.75</v>
      </c>
      <c r="Y190" s="114">
        <v>9.75</v>
      </c>
      <c r="Z190" s="114">
        <v>9.75</v>
      </c>
      <c r="AA190" s="114">
        <v>10.039999999999999</v>
      </c>
      <c r="AB190" s="114">
        <v>10.039999999999999</v>
      </c>
      <c r="AC190" s="114">
        <v>10.26</v>
      </c>
      <c r="AD190" s="114">
        <v>10.26</v>
      </c>
      <c r="AE190" s="114">
        <v>10.666393749999997</v>
      </c>
      <c r="AF190" s="114">
        <v>10.666393749999997</v>
      </c>
      <c r="AG190" s="114">
        <v>10.666393749999997</v>
      </c>
      <c r="AH190" s="114">
        <v>10.666393749999997</v>
      </c>
      <c r="AI190" s="114">
        <v>11.65872875</v>
      </c>
      <c r="AJ190" s="114">
        <v>11.65872875</v>
      </c>
      <c r="AK190" s="114">
        <v>11.65872875</v>
      </c>
      <c r="AL190" s="114">
        <v>11.65872875</v>
      </c>
      <c r="AM190" s="114">
        <v>11.97118375</v>
      </c>
      <c r="AN190" s="114">
        <v>11.97118375</v>
      </c>
      <c r="AO190" s="114">
        <v>11.97118375</v>
      </c>
      <c r="AP190" s="114">
        <v>11.97118375</v>
      </c>
      <c r="AQ190" s="114">
        <v>12.082963749999999</v>
      </c>
      <c r="AR190" s="114">
        <v>12.082963749999999</v>
      </c>
      <c r="AS190" s="114">
        <v>12.082963749999999</v>
      </c>
      <c r="AT190" s="114">
        <v>12.082963749999999</v>
      </c>
      <c r="AU190" s="114">
        <v>11.665973749999999</v>
      </c>
      <c r="AV190" s="114">
        <v>11.665973749999999</v>
      </c>
      <c r="AW190" s="114">
        <v>11.665973749999999</v>
      </c>
      <c r="AX190" s="114">
        <v>11.665973749999999</v>
      </c>
      <c r="AY190" s="114">
        <v>11.61037125</v>
      </c>
      <c r="AZ190" s="114">
        <v>11.61037125</v>
      </c>
      <c r="BA190" s="114">
        <v>11.61037125</v>
      </c>
      <c r="BB190" s="114">
        <v>11.61037125</v>
      </c>
      <c r="BC190" s="114">
        <v>11.572881249999998</v>
      </c>
      <c r="BD190" s="114">
        <v>11.572881249999998</v>
      </c>
      <c r="BE190" s="114">
        <v>11.572881249999998</v>
      </c>
      <c r="BF190" s="114">
        <v>11.572881249999998</v>
      </c>
      <c r="BG190" s="114">
        <v>11.45765125</v>
      </c>
      <c r="BH190" s="114">
        <v>11.45765125</v>
      </c>
      <c r="BI190" s="114">
        <v>11.45765125</v>
      </c>
      <c r="BJ190" s="114">
        <v>11.45765125</v>
      </c>
      <c r="BK190" s="114">
        <v>11.750096249999999</v>
      </c>
      <c r="BL190" s="114">
        <v>11.750096249999999</v>
      </c>
    </row>
    <row r="191" spans="1:64" x14ac:dyDescent="0.25">
      <c r="A191" s="1" t="s">
        <v>58</v>
      </c>
      <c r="B191" s="114">
        <v>3.82</v>
      </c>
      <c r="C191" s="114">
        <v>4.1900000000000004</v>
      </c>
      <c r="D191" s="114">
        <v>4.1900000000000004</v>
      </c>
      <c r="E191" s="114">
        <v>4.1900000000000004</v>
      </c>
      <c r="F191" s="114">
        <v>4.1900000000000004</v>
      </c>
      <c r="G191" s="114">
        <v>4.33</v>
      </c>
      <c r="H191" s="114">
        <v>4.33</v>
      </c>
      <c r="I191" s="114">
        <v>4.33</v>
      </c>
      <c r="J191" s="114">
        <v>4.33</v>
      </c>
      <c r="K191" s="114">
        <v>4.46</v>
      </c>
      <c r="L191" s="114">
        <v>4.46</v>
      </c>
      <c r="M191" s="114">
        <v>4.46</v>
      </c>
      <c r="N191" s="114">
        <v>4.46</v>
      </c>
      <c r="O191" s="114">
        <v>4.57</v>
      </c>
      <c r="P191" s="114">
        <v>4.57</v>
      </c>
      <c r="Q191" s="114">
        <v>4.57</v>
      </c>
      <c r="R191" s="114">
        <v>4.57</v>
      </c>
      <c r="S191" s="114">
        <v>4.67</v>
      </c>
      <c r="T191" s="114">
        <v>4.67</v>
      </c>
      <c r="U191" s="114">
        <v>4.67</v>
      </c>
      <c r="V191" s="114">
        <v>4.67</v>
      </c>
      <c r="W191" s="114">
        <v>4.51</v>
      </c>
      <c r="X191" s="114">
        <v>4.51</v>
      </c>
      <c r="Y191" s="114">
        <v>4.51</v>
      </c>
      <c r="Z191" s="114">
        <v>4.51</v>
      </c>
      <c r="AA191" s="114">
        <v>4.49</v>
      </c>
      <c r="AB191" s="114">
        <v>4.49</v>
      </c>
      <c r="AC191" s="114">
        <v>4.59</v>
      </c>
      <c r="AD191" s="114">
        <v>4.59</v>
      </c>
      <c r="AE191" s="114">
        <v>4.59899375</v>
      </c>
      <c r="AF191" s="114">
        <v>4.59899375</v>
      </c>
      <c r="AG191" s="114">
        <v>4.59899375</v>
      </c>
      <c r="AH191" s="114">
        <v>4.59899375</v>
      </c>
      <c r="AI191" s="114">
        <v>4.6047437499999999</v>
      </c>
      <c r="AJ191" s="114">
        <v>4.6047437499999999</v>
      </c>
      <c r="AK191" s="114">
        <v>4.6047437499999999</v>
      </c>
      <c r="AL191" s="114">
        <v>4.6047437499999999</v>
      </c>
      <c r="AM191" s="114">
        <v>4.6967437499999996</v>
      </c>
      <c r="AN191" s="114">
        <v>4.6967437499999996</v>
      </c>
      <c r="AO191" s="114">
        <v>4.6967437499999996</v>
      </c>
      <c r="AP191" s="114">
        <v>4.6967437499999996</v>
      </c>
      <c r="AQ191" s="114">
        <v>4.79449375</v>
      </c>
      <c r="AR191" s="114">
        <v>4.79449375</v>
      </c>
      <c r="AS191" s="114">
        <v>4.79449375</v>
      </c>
      <c r="AT191" s="114">
        <v>4.79449375</v>
      </c>
      <c r="AU191" s="114">
        <v>4.8807437499999997</v>
      </c>
      <c r="AV191" s="114">
        <v>4.8807437499999997</v>
      </c>
      <c r="AW191" s="114">
        <v>4.8807437499999997</v>
      </c>
      <c r="AX191" s="114">
        <v>4.8807437499999997</v>
      </c>
      <c r="AY191" s="114">
        <v>4.9672812499999992</v>
      </c>
      <c r="AZ191" s="114">
        <v>4.9672812499999992</v>
      </c>
      <c r="BA191" s="114">
        <v>4.9672812499999992</v>
      </c>
      <c r="BB191" s="114">
        <v>4.9672812499999992</v>
      </c>
      <c r="BC191" s="114">
        <v>5.04203125</v>
      </c>
      <c r="BD191" s="114">
        <v>5.04203125</v>
      </c>
      <c r="BE191" s="114">
        <v>5.04203125</v>
      </c>
      <c r="BF191" s="114">
        <v>5.04203125</v>
      </c>
      <c r="BG191" s="114">
        <v>5.2720312500000004</v>
      </c>
      <c r="BH191" s="114">
        <v>5.2720312500000004</v>
      </c>
      <c r="BI191" s="114">
        <v>5.2720312500000004</v>
      </c>
      <c r="BJ191" s="114">
        <v>5.2720312500000004</v>
      </c>
      <c r="BK191" s="114">
        <v>5.2950312500000001</v>
      </c>
      <c r="BL191" s="114">
        <v>5.2950312500000001</v>
      </c>
    </row>
    <row r="192" spans="1:64" x14ac:dyDescent="0.25">
      <c r="A192" s="1" t="s">
        <v>56</v>
      </c>
      <c r="B192" s="114">
        <v>0</v>
      </c>
      <c r="C192" s="114">
        <v>0</v>
      </c>
      <c r="D192" s="114">
        <v>0</v>
      </c>
      <c r="E192" s="114">
        <v>0</v>
      </c>
      <c r="F192" s="114">
        <v>0</v>
      </c>
      <c r="G192" s="114">
        <v>0</v>
      </c>
      <c r="H192" s="114">
        <v>0</v>
      </c>
      <c r="I192" s="114">
        <v>0</v>
      </c>
      <c r="J192" s="114">
        <v>0</v>
      </c>
      <c r="K192" s="114">
        <v>0</v>
      </c>
      <c r="L192" s="114">
        <v>0</v>
      </c>
      <c r="M192" s="114">
        <v>0</v>
      </c>
      <c r="N192" s="114">
        <v>0</v>
      </c>
      <c r="O192" s="114">
        <v>0</v>
      </c>
      <c r="P192" s="114">
        <v>0</v>
      </c>
      <c r="Q192" s="114">
        <v>0</v>
      </c>
      <c r="R192" s="114">
        <v>0</v>
      </c>
      <c r="S192" s="114">
        <v>5.46</v>
      </c>
      <c r="T192" s="114">
        <v>5.46</v>
      </c>
      <c r="U192" s="114">
        <v>5.46</v>
      </c>
      <c r="V192" s="114">
        <v>5.46</v>
      </c>
      <c r="W192" s="114">
        <v>5.84</v>
      </c>
      <c r="X192" s="114">
        <v>5.84</v>
      </c>
      <c r="Y192" s="114">
        <v>5.84</v>
      </c>
      <c r="Z192" s="114">
        <v>5.84</v>
      </c>
      <c r="AA192" s="114">
        <v>6.17</v>
      </c>
      <c r="AB192" s="114">
        <v>6.17</v>
      </c>
      <c r="AC192" s="114">
        <v>6.31</v>
      </c>
      <c r="AD192" s="114">
        <v>6.31</v>
      </c>
      <c r="AE192" s="114">
        <v>6.5390437499999985</v>
      </c>
      <c r="AF192" s="114">
        <v>6.5390437499999985</v>
      </c>
      <c r="AG192" s="114">
        <v>6.5390437499999985</v>
      </c>
      <c r="AH192" s="114">
        <v>6.5390437499999985</v>
      </c>
      <c r="AI192" s="114">
        <v>7.2075387499999994</v>
      </c>
      <c r="AJ192" s="114">
        <v>7.2075387499999994</v>
      </c>
      <c r="AK192" s="114">
        <v>7.2075387499999994</v>
      </c>
      <c r="AL192" s="114">
        <v>7.2075387499999994</v>
      </c>
      <c r="AM192" s="114">
        <v>7.6139487499999987</v>
      </c>
      <c r="AN192" s="114">
        <v>7.6139487499999987</v>
      </c>
      <c r="AO192" s="114">
        <v>7.6139487499999987</v>
      </c>
      <c r="AP192" s="114">
        <v>7.6139487499999987</v>
      </c>
      <c r="AQ192" s="114">
        <v>7.57588375</v>
      </c>
      <c r="AR192" s="114">
        <v>7.57588375</v>
      </c>
      <c r="AS192" s="114">
        <v>7.57588375</v>
      </c>
      <c r="AT192" s="114">
        <v>7.57588375</v>
      </c>
      <c r="AU192" s="114">
        <v>7.0963337499999994</v>
      </c>
      <c r="AV192" s="114">
        <v>7.0963337499999994</v>
      </c>
      <c r="AW192" s="114">
        <v>7.0963337499999994</v>
      </c>
      <c r="AX192" s="114">
        <v>7.0963337499999994</v>
      </c>
      <c r="AY192" s="114">
        <v>6.6777912499999994</v>
      </c>
      <c r="AZ192" s="114">
        <v>6.6777912499999994</v>
      </c>
      <c r="BA192" s="114">
        <v>6.6777912499999994</v>
      </c>
      <c r="BB192" s="114">
        <v>6.6777912499999994</v>
      </c>
      <c r="BC192" s="114">
        <v>6.5192062500000008</v>
      </c>
      <c r="BD192" s="114">
        <v>6.5192062500000008</v>
      </c>
      <c r="BE192" s="114">
        <v>6.5192062500000008</v>
      </c>
      <c r="BF192" s="114">
        <v>6.5192062500000008</v>
      </c>
      <c r="BG192" s="114">
        <v>6.4949412499999983</v>
      </c>
      <c r="BH192" s="114">
        <v>6.4949412499999983</v>
      </c>
      <c r="BI192" s="114">
        <v>6.4949412499999983</v>
      </c>
      <c r="BJ192" s="114">
        <v>6.4949412499999983</v>
      </c>
      <c r="BK192" s="114">
        <v>6.6749162499999999</v>
      </c>
      <c r="BL192" s="114">
        <v>6.6749162499999999</v>
      </c>
    </row>
    <row r="193" spans="1:64" x14ac:dyDescent="0.25">
      <c r="A193" s="1" t="s">
        <v>72</v>
      </c>
      <c r="B193" s="114">
        <v>8.31</v>
      </c>
      <c r="C193" s="114">
        <v>8.31</v>
      </c>
      <c r="D193" s="114">
        <v>8.31</v>
      </c>
      <c r="E193" s="114">
        <v>8.31</v>
      </c>
      <c r="F193" s="114">
        <v>8.31</v>
      </c>
      <c r="G193" s="114">
        <v>8.31</v>
      </c>
      <c r="H193" s="114">
        <v>8.31</v>
      </c>
      <c r="I193" s="114">
        <v>8.31</v>
      </c>
      <c r="J193" s="114">
        <v>8.31</v>
      </c>
      <c r="K193" s="114">
        <v>9.24</v>
      </c>
      <c r="L193" s="114">
        <v>9.24</v>
      </c>
      <c r="M193" s="114">
        <v>9.24</v>
      </c>
      <c r="N193" s="114">
        <v>9.24</v>
      </c>
      <c r="O193" s="114">
        <v>9.24</v>
      </c>
      <c r="P193" s="114">
        <v>9.24</v>
      </c>
      <c r="Q193" s="114">
        <v>9.24</v>
      </c>
      <c r="R193" s="114">
        <v>9.24</v>
      </c>
      <c r="S193" s="114">
        <v>10.54</v>
      </c>
      <c r="T193" s="114">
        <v>10.54</v>
      </c>
      <c r="U193" s="114">
        <v>10.54</v>
      </c>
      <c r="V193" s="114">
        <v>10.54</v>
      </c>
      <c r="W193" s="114">
        <v>11.21</v>
      </c>
      <c r="X193" s="114">
        <v>11.21</v>
      </c>
      <c r="Y193" s="114">
        <v>11.21</v>
      </c>
      <c r="Z193" s="114">
        <v>11.21</v>
      </c>
      <c r="AA193" s="114">
        <v>11.28</v>
      </c>
      <c r="AB193" s="114">
        <v>11.28</v>
      </c>
      <c r="AC193" s="114">
        <v>11.53</v>
      </c>
      <c r="AD193" s="114">
        <v>11.53</v>
      </c>
      <c r="AE193" s="114">
        <v>11.885968749999996</v>
      </c>
      <c r="AF193" s="114">
        <v>11.885968749999996</v>
      </c>
      <c r="AG193" s="114">
        <v>11.885968749999996</v>
      </c>
      <c r="AH193" s="114">
        <v>11.885968749999996</v>
      </c>
      <c r="AI193" s="114">
        <v>12.365770312499999</v>
      </c>
      <c r="AJ193" s="114">
        <v>12.365770312499999</v>
      </c>
      <c r="AK193" s="114">
        <v>12.365770312499999</v>
      </c>
      <c r="AL193" s="114">
        <v>12.365770312499999</v>
      </c>
      <c r="AM193" s="114">
        <v>13.499670312500001</v>
      </c>
      <c r="AN193" s="114">
        <v>13.499670312500001</v>
      </c>
      <c r="AO193" s="114">
        <v>13.499670312500001</v>
      </c>
      <c r="AP193" s="114">
        <v>13.499670312500001</v>
      </c>
      <c r="AQ193" s="114">
        <v>13.678099999999997</v>
      </c>
      <c r="AR193" s="114">
        <v>13.678099999999997</v>
      </c>
      <c r="AS193" s="114">
        <v>13.678099999999997</v>
      </c>
      <c r="AT193" s="114">
        <v>13.678099999999997</v>
      </c>
      <c r="AU193" s="114">
        <v>13.747099999999998</v>
      </c>
      <c r="AV193" s="114">
        <v>13.747099999999998</v>
      </c>
      <c r="AW193" s="114">
        <v>13.747099999999998</v>
      </c>
      <c r="AX193" s="114">
        <v>13.747099999999998</v>
      </c>
      <c r="AY193" s="114">
        <v>14.326699999999997</v>
      </c>
      <c r="AZ193" s="114">
        <v>14.326699999999997</v>
      </c>
      <c r="BA193" s="114">
        <v>14.326699999999997</v>
      </c>
      <c r="BB193" s="114">
        <v>14.326699999999997</v>
      </c>
      <c r="BC193" s="114">
        <v>13.363476243749998</v>
      </c>
      <c r="BD193" s="114">
        <v>13.363476243749998</v>
      </c>
      <c r="BE193" s="114">
        <v>13.363476243749998</v>
      </c>
      <c r="BF193" s="114">
        <v>13.363476243749998</v>
      </c>
      <c r="BG193" s="114">
        <v>13.27788864375</v>
      </c>
      <c r="BH193" s="114">
        <v>13.27788864375</v>
      </c>
      <c r="BI193" s="114">
        <v>13.27788864375</v>
      </c>
      <c r="BJ193" s="114">
        <v>13.27788864375</v>
      </c>
      <c r="BK193" s="114">
        <v>13.217049043749999</v>
      </c>
      <c r="BL193" s="114">
        <v>13.217049043749999</v>
      </c>
    </row>
    <row r="194" spans="1:64" x14ac:dyDescent="0.25">
      <c r="A194" s="1" t="s">
        <v>91</v>
      </c>
      <c r="B194" s="114">
        <v>6.17</v>
      </c>
      <c r="C194" s="114">
        <v>6.17</v>
      </c>
      <c r="D194" s="114">
        <v>6.17</v>
      </c>
      <c r="E194" s="114">
        <v>6.17</v>
      </c>
      <c r="F194" s="114">
        <v>6.17</v>
      </c>
      <c r="G194" s="114">
        <v>6.17</v>
      </c>
      <c r="H194" s="114">
        <v>6.17</v>
      </c>
      <c r="I194" s="114">
        <v>6.17</v>
      </c>
      <c r="J194" s="114">
        <v>6.17</v>
      </c>
      <c r="K194" s="114">
        <v>7.92</v>
      </c>
      <c r="L194" s="114">
        <v>7.92</v>
      </c>
      <c r="M194" s="114">
        <v>7.92</v>
      </c>
      <c r="N194" s="114">
        <v>7.92</v>
      </c>
      <c r="O194" s="114">
        <v>7.3</v>
      </c>
      <c r="P194" s="114">
        <v>7.3</v>
      </c>
      <c r="Q194" s="114">
        <v>7.3</v>
      </c>
      <c r="R194" s="114">
        <v>7.3</v>
      </c>
      <c r="S194" s="114">
        <v>7.94</v>
      </c>
      <c r="T194" s="114">
        <v>7.94</v>
      </c>
      <c r="U194" s="114">
        <v>7.94</v>
      </c>
      <c r="V194" s="114">
        <v>7.94</v>
      </c>
      <c r="W194" s="114">
        <v>8.98</v>
      </c>
      <c r="X194" s="114">
        <v>8.98</v>
      </c>
      <c r="Y194" s="114">
        <v>8.98</v>
      </c>
      <c r="Z194" s="114">
        <v>8.98</v>
      </c>
      <c r="AA194" s="114">
        <v>9.8800000000000008</v>
      </c>
      <c r="AB194" s="114">
        <v>9.8800000000000008</v>
      </c>
      <c r="AC194" s="114">
        <v>10.1</v>
      </c>
      <c r="AD194" s="114">
        <v>10.1</v>
      </c>
      <c r="AE194" s="114">
        <v>10.4928515625</v>
      </c>
      <c r="AF194" s="114">
        <v>10.4928515625</v>
      </c>
      <c r="AG194" s="114">
        <v>10.4928515625</v>
      </c>
      <c r="AH194" s="114">
        <v>10.4928515625</v>
      </c>
      <c r="AI194" s="114">
        <v>10.735252874999999</v>
      </c>
      <c r="AJ194" s="114">
        <v>10.735252874999999</v>
      </c>
      <c r="AK194" s="114">
        <v>10.735252874999999</v>
      </c>
      <c r="AL194" s="114">
        <v>10.735252874999999</v>
      </c>
      <c r="AM194" s="114">
        <v>11.695003343750001</v>
      </c>
      <c r="AN194" s="114">
        <v>11.695003343750001</v>
      </c>
      <c r="AO194" s="114">
        <v>11.695003343750001</v>
      </c>
      <c r="AP194" s="114">
        <v>11.695003343750001</v>
      </c>
      <c r="AQ194" s="114">
        <v>12.834079421875</v>
      </c>
      <c r="AR194" s="114">
        <v>12.834079421875</v>
      </c>
      <c r="AS194" s="114">
        <v>12.834079421875</v>
      </c>
      <c r="AT194" s="114">
        <v>12.834079421875</v>
      </c>
      <c r="AU194" s="114">
        <v>13.638744843749999</v>
      </c>
      <c r="AV194" s="114">
        <v>13.638744843749999</v>
      </c>
      <c r="AW194" s="114">
        <v>13.638744843749999</v>
      </c>
      <c r="AX194" s="114">
        <v>13.638744843749999</v>
      </c>
      <c r="AY194" s="114">
        <v>14.703930546874998</v>
      </c>
      <c r="AZ194" s="114">
        <v>14.703930546874998</v>
      </c>
      <c r="BA194" s="114">
        <v>14.703930546874998</v>
      </c>
      <c r="BB194" s="114">
        <v>14.703930546874998</v>
      </c>
      <c r="BC194" s="114">
        <v>15.794130546875</v>
      </c>
      <c r="BD194" s="114">
        <v>15.794130546875</v>
      </c>
      <c r="BE194" s="114">
        <v>15.794130546875</v>
      </c>
      <c r="BF194" s="114">
        <v>15.794130546875</v>
      </c>
      <c r="BG194" s="114">
        <v>15.794130546875</v>
      </c>
      <c r="BH194" s="114">
        <v>15.794130546875</v>
      </c>
      <c r="BI194" s="114">
        <v>15.794130546875</v>
      </c>
      <c r="BJ194" s="114">
        <v>15.794130546875</v>
      </c>
      <c r="BK194" s="114">
        <v>15.994056249999998</v>
      </c>
      <c r="BL194" s="114">
        <v>15.994056249999998</v>
      </c>
    </row>
    <row r="195" spans="1:64" x14ac:dyDescent="0.25">
      <c r="A195" s="1" t="s">
        <v>117</v>
      </c>
      <c r="B195" s="114">
        <v>4.51</v>
      </c>
      <c r="C195" s="114">
        <v>4.51</v>
      </c>
      <c r="D195" s="114">
        <v>4.79</v>
      </c>
      <c r="E195" s="114">
        <v>4.79</v>
      </c>
      <c r="F195" s="114">
        <v>4.79</v>
      </c>
      <c r="G195" s="114">
        <v>4.79</v>
      </c>
      <c r="H195" s="114">
        <v>4.79</v>
      </c>
      <c r="I195" s="114">
        <v>4.79</v>
      </c>
      <c r="J195" s="114">
        <v>4.79</v>
      </c>
      <c r="K195" s="114">
        <v>4.91</v>
      </c>
      <c r="L195" s="114">
        <v>4.91</v>
      </c>
      <c r="M195" s="114">
        <v>4.91</v>
      </c>
      <c r="N195" s="114">
        <v>4.91</v>
      </c>
      <c r="O195" s="114">
        <v>4.72</v>
      </c>
      <c r="P195" s="114">
        <v>4.72</v>
      </c>
      <c r="Q195" s="114">
        <v>4.72</v>
      </c>
      <c r="R195" s="114">
        <v>4.72</v>
      </c>
      <c r="S195" s="114">
        <v>4.95</v>
      </c>
      <c r="T195" s="114">
        <v>4.95</v>
      </c>
      <c r="U195" s="114">
        <v>4.95</v>
      </c>
      <c r="V195" s="114">
        <v>4.95</v>
      </c>
      <c r="W195" s="114">
        <v>5.19</v>
      </c>
      <c r="X195" s="114">
        <v>5.19</v>
      </c>
      <c r="Y195" s="114">
        <v>5.19</v>
      </c>
      <c r="Z195" s="114">
        <v>5.19</v>
      </c>
      <c r="AA195" s="114">
        <v>7.45</v>
      </c>
      <c r="AB195" s="114">
        <v>7.45</v>
      </c>
      <c r="AC195" s="114">
        <v>7.61</v>
      </c>
      <c r="AD195" s="114">
        <v>7.61</v>
      </c>
      <c r="AE195" s="114">
        <v>7.8491801718749992</v>
      </c>
      <c r="AF195" s="114">
        <v>7.8491801718749992</v>
      </c>
      <c r="AG195" s="114">
        <v>7.8491801718749992</v>
      </c>
      <c r="AH195" s="114">
        <v>7.8491801718749992</v>
      </c>
      <c r="AI195" s="114">
        <v>7.8491801718749992</v>
      </c>
      <c r="AJ195" s="114">
        <v>7.8491801718749992</v>
      </c>
      <c r="AK195" s="114">
        <v>7.8491801718749992</v>
      </c>
      <c r="AL195" s="114">
        <v>8.7041297031249982</v>
      </c>
      <c r="AM195" s="114">
        <v>8.7041297031249982</v>
      </c>
      <c r="AN195" s="114">
        <v>8.7041297031249982</v>
      </c>
      <c r="AO195" s="114">
        <v>8.7041297031249982</v>
      </c>
      <c r="AP195" s="114">
        <v>9.0638777343750014</v>
      </c>
      <c r="AQ195" s="114">
        <v>9.0638777343750014</v>
      </c>
      <c r="AR195" s="114">
        <v>9.0638777343750014</v>
      </c>
      <c r="AS195" s="114">
        <v>9.0638777343750014</v>
      </c>
      <c r="AT195" s="114">
        <v>9.0638777343750014</v>
      </c>
      <c r="AU195" s="114">
        <v>9.0638777343750014</v>
      </c>
      <c r="AV195" s="114">
        <v>9.0638777343750014</v>
      </c>
      <c r="AW195" s="114">
        <v>9.0638777343750014</v>
      </c>
      <c r="AX195" s="114">
        <v>9.0638777343750014</v>
      </c>
      <c r="AY195" s="114">
        <v>9.7491799843750009</v>
      </c>
      <c r="AZ195" s="114">
        <v>9.7491799843750009</v>
      </c>
      <c r="BA195" s="114">
        <v>9.7491799843750009</v>
      </c>
      <c r="BB195" s="114">
        <v>9.7491799843750009</v>
      </c>
      <c r="BC195" s="114">
        <v>9.7003039062499958</v>
      </c>
      <c r="BD195" s="114">
        <v>9.7003039062499958</v>
      </c>
      <c r="BE195" s="114">
        <v>9.7003039062499958</v>
      </c>
      <c r="BF195" s="114">
        <v>9.7003039062499958</v>
      </c>
      <c r="BG195" s="114">
        <v>9.8620797968749994</v>
      </c>
      <c r="BH195" s="114">
        <v>9.8620797968749994</v>
      </c>
      <c r="BI195" s="114">
        <v>9.8620797968749994</v>
      </c>
      <c r="BJ195" s="114">
        <v>9.8620797968749994</v>
      </c>
      <c r="BK195" s="114">
        <v>9.9661048437499993</v>
      </c>
      <c r="BL195" s="114">
        <v>9.9661048437499993</v>
      </c>
    </row>
    <row r="196" spans="1:64" x14ac:dyDescent="0.25">
      <c r="A196" s="1" t="s">
        <v>104</v>
      </c>
      <c r="B196" s="114">
        <v>5.94</v>
      </c>
      <c r="C196" s="114">
        <v>5.95</v>
      </c>
      <c r="D196" s="114">
        <v>5.95</v>
      </c>
      <c r="E196" s="114">
        <v>5.95</v>
      </c>
      <c r="F196" s="114">
        <v>5.95</v>
      </c>
      <c r="G196" s="114">
        <v>6.7</v>
      </c>
      <c r="H196" s="114">
        <v>6.7</v>
      </c>
      <c r="I196" s="114">
        <v>6.7</v>
      </c>
      <c r="J196" s="114">
        <v>6.7</v>
      </c>
      <c r="K196" s="114">
        <v>7.73</v>
      </c>
      <c r="L196" s="114">
        <v>7.73</v>
      </c>
      <c r="M196" s="114">
        <v>7.73</v>
      </c>
      <c r="N196" s="114">
        <v>7.73</v>
      </c>
      <c r="O196" s="114">
        <v>8</v>
      </c>
      <c r="P196" s="114">
        <v>8</v>
      </c>
      <c r="Q196" s="114">
        <v>8</v>
      </c>
      <c r="R196" s="114">
        <v>8</v>
      </c>
      <c r="S196" s="114">
        <v>8.77</v>
      </c>
      <c r="T196" s="114">
        <v>8.77</v>
      </c>
      <c r="U196" s="114">
        <v>8.77</v>
      </c>
      <c r="V196" s="114">
        <v>8.77</v>
      </c>
      <c r="W196" s="114">
        <v>9.2100000000000009</v>
      </c>
      <c r="X196" s="114">
        <v>9.2100000000000009</v>
      </c>
      <c r="Y196" s="114">
        <v>9.2100000000000009</v>
      </c>
      <c r="Z196" s="114">
        <v>9.2100000000000009</v>
      </c>
      <c r="AA196" s="114">
        <v>10.029999999999999</v>
      </c>
      <c r="AB196" s="114">
        <v>10.029999999999999</v>
      </c>
      <c r="AC196" s="114">
        <v>10.25</v>
      </c>
      <c r="AD196" s="114">
        <v>10.25</v>
      </c>
      <c r="AE196" s="114">
        <v>10.372791875000001</v>
      </c>
      <c r="AF196" s="114">
        <v>10.372791875000001</v>
      </c>
      <c r="AG196" s="114">
        <v>10.372791875000001</v>
      </c>
      <c r="AH196" s="114">
        <v>10.372791875000001</v>
      </c>
      <c r="AI196" s="114">
        <v>10.648791875000001</v>
      </c>
      <c r="AJ196" s="114">
        <v>10.648791875000001</v>
      </c>
      <c r="AK196" s="114">
        <v>10.648791875000001</v>
      </c>
      <c r="AL196" s="114">
        <v>10.648791875000001</v>
      </c>
      <c r="AM196" s="114">
        <v>10.882791875000001</v>
      </c>
      <c r="AN196" s="114">
        <v>10.882791875000001</v>
      </c>
      <c r="AO196" s="114">
        <v>10.882791875000001</v>
      </c>
      <c r="AP196" s="114">
        <v>10.882791875000001</v>
      </c>
      <c r="AQ196" s="114">
        <v>10.882791875000001</v>
      </c>
      <c r="AR196" s="114">
        <v>10.882791875000001</v>
      </c>
      <c r="AS196" s="114">
        <v>10.882791875000001</v>
      </c>
      <c r="AT196" s="114">
        <v>10.882791875000001</v>
      </c>
      <c r="AU196" s="114">
        <v>10.900791874999999</v>
      </c>
      <c r="AV196" s="114">
        <v>10.900791874999999</v>
      </c>
      <c r="AW196" s="114">
        <v>10.900791874999999</v>
      </c>
      <c r="AX196" s="114">
        <v>10.900791874999999</v>
      </c>
      <c r="AY196" s="114">
        <v>11.032677734374998</v>
      </c>
      <c r="AZ196" s="114">
        <v>11.032677734374998</v>
      </c>
      <c r="BA196" s="114">
        <v>11.032677734374998</v>
      </c>
      <c r="BB196" s="114">
        <v>11.032677734374998</v>
      </c>
      <c r="BC196" s="114">
        <v>11.527177734374998</v>
      </c>
      <c r="BD196" s="114">
        <v>11.527177734374998</v>
      </c>
      <c r="BE196" s="114">
        <v>11.527177734374998</v>
      </c>
      <c r="BF196" s="114">
        <v>11.527177734374998</v>
      </c>
      <c r="BG196" s="114">
        <v>11.876777734374999</v>
      </c>
      <c r="BH196" s="114">
        <v>11.876777734374999</v>
      </c>
      <c r="BI196" s="114">
        <v>11.876777734374999</v>
      </c>
      <c r="BJ196" s="114">
        <v>11.876777734374999</v>
      </c>
      <c r="BK196" s="114">
        <v>12.210277734374998</v>
      </c>
      <c r="BL196" s="114">
        <v>12.210277734374998</v>
      </c>
    </row>
    <row r="197" spans="1:64" x14ac:dyDescent="0.25">
      <c r="A197" s="1" t="s">
        <v>83</v>
      </c>
      <c r="B197" s="114">
        <v>4.96</v>
      </c>
      <c r="C197" s="114">
        <v>5.0599999999999996</v>
      </c>
      <c r="D197" s="114">
        <v>5.0599999999999996</v>
      </c>
      <c r="E197" s="114">
        <v>5.0599999999999996</v>
      </c>
      <c r="F197" s="114">
        <v>5.0599999999999996</v>
      </c>
      <c r="G197" s="114">
        <v>5.01</v>
      </c>
      <c r="H197" s="114">
        <v>5.01</v>
      </c>
      <c r="I197" s="114">
        <v>5.01</v>
      </c>
      <c r="J197" s="114">
        <v>5.01</v>
      </c>
      <c r="K197" s="114">
        <v>5.15</v>
      </c>
      <c r="L197" s="114">
        <v>5.15</v>
      </c>
      <c r="M197" s="114">
        <v>5.15</v>
      </c>
      <c r="N197" s="114">
        <v>5.15</v>
      </c>
      <c r="O197" s="114">
        <v>5.27</v>
      </c>
      <c r="P197" s="114">
        <v>5.27</v>
      </c>
      <c r="Q197" s="114">
        <v>5.27</v>
      </c>
      <c r="R197" s="114">
        <v>5.27</v>
      </c>
      <c r="S197" s="114">
        <v>5.42</v>
      </c>
      <c r="T197" s="114">
        <v>5.42</v>
      </c>
      <c r="U197" s="114">
        <v>5.42</v>
      </c>
      <c r="V197" s="114">
        <v>5.42</v>
      </c>
      <c r="W197" s="114">
        <v>5.73</v>
      </c>
      <c r="X197" s="114">
        <v>5.73</v>
      </c>
      <c r="Y197" s="114">
        <v>5.73</v>
      </c>
      <c r="Z197" s="114">
        <v>5.73</v>
      </c>
      <c r="AA197" s="114">
        <v>6.04</v>
      </c>
      <c r="AB197" s="114">
        <v>6.04</v>
      </c>
      <c r="AC197" s="114">
        <v>6.17</v>
      </c>
      <c r="AD197" s="114">
        <v>6.17</v>
      </c>
      <c r="AE197" s="114">
        <v>6.6588234375000006</v>
      </c>
      <c r="AF197" s="114">
        <v>6.6588234375000006</v>
      </c>
      <c r="AG197" s="114">
        <v>6.6588234375000006</v>
      </c>
      <c r="AH197" s="114">
        <v>6.6588234375000006</v>
      </c>
      <c r="AI197" s="114">
        <v>7.036023437499999</v>
      </c>
      <c r="AJ197" s="114">
        <v>7.036023437499999</v>
      </c>
      <c r="AK197" s="114">
        <v>7.036023437499999</v>
      </c>
      <c r="AL197" s="114">
        <v>7.036023437499999</v>
      </c>
      <c r="AM197" s="114">
        <v>7.4155234375000001</v>
      </c>
      <c r="AN197" s="114">
        <v>7.4155234375000001</v>
      </c>
      <c r="AO197" s="114">
        <v>7.4155234375000001</v>
      </c>
      <c r="AP197" s="114">
        <v>7.4155234375000001</v>
      </c>
      <c r="AQ197" s="114">
        <v>7.5535234374999991</v>
      </c>
      <c r="AR197" s="114">
        <v>7.5535234374999991</v>
      </c>
      <c r="AS197" s="114">
        <v>7.5535234374999991</v>
      </c>
      <c r="AT197" s="114">
        <v>7.5535234374999991</v>
      </c>
      <c r="AU197" s="114">
        <v>7.8778234374999991</v>
      </c>
      <c r="AV197" s="114">
        <v>7.8778234374999991</v>
      </c>
      <c r="AW197" s="114">
        <v>7.8778234374999991</v>
      </c>
      <c r="AX197" s="114">
        <v>7.8778234374999991</v>
      </c>
      <c r="AY197" s="114">
        <v>8.0503234374999995</v>
      </c>
      <c r="AZ197" s="114">
        <v>8.0503234374999995</v>
      </c>
      <c r="BA197" s="114">
        <v>8.0503234374999995</v>
      </c>
      <c r="BB197" s="114">
        <v>8.0503234374999995</v>
      </c>
      <c r="BC197" s="114">
        <v>8.1860234374999994</v>
      </c>
      <c r="BD197" s="114">
        <v>8.1860234374999994</v>
      </c>
      <c r="BE197" s="114">
        <v>8.1860234374999994</v>
      </c>
      <c r="BF197" s="114">
        <v>8.1860234374999994</v>
      </c>
      <c r="BG197" s="114">
        <v>9.109877734374999</v>
      </c>
      <c r="BH197" s="114">
        <v>9.109877734374999</v>
      </c>
      <c r="BI197" s="114">
        <v>9.109877734374999</v>
      </c>
      <c r="BJ197" s="114">
        <v>9.109877734374999</v>
      </c>
      <c r="BK197" s="114">
        <v>9.109877734374999</v>
      </c>
      <c r="BL197" s="114">
        <v>9.109877734374999</v>
      </c>
    </row>
    <row r="198" spans="1:64" x14ac:dyDescent="0.25">
      <c r="A198" s="1" t="s">
        <v>62</v>
      </c>
      <c r="B198" s="114">
        <v>4.7300000000000004</v>
      </c>
      <c r="C198" s="114">
        <v>4.7300000000000004</v>
      </c>
      <c r="D198" s="114">
        <v>4.6500000000000004</v>
      </c>
      <c r="E198" s="114">
        <v>4.6500000000000004</v>
      </c>
      <c r="F198" s="114">
        <v>4.6500000000000004</v>
      </c>
      <c r="G198" s="114">
        <v>4.6500000000000004</v>
      </c>
      <c r="H198" s="114">
        <v>4.6500000000000004</v>
      </c>
      <c r="I198" s="114">
        <v>4.91</v>
      </c>
      <c r="J198" s="114">
        <v>4.91</v>
      </c>
      <c r="K198" s="114">
        <v>4.91</v>
      </c>
      <c r="L198" s="114">
        <v>4.91</v>
      </c>
      <c r="M198" s="114">
        <v>4.91</v>
      </c>
      <c r="N198" s="114">
        <v>4.91</v>
      </c>
      <c r="O198" s="114">
        <v>4.91</v>
      </c>
      <c r="P198" s="114">
        <v>4.91</v>
      </c>
      <c r="Q198" s="114">
        <v>4.91</v>
      </c>
      <c r="R198" s="114">
        <v>4.91</v>
      </c>
      <c r="S198" s="114">
        <v>4.91</v>
      </c>
      <c r="T198" s="114">
        <v>4.91</v>
      </c>
      <c r="U198" s="114">
        <v>4.91</v>
      </c>
      <c r="V198" s="114">
        <v>4.91</v>
      </c>
      <c r="W198" s="114">
        <v>5.32</v>
      </c>
      <c r="X198" s="114">
        <v>5.32</v>
      </c>
      <c r="Y198" s="114">
        <v>5.32</v>
      </c>
      <c r="Z198" s="114">
        <v>5.32</v>
      </c>
      <c r="AA198" s="114">
        <v>5.32</v>
      </c>
      <c r="AB198" s="114">
        <v>5.32</v>
      </c>
      <c r="AC198" s="114">
        <v>5.43</v>
      </c>
      <c r="AD198" s="114">
        <v>5.43</v>
      </c>
      <c r="AE198" s="114">
        <v>5.4887703124999998</v>
      </c>
      <c r="AF198" s="114">
        <v>5.4887703124999998</v>
      </c>
      <c r="AG198" s="114">
        <v>5.4887703124999998</v>
      </c>
      <c r="AH198" s="114">
        <v>5.4887703124999998</v>
      </c>
      <c r="AI198" s="114">
        <v>5.6635703124999992</v>
      </c>
      <c r="AJ198" s="114">
        <v>5.6635703124999992</v>
      </c>
      <c r="AK198" s="114">
        <v>5.6635703124999992</v>
      </c>
      <c r="AL198" s="114">
        <v>5.6635703124999992</v>
      </c>
      <c r="AM198" s="114">
        <v>5.8015703124999991</v>
      </c>
      <c r="AN198" s="114">
        <v>5.8015703124999991</v>
      </c>
      <c r="AO198" s="114">
        <v>5.8015703124999991</v>
      </c>
      <c r="AP198" s="114">
        <v>5.8015703124999991</v>
      </c>
      <c r="AQ198" s="114">
        <v>6.0660703124999991</v>
      </c>
      <c r="AR198" s="114">
        <v>6.0660703124999991</v>
      </c>
      <c r="AS198" s="114">
        <v>6.0660703124999991</v>
      </c>
      <c r="AT198" s="114">
        <v>6.0660703124999991</v>
      </c>
      <c r="AU198" s="114">
        <v>6.2523703124999992</v>
      </c>
      <c r="AV198" s="114">
        <v>6.2523703124999992</v>
      </c>
      <c r="AW198" s="114">
        <v>6.2523703124999992</v>
      </c>
      <c r="AX198" s="114">
        <v>6.2523703124999992</v>
      </c>
      <c r="AY198" s="114">
        <v>6.2523703124999992</v>
      </c>
      <c r="AZ198" s="114">
        <v>6.2523703124999992</v>
      </c>
      <c r="BA198" s="114">
        <v>6.2523703124999992</v>
      </c>
      <c r="BB198" s="114">
        <v>6.2523703124999992</v>
      </c>
      <c r="BC198" s="114">
        <v>6.2523703124999992</v>
      </c>
      <c r="BD198" s="114">
        <v>6.2523703124999992</v>
      </c>
      <c r="BE198" s="114">
        <v>6.2523703124999992</v>
      </c>
      <c r="BF198" s="114">
        <v>6.2523703124999992</v>
      </c>
      <c r="BG198" s="114">
        <v>6.5697703124999993</v>
      </c>
      <c r="BH198" s="114">
        <v>6.5697703124999993</v>
      </c>
      <c r="BI198" s="114">
        <v>6.5697703124999993</v>
      </c>
      <c r="BJ198" s="114">
        <v>6.5697703124999993</v>
      </c>
      <c r="BK198" s="114">
        <v>6.7123703124999992</v>
      </c>
      <c r="BL198" s="114">
        <v>6.7123703124999992</v>
      </c>
    </row>
    <row r="199" spans="1:64" x14ac:dyDescent="0.25">
      <c r="A199" s="1" t="s">
        <v>47</v>
      </c>
      <c r="B199" s="114">
        <v>4.84</v>
      </c>
      <c r="C199" s="114">
        <v>5</v>
      </c>
      <c r="D199" s="114">
        <v>5</v>
      </c>
      <c r="E199" s="114">
        <v>5.05</v>
      </c>
      <c r="F199" s="114">
        <v>5.05</v>
      </c>
      <c r="G199" s="114">
        <v>5.22</v>
      </c>
      <c r="H199" s="114">
        <v>5.22</v>
      </c>
      <c r="I199" s="114">
        <v>5.22</v>
      </c>
      <c r="J199" s="114">
        <v>5.22</v>
      </c>
      <c r="K199" s="114">
        <v>5.23</v>
      </c>
      <c r="L199" s="114">
        <v>5.23</v>
      </c>
      <c r="M199" s="114">
        <v>5.23</v>
      </c>
      <c r="N199" s="114">
        <v>5.23</v>
      </c>
      <c r="O199" s="114">
        <v>5.52</v>
      </c>
      <c r="P199" s="114">
        <v>5.52</v>
      </c>
      <c r="Q199" s="114">
        <v>5.52</v>
      </c>
      <c r="R199" s="114">
        <v>5.52</v>
      </c>
      <c r="S199" s="114">
        <v>5.69</v>
      </c>
      <c r="T199" s="114">
        <v>5.69</v>
      </c>
      <c r="U199" s="114">
        <v>5.69</v>
      </c>
      <c r="V199" s="114">
        <v>5.69</v>
      </c>
      <c r="W199" s="114">
        <v>5.51</v>
      </c>
      <c r="X199" s="114">
        <v>5.51</v>
      </c>
      <c r="Y199" s="114">
        <v>5.51</v>
      </c>
      <c r="Z199" s="114">
        <v>5.51</v>
      </c>
      <c r="AA199" s="114">
        <v>5.91</v>
      </c>
      <c r="AB199" s="114">
        <v>5.91</v>
      </c>
      <c r="AC199" s="114">
        <v>6.04</v>
      </c>
      <c r="AD199" s="114">
        <v>6.04</v>
      </c>
      <c r="AE199" s="114">
        <v>6.2918339491033128</v>
      </c>
      <c r="AF199" s="114">
        <v>6.2918339491033128</v>
      </c>
      <c r="AG199" s="114">
        <v>6.2918339491033128</v>
      </c>
      <c r="AH199" s="114">
        <v>6.2918339491033128</v>
      </c>
      <c r="AI199" s="114">
        <v>6.5528153914533398</v>
      </c>
      <c r="AJ199" s="114">
        <v>6.5528153914533398</v>
      </c>
      <c r="AK199" s="114">
        <v>6.5528153914533398</v>
      </c>
      <c r="AL199" s="114">
        <v>6.5528153914533398</v>
      </c>
      <c r="AM199" s="114">
        <v>6.8156165011751799</v>
      </c>
      <c r="AN199" s="114">
        <v>6.8156165011751799</v>
      </c>
      <c r="AO199" s="114">
        <v>6.8156165011751799</v>
      </c>
      <c r="AP199" s="114">
        <v>6.8156165011751799</v>
      </c>
      <c r="AQ199" s="114">
        <v>7.2492264210824597</v>
      </c>
      <c r="AR199" s="114">
        <v>7.2492264210824597</v>
      </c>
      <c r="AS199" s="114">
        <v>7.2492264210824597</v>
      </c>
      <c r="AT199" s="114">
        <v>7.2492264210824597</v>
      </c>
      <c r="AU199" s="114">
        <v>7.18085138065255</v>
      </c>
      <c r="AV199" s="114">
        <v>7.18085138065255</v>
      </c>
      <c r="AW199" s="114">
        <v>7.18085138065255</v>
      </c>
      <c r="AX199" s="114">
        <v>7.18085138065255</v>
      </c>
      <c r="AY199" s="114">
        <v>7.1657173140199468</v>
      </c>
      <c r="AZ199" s="114">
        <v>7.1657173140199468</v>
      </c>
      <c r="BA199" s="114">
        <v>7.1657173140199468</v>
      </c>
      <c r="BB199" s="114">
        <v>7.1657173140199468</v>
      </c>
      <c r="BC199" s="114">
        <v>7.3472556770183601</v>
      </c>
      <c r="BD199" s="114">
        <v>7.3472556770183601</v>
      </c>
      <c r="BE199" s="114">
        <v>7.3472556770183601</v>
      </c>
      <c r="BF199" s="114">
        <v>7.3472556770183601</v>
      </c>
      <c r="BG199" s="114">
        <v>7.6294574287302419</v>
      </c>
      <c r="BH199" s="114">
        <v>7.6294574287302419</v>
      </c>
      <c r="BI199" s="114">
        <v>7.6294574287302419</v>
      </c>
      <c r="BJ199" s="114">
        <v>7.6294574287302419</v>
      </c>
      <c r="BK199" s="114">
        <v>7.423108814003327</v>
      </c>
      <c r="BL199" s="114">
        <v>7.423108814003327</v>
      </c>
    </row>
    <row r="200" spans="1:64" x14ac:dyDescent="0.25">
      <c r="A200" s="1" t="s">
        <v>110</v>
      </c>
      <c r="B200" s="114">
        <v>7.15</v>
      </c>
      <c r="C200" s="114">
        <v>7.47</v>
      </c>
      <c r="D200" s="114">
        <v>7.47</v>
      </c>
      <c r="E200" s="114">
        <v>7.47</v>
      </c>
      <c r="F200" s="114">
        <v>7.47</v>
      </c>
      <c r="G200" s="114">
        <v>7.68</v>
      </c>
      <c r="H200" s="114">
        <v>7.68</v>
      </c>
      <c r="I200" s="114">
        <v>7.68</v>
      </c>
      <c r="J200" s="114">
        <v>7.68</v>
      </c>
      <c r="K200" s="114">
        <v>7.85</v>
      </c>
      <c r="L200" s="114">
        <v>7.85</v>
      </c>
      <c r="M200" s="114">
        <v>7.85</v>
      </c>
      <c r="N200" s="114">
        <v>7.85</v>
      </c>
      <c r="O200" s="114">
        <v>7.86</v>
      </c>
      <c r="P200" s="114">
        <v>7.86</v>
      </c>
      <c r="Q200" s="114">
        <v>7.86</v>
      </c>
      <c r="R200" s="114">
        <v>7.86</v>
      </c>
      <c r="S200" s="114">
        <v>8.19</v>
      </c>
      <c r="T200" s="114">
        <v>8.19</v>
      </c>
      <c r="U200" s="114">
        <v>8.19</v>
      </c>
      <c r="V200" s="114">
        <v>8.19</v>
      </c>
      <c r="W200" s="114">
        <v>8.4499999999999993</v>
      </c>
      <c r="X200" s="114">
        <v>8.4499999999999993</v>
      </c>
      <c r="Y200" s="114">
        <v>8.4499999999999993</v>
      </c>
      <c r="Z200" s="114">
        <v>8.4499999999999993</v>
      </c>
      <c r="AA200" s="114">
        <v>8.89</v>
      </c>
      <c r="AB200" s="114">
        <v>8.89</v>
      </c>
      <c r="AC200" s="114">
        <v>9.09</v>
      </c>
      <c r="AD200" s="114">
        <v>9.09</v>
      </c>
      <c r="AE200" s="114">
        <v>10.422270312499998</v>
      </c>
      <c r="AF200" s="114">
        <v>10.422270312499998</v>
      </c>
      <c r="AG200" s="114">
        <v>10.422270312499998</v>
      </c>
      <c r="AH200" s="114">
        <v>10.422270312499998</v>
      </c>
      <c r="AI200" s="114">
        <v>10.180949999999999</v>
      </c>
      <c r="AJ200" s="114">
        <v>10.180949999999999</v>
      </c>
      <c r="AK200" s="114">
        <v>10.180949999999999</v>
      </c>
      <c r="AL200" s="114">
        <v>10.180949999999999</v>
      </c>
      <c r="AM200" s="114">
        <v>9.9900499999999983</v>
      </c>
      <c r="AN200" s="114">
        <v>9.9900499999999983</v>
      </c>
      <c r="AO200" s="114">
        <v>9.9900499999999983</v>
      </c>
      <c r="AP200" s="114">
        <v>9.9900499999999983</v>
      </c>
      <c r="AQ200" s="114">
        <v>9.8888499999999997</v>
      </c>
      <c r="AR200" s="114">
        <v>9.8888499999999997</v>
      </c>
      <c r="AS200" s="114">
        <v>9.8888499999999997</v>
      </c>
      <c r="AT200" s="114">
        <v>9.8888499999999997</v>
      </c>
      <c r="AU200" s="114">
        <v>9.8439999999999994</v>
      </c>
      <c r="AV200" s="114">
        <v>9.8439999999999994</v>
      </c>
      <c r="AW200" s="114">
        <v>9.8439999999999994</v>
      </c>
      <c r="AX200" s="114">
        <v>9.8439999999999994</v>
      </c>
      <c r="AY200" s="114">
        <v>10.336199999999998</v>
      </c>
      <c r="AZ200" s="114">
        <v>10.336199999999998</v>
      </c>
      <c r="BA200" s="114">
        <v>10.336199999999998</v>
      </c>
      <c r="BB200" s="114">
        <v>10.336199999999998</v>
      </c>
      <c r="BC200" s="114">
        <v>10.1568</v>
      </c>
      <c r="BD200" s="114">
        <v>10.1568</v>
      </c>
      <c r="BE200" s="114">
        <v>10.1568</v>
      </c>
      <c r="BF200" s="114">
        <v>10.1568</v>
      </c>
      <c r="BG200" s="114">
        <v>10.14185</v>
      </c>
      <c r="BH200" s="114">
        <v>10.14185</v>
      </c>
      <c r="BI200" s="114">
        <v>10.14185</v>
      </c>
      <c r="BJ200" s="114">
        <v>10.14185</v>
      </c>
      <c r="BK200" s="114">
        <v>10.085499999999998</v>
      </c>
      <c r="BL200" s="114">
        <v>10.085499999999998</v>
      </c>
    </row>
    <row r="201" spans="1:64" x14ac:dyDescent="0.25">
      <c r="A201" s="46" t="s">
        <v>69</v>
      </c>
      <c r="B201" s="115">
        <v>6.15</v>
      </c>
      <c r="C201" s="115">
        <v>6.15</v>
      </c>
      <c r="D201" s="115">
        <v>6.15</v>
      </c>
      <c r="E201" s="115">
        <v>6.15</v>
      </c>
      <c r="F201" s="115">
        <v>6.15</v>
      </c>
      <c r="G201" s="115">
        <v>6.15</v>
      </c>
      <c r="H201" s="115">
        <v>6.15</v>
      </c>
      <c r="I201" s="115">
        <v>6.931558908599448</v>
      </c>
      <c r="J201" s="115">
        <v>6.931558908599448</v>
      </c>
      <c r="K201" s="115">
        <v>6.931558908599448</v>
      </c>
      <c r="L201" s="115">
        <v>6.931558908599448</v>
      </c>
      <c r="M201" s="115">
        <v>6.931558908599448</v>
      </c>
      <c r="N201" s="115">
        <v>6.931558908599448</v>
      </c>
      <c r="O201" s="115">
        <v>6.8239203124999985</v>
      </c>
      <c r="P201" s="115">
        <v>6.8239203124999985</v>
      </c>
      <c r="Q201" s="115">
        <v>6.8239203124999985</v>
      </c>
      <c r="R201" s="115">
        <v>6.8239203124999985</v>
      </c>
      <c r="S201" s="115">
        <v>6.9320203124999988</v>
      </c>
      <c r="T201" s="115">
        <v>6.9320203124999988</v>
      </c>
      <c r="U201" s="115">
        <v>6.9320203124999988</v>
      </c>
      <c r="V201" s="115">
        <v>6.9320203124999988</v>
      </c>
      <c r="W201" s="115">
        <v>6.9320203124999988</v>
      </c>
      <c r="X201" s="115">
        <v>6.9320203124999988</v>
      </c>
      <c r="Y201" s="115">
        <v>6.9320203124999988</v>
      </c>
      <c r="Z201" s="115">
        <v>7.5162203124999989</v>
      </c>
      <c r="AA201" s="115">
        <v>7.5162203124999989</v>
      </c>
      <c r="AB201" s="115">
        <v>7.5162203124999989</v>
      </c>
      <c r="AC201" s="115">
        <v>7.5162203124999989</v>
      </c>
      <c r="AD201" s="115">
        <v>7.5162203124999989</v>
      </c>
      <c r="AE201" s="115">
        <v>7.9014703124999999</v>
      </c>
      <c r="AF201" s="115">
        <v>7.9014703124999999</v>
      </c>
      <c r="AG201" s="115">
        <v>7.9014703124999999</v>
      </c>
      <c r="AH201" s="115">
        <v>7.9014703124999999</v>
      </c>
      <c r="AI201" s="115">
        <v>8.4373703124999988</v>
      </c>
      <c r="AJ201" s="115">
        <v>8.4373703124999988</v>
      </c>
      <c r="AK201" s="115">
        <v>8.4373703124999988</v>
      </c>
      <c r="AL201" s="115">
        <v>8.4373703124999988</v>
      </c>
      <c r="AM201" s="115">
        <v>8.4373703124999988</v>
      </c>
      <c r="AN201" s="115">
        <v>8.4373703124999988</v>
      </c>
      <c r="AO201" s="115">
        <v>8.4373703124999988</v>
      </c>
      <c r="AP201" s="115">
        <v>8.4373703124999988</v>
      </c>
      <c r="AQ201" s="115">
        <v>8.7973203124999984</v>
      </c>
      <c r="AR201" s="115">
        <v>8.7973203124999984</v>
      </c>
      <c r="AS201" s="115">
        <v>8.7973203124999984</v>
      </c>
      <c r="AT201" s="115">
        <v>8.7973203124999984</v>
      </c>
      <c r="AU201" s="115">
        <v>9.0273203124999988</v>
      </c>
      <c r="AV201" s="114">
        <v>9.0273203124999988</v>
      </c>
      <c r="AW201" s="114">
        <v>9.0273203124999988</v>
      </c>
      <c r="AX201" s="114">
        <v>9.0273203124999988</v>
      </c>
      <c r="AY201" s="114">
        <v>9.0273203124999988</v>
      </c>
      <c r="AZ201" s="114">
        <v>9.0273203124999988</v>
      </c>
      <c r="BA201" s="114">
        <v>9.0273203124999988</v>
      </c>
      <c r="BB201" s="114">
        <v>9.0273203124999988</v>
      </c>
      <c r="BC201" s="114">
        <v>9.4988203124999995</v>
      </c>
      <c r="BD201" s="114">
        <v>9.4988203124999995</v>
      </c>
      <c r="BE201" s="114">
        <v>9.4988203124999995</v>
      </c>
      <c r="BF201" s="114">
        <v>9.4988203124999995</v>
      </c>
      <c r="BG201" s="114">
        <v>9.7748203124999993</v>
      </c>
      <c r="BH201" s="114">
        <v>9.7748203124999993</v>
      </c>
      <c r="BI201" s="114">
        <v>9.7748203124999993</v>
      </c>
      <c r="BJ201" s="114">
        <v>9.7748203124999993</v>
      </c>
      <c r="BK201" s="114">
        <v>10.024370312499999</v>
      </c>
      <c r="BL201" s="114">
        <v>10.024370312499999</v>
      </c>
    </row>
    <row r="202" spans="1:64" x14ac:dyDescent="0.25">
      <c r="A202" s="1" t="s">
        <v>66</v>
      </c>
      <c r="B202" s="114">
        <v>3.45</v>
      </c>
      <c r="C202" s="114">
        <v>3.45</v>
      </c>
      <c r="D202" s="114">
        <v>3.45</v>
      </c>
      <c r="E202" s="114">
        <v>3.45</v>
      </c>
      <c r="F202" s="114">
        <v>3.45</v>
      </c>
      <c r="G202" s="114">
        <v>3.45</v>
      </c>
      <c r="H202" s="114">
        <v>3.45</v>
      </c>
      <c r="I202" s="114">
        <v>3.7974388806629258</v>
      </c>
      <c r="J202" s="114">
        <v>3.7974388806629258</v>
      </c>
      <c r="K202" s="114">
        <v>3.7974388806629258</v>
      </c>
      <c r="L202" s="114">
        <v>3.7974388806629258</v>
      </c>
      <c r="M202" s="114">
        <v>3.7974388806629258</v>
      </c>
      <c r="N202" s="114">
        <v>3.7974388806629258</v>
      </c>
      <c r="O202" s="114">
        <v>4.0800203124999994</v>
      </c>
      <c r="P202" s="114">
        <v>4.0800203124999994</v>
      </c>
      <c r="Q202" s="114">
        <v>4.0800203124999994</v>
      </c>
      <c r="R202" s="114">
        <v>4.0800203124999994</v>
      </c>
      <c r="S202" s="114">
        <v>4.113370312499999</v>
      </c>
      <c r="T202" s="114">
        <v>4.113370312499999</v>
      </c>
      <c r="U202" s="114">
        <v>4.113370312499999</v>
      </c>
      <c r="V202" s="114">
        <v>4.113370312499999</v>
      </c>
      <c r="W202" s="114">
        <v>4.113370312499999</v>
      </c>
      <c r="X202" s="114">
        <v>4.113370312499999</v>
      </c>
      <c r="Y202" s="114">
        <v>4.113370312499999</v>
      </c>
      <c r="Z202" s="114">
        <v>4.3353203125000004</v>
      </c>
      <c r="AA202" s="114">
        <v>4.3353203125000004</v>
      </c>
      <c r="AB202" s="114">
        <v>4.3353203125000004</v>
      </c>
      <c r="AC202" s="114">
        <v>4.3353203125000004</v>
      </c>
      <c r="AD202" s="114">
        <v>4.3353203125000004</v>
      </c>
      <c r="AE202" s="114">
        <v>4.0731203125000004</v>
      </c>
      <c r="AF202" s="114">
        <v>4.0731203125000004</v>
      </c>
      <c r="AG202" s="114">
        <v>4.0731203125000004</v>
      </c>
      <c r="AH202" s="114">
        <v>4.0731203125000004</v>
      </c>
      <c r="AI202" s="114">
        <v>4.6757203124999993</v>
      </c>
      <c r="AJ202" s="114">
        <v>4.6757203124999993</v>
      </c>
      <c r="AK202" s="114">
        <v>4.6757203124999993</v>
      </c>
      <c r="AL202" s="114">
        <v>4.6757203124999993</v>
      </c>
      <c r="AM202" s="114">
        <v>4.6757203124999993</v>
      </c>
      <c r="AN202" s="114">
        <v>4.6757203124999993</v>
      </c>
      <c r="AO202" s="114">
        <v>4.6757203124999993</v>
      </c>
      <c r="AP202" s="114">
        <v>4.6757203124999993</v>
      </c>
      <c r="AQ202" s="114">
        <v>4.9390703124999993</v>
      </c>
      <c r="AR202" s="114">
        <v>4.9390703124999993</v>
      </c>
      <c r="AS202" s="114">
        <v>4.9390703124999993</v>
      </c>
      <c r="AT202" s="114">
        <v>4.9390703124999993</v>
      </c>
      <c r="AU202" s="114">
        <v>5.1690703124999997</v>
      </c>
      <c r="AV202" s="114">
        <v>5.1690703124999997</v>
      </c>
      <c r="AW202" s="114">
        <v>5.1690703124999997</v>
      </c>
      <c r="AX202" s="114">
        <v>5.1690703124999997</v>
      </c>
      <c r="AY202" s="114">
        <v>5.1690703124999997</v>
      </c>
      <c r="AZ202" s="114">
        <v>5.1690703124999997</v>
      </c>
      <c r="BA202" s="114">
        <v>5.1690703124999997</v>
      </c>
      <c r="BB202" s="114">
        <v>5.1690703124999997</v>
      </c>
      <c r="BC202" s="114">
        <v>5.419770312499999</v>
      </c>
      <c r="BD202" s="114">
        <v>5.419770312499999</v>
      </c>
      <c r="BE202" s="114">
        <v>5.419770312499999</v>
      </c>
      <c r="BF202" s="114">
        <v>5.419770312499999</v>
      </c>
      <c r="BG202" s="114">
        <v>5.5658203124999996</v>
      </c>
      <c r="BH202" s="114">
        <v>5.5658203124999996</v>
      </c>
      <c r="BI202" s="114">
        <v>5.5658203124999996</v>
      </c>
      <c r="BJ202" s="114">
        <v>5.5658203124999996</v>
      </c>
      <c r="BK202" s="114">
        <v>7.7082703124999989</v>
      </c>
      <c r="BL202" s="114">
        <v>7.7082703124999989</v>
      </c>
    </row>
    <row r="203" spans="1:64" x14ac:dyDescent="0.25">
      <c r="A203" s="1" t="s">
        <v>75</v>
      </c>
      <c r="B203" s="114">
        <v>5.51</v>
      </c>
      <c r="C203" s="114">
        <v>5.51</v>
      </c>
      <c r="D203" s="114">
        <v>5.96</v>
      </c>
      <c r="E203" s="114">
        <v>5.96</v>
      </c>
      <c r="F203" s="114">
        <v>5.96</v>
      </c>
      <c r="G203" s="114">
        <v>6.47</v>
      </c>
      <c r="H203" s="114">
        <v>6.47</v>
      </c>
      <c r="I203" s="114">
        <v>6.47</v>
      </c>
      <c r="J203" s="114">
        <v>6.47</v>
      </c>
      <c r="K203" s="114">
        <v>6.47</v>
      </c>
      <c r="L203" s="114">
        <v>6.47</v>
      </c>
      <c r="M203" s="114">
        <v>6.47</v>
      </c>
      <c r="N203" s="114">
        <v>6.47</v>
      </c>
      <c r="O203" s="114">
        <v>7.3</v>
      </c>
      <c r="P203" s="114">
        <v>7.3</v>
      </c>
      <c r="Q203" s="114">
        <v>7.3</v>
      </c>
      <c r="R203" s="114">
        <v>7.3</v>
      </c>
      <c r="S203" s="114">
        <v>8.5500000000000007</v>
      </c>
      <c r="T203" s="114">
        <v>8.5500000000000007</v>
      </c>
      <c r="U203" s="114">
        <v>8.5500000000000007</v>
      </c>
      <c r="V203" s="114">
        <v>8.5500000000000007</v>
      </c>
      <c r="W203" s="114">
        <v>8.7799999999999994</v>
      </c>
      <c r="X203" s="114">
        <v>8.7799999999999994</v>
      </c>
      <c r="Y203" s="114">
        <v>8.7799999999999994</v>
      </c>
      <c r="Z203" s="114">
        <v>8.7799999999999994</v>
      </c>
      <c r="AA203" s="114">
        <v>9.19</v>
      </c>
      <c r="AB203" s="114">
        <v>9.19</v>
      </c>
      <c r="AC203" s="114">
        <v>9.39</v>
      </c>
      <c r="AD203" s="114">
        <v>9.39</v>
      </c>
      <c r="AE203" s="114">
        <v>9.5615564062500003</v>
      </c>
      <c r="AF203" s="114">
        <v>9.5615564062500003</v>
      </c>
      <c r="AG203" s="114">
        <v>9.5615564062500003</v>
      </c>
      <c r="AH203" s="114">
        <v>9.5615564062500003</v>
      </c>
      <c r="AI203" s="114">
        <v>10.317799999999998</v>
      </c>
      <c r="AJ203" s="114">
        <v>10.317799999999998</v>
      </c>
      <c r="AK203" s="114">
        <v>10.317799999999998</v>
      </c>
      <c r="AL203" s="114">
        <v>10.317799999999998</v>
      </c>
      <c r="AM203" s="114">
        <v>11.560770312499999</v>
      </c>
      <c r="AN203" s="114">
        <v>11.560770312499999</v>
      </c>
      <c r="AO203" s="114">
        <v>11.560770312499999</v>
      </c>
      <c r="AP203" s="114">
        <v>11.560770312499999</v>
      </c>
      <c r="AQ203" s="114">
        <v>11.862760312500001</v>
      </c>
      <c r="AR203" s="114">
        <v>11.862760312500001</v>
      </c>
      <c r="AS203" s="114">
        <v>11.862760312500001</v>
      </c>
      <c r="AT203" s="114">
        <v>11.862760312500001</v>
      </c>
      <c r="AU203" s="114">
        <v>11.867360312499997</v>
      </c>
      <c r="AV203" s="114">
        <v>11.867360312499997</v>
      </c>
      <c r="AW203" s="114">
        <v>11.867360312499997</v>
      </c>
      <c r="AX203" s="114">
        <v>11.867360312499997</v>
      </c>
      <c r="AY203" s="114">
        <v>11.480960312499999</v>
      </c>
      <c r="AZ203" s="114">
        <v>11.480960312499999</v>
      </c>
      <c r="BA203" s="114">
        <v>11.830330312500003</v>
      </c>
      <c r="BB203" s="114">
        <v>11.830330312500003</v>
      </c>
      <c r="BC203" s="114">
        <v>11.830330312500003</v>
      </c>
      <c r="BD203" s="114">
        <v>11.830330312500003</v>
      </c>
      <c r="BE203" s="114">
        <v>11.830330312500003</v>
      </c>
      <c r="BF203" s="114">
        <v>11.830330312500003</v>
      </c>
      <c r="BG203" s="114">
        <v>12.3749703125</v>
      </c>
      <c r="BH203" s="114">
        <v>12.3749703125</v>
      </c>
      <c r="BI203" s="114">
        <v>12.3749703125</v>
      </c>
      <c r="BJ203" s="114">
        <v>12.3749703125</v>
      </c>
      <c r="BK203" s="114">
        <v>12.722960312499998</v>
      </c>
      <c r="BL203" s="114">
        <v>12.722960312499998</v>
      </c>
    </row>
    <row r="204" spans="1:64" x14ac:dyDescent="0.25">
      <c r="A204" s="1" t="s">
        <v>79</v>
      </c>
      <c r="B204" s="114">
        <v>4.99</v>
      </c>
      <c r="C204" s="114">
        <v>4.99</v>
      </c>
      <c r="D204" s="114">
        <v>4.99</v>
      </c>
      <c r="E204" s="114">
        <v>4.99</v>
      </c>
      <c r="F204" s="114">
        <v>4.99</v>
      </c>
      <c r="G204" s="114">
        <v>5.09</v>
      </c>
      <c r="H204" s="114">
        <v>5.09</v>
      </c>
      <c r="I204" s="114">
        <v>5.09</v>
      </c>
      <c r="J204" s="114">
        <v>5.09</v>
      </c>
      <c r="K204" s="114">
        <v>5.42</v>
      </c>
      <c r="L204" s="114">
        <v>5.42</v>
      </c>
      <c r="M204" s="114">
        <v>5.42</v>
      </c>
      <c r="N204" s="114">
        <v>5.42</v>
      </c>
      <c r="O204" s="114">
        <v>5.59</v>
      </c>
      <c r="P204" s="114">
        <v>5.59</v>
      </c>
      <c r="Q204" s="114">
        <v>5.59</v>
      </c>
      <c r="R204" s="114">
        <v>5.59</v>
      </c>
      <c r="S204" s="114">
        <v>5.93</v>
      </c>
      <c r="T204" s="114">
        <v>5.93</v>
      </c>
      <c r="U204" s="114">
        <v>5.93</v>
      </c>
      <c r="V204" s="114">
        <v>5.93</v>
      </c>
      <c r="W204" s="114">
        <v>5.6</v>
      </c>
      <c r="X204" s="114">
        <v>5.6</v>
      </c>
      <c r="Y204" s="114">
        <v>5.6</v>
      </c>
      <c r="Z204" s="114">
        <v>5.6</v>
      </c>
      <c r="AA204" s="114">
        <v>6.18</v>
      </c>
      <c r="AB204" s="114">
        <v>6.18</v>
      </c>
      <c r="AC204" s="114">
        <v>6.31</v>
      </c>
      <c r="AD204" s="114">
        <v>6.31</v>
      </c>
      <c r="AE204" s="114">
        <v>6.4087523437500007</v>
      </c>
      <c r="AF204" s="114">
        <v>6.4087523437500007</v>
      </c>
      <c r="AG204" s="114">
        <v>6.4087523437500007</v>
      </c>
      <c r="AH204" s="114">
        <v>6.4087523437500007</v>
      </c>
      <c r="AI204" s="114">
        <v>6.7744703124999983</v>
      </c>
      <c r="AJ204" s="114">
        <v>6.7744703124999983</v>
      </c>
      <c r="AK204" s="114">
        <v>6.7744703124999983</v>
      </c>
      <c r="AL204" s="114">
        <v>6.7744703124999983</v>
      </c>
      <c r="AM204" s="114">
        <v>6.7744703124999983</v>
      </c>
      <c r="AN204" s="114">
        <v>6.7744703124999983</v>
      </c>
      <c r="AO204" s="114">
        <v>6.7744703124999983</v>
      </c>
      <c r="AP204" s="114">
        <v>6.7744703124999983</v>
      </c>
      <c r="AQ204" s="114">
        <v>6.9354703124999997</v>
      </c>
      <c r="AR204" s="114">
        <v>6.9354703124999997</v>
      </c>
      <c r="AS204" s="114">
        <v>6.9354703124999997</v>
      </c>
      <c r="AT204" s="114">
        <v>6.9354703124999997</v>
      </c>
      <c r="AU204" s="114">
        <v>6.8825703125000004</v>
      </c>
      <c r="AV204" s="114">
        <v>6.8825703125000004</v>
      </c>
      <c r="AW204" s="114">
        <v>6.8825703125000004</v>
      </c>
      <c r="AX204" s="114">
        <v>6.8825703125000004</v>
      </c>
      <c r="AY204" s="114">
        <v>7.181570312499999</v>
      </c>
      <c r="AZ204" s="114">
        <v>7.181570312499999</v>
      </c>
      <c r="BA204" s="114">
        <v>7.181570312499999</v>
      </c>
      <c r="BB204" s="114">
        <v>7.181570312499999</v>
      </c>
      <c r="BC204" s="114">
        <v>6.9833103124999978</v>
      </c>
      <c r="BD204" s="114">
        <v>6.9833103124999978</v>
      </c>
      <c r="BE204" s="114">
        <v>6.9833103124999978</v>
      </c>
      <c r="BF204" s="114">
        <v>6.9833103124999978</v>
      </c>
      <c r="BG204" s="114">
        <v>7.0493203124999999</v>
      </c>
      <c r="BH204" s="114">
        <v>7.0493203124999999</v>
      </c>
      <c r="BI204" s="114">
        <v>7.0493203124999999</v>
      </c>
      <c r="BJ204" s="114">
        <v>7.0493203124999999</v>
      </c>
      <c r="BK204" s="114">
        <v>7.3287703124999997</v>
      </c>
      <c r="BL204" s="114">
        <v>7.3287703124999997</v>
      </c>
    </row>
    <row r="205" spans="1:64" x14ac:dyDescent="0.25">
      <c r="A205" s="1" t="s">
        <v>77</v>
      </c>
      <c r="B205" s="114">
        <v>4.26</v>
      </c>
      <c r="C205" s="114">
        <v>4.3099999999999996</v>
      </c>
      <c r="D205" s="114">
        <v>4.3099999999999996</v>
      </c>
      <c r="E205" s="114">
        <v>4.3099999999999996</v>
      </c>
      <c r="F205" s="114">
        <v>4.3099999999999996</v>
      </c>
      <c r="G205" s="114">
        <v>4.9800000000000004</v>
      </c>
      <c r="H205" s="114">
        <v>4.9800000000000004</v>
      </c>
      <c r="I205" s="114">
        <v>4.9800000000000004</v>
      </c>
      <c r="J205" s="114">
        <v>4.9800000000000004</v>
      </c>
      <c r="K205" s="114">
        <v>5.12</v>
      </c>
      <c r="L205" s="114">
        <v>5.12</v>
      </c>
      <c r="M205" s="114">
        <v>5.12</v>
      </c>
      <c r="N205" s="114">
        <v>5.12</v>
      </c>
      <c r="O205" s="114">
        <v>5.24</v>
      </c>
      <c r="P205" s="114">
        <v>5.24</v>
      </c>
      <c r="Q205" s="114">
        <v>5.24</v>
      </c>
      <c r="R205" s="114">
        <v>5.24</v>
      </c>
      <c r="S205" s="114">
        <v>5.35</v>
      </c>
      <c r="T205" s="114">
        <v>5.35</v>
      </c>
      <c r="U205" s="114">
        <v>5.35</v>
      </c>
      <c r="V205" s="114">
        <v>5.35</v>
      </c>
      <c r="W205" s="114">
        <v>5.35</v>
      </c>
      <c r="X205" s="114">
        <v>5.35</v>
      </c>
      <c r="Y205" s="114">
        <v>5.35</v>
      </c>
      <c r="Z205" s="114">
        <v>5.35</v>
      </c>
      <c r="AA205" s="114">
        <v>5.56</v>
      </c>
      <c r="AB205" s="114">
        <v>5.56</v>
      </c>
      <c r="AC205" s="114">
        <v>5.68</v>
      </c>
      <c r="AD205" s="114">
        <v>5.68</v>
      </c>
      <c r="AE205" s="114">
        <v>5.8247805468749991</v>
      </c>
      <c r="AF205" s="114">
        <v>5.8247805468749991</v>
      </c>
      <c r="AG205" s="114">
        <v>5.8247805468749991</v>
      </c>
      <c r="AH205" s="114">
        <v>5.8247805468749991</v>
      </c>
      <c r="AI205" s="114">
        <v>5.9972805468749986</v>
      </c>
      <c r="AJ205" s="114">
        <v>5.9972805468749986</v>
      </c>
      <c r="AK205" s="114">
        <v>5.9972805468749986</v>
      </c>
      <c r="AL205" s="114">
        <v>5.9972805468749986</v>
      </c>
      <c r="AM205" s="114">
        <v>6.1145805468749987</v>
      </c>
      <c r="AN205" s="114">
        <v>6.1145805468749987</v>
      </c>
      <c r="AO205" s="114">
        <v>6.1145805468749987</v>
      </c>
      <c r="AP205" s="114">
        <v>6.1145805468749987</v>
      </c>
      <c r="AQ205" s="114">
        <v>6.3054805468749997</v>
      </c>
      <c r="AR205" s="114">
        <v>6.3054805468749997</v>
      </c>
      <c r="AS205" s="114">
        <v>6.3054805468749997</v>
      </c>
      <c r="AT205" s="114">
        <v>6.3054805468749997</v>
      </c>
      <c r="AU205" s="114">
        <v>6.1996805468749994</v>
      </c>
      <c r="AV205" s="114">
        <v>6.1996805468749994</v>
      </c>
      <c r="AW205" s="114">
        <v>6.1996805468749994</v>
      </c>
      <c r="AX205" s="114">
        <v>6.1996805468749994</v>
      </c>
      <c r="AY205" s="114">
        <v>6.2433805468749988</v>
      </c>
      <c r="AZ205" s="114">
        <v>6.2433805468749988</v>
      </c>
      <c r="BA205" s="114">
        <v>6.2433805468749988</v>
      </c>
      <c r="BB205" s="114">
        <v>6.2433805468749988</v>
      </c>
      <c r="BC205" s="114">
        <v>6.2433805468749988</v>
      </c>
      <c r="BD205" s="114">
        <v>6.2433805468749988</v>
      </c>
      <c r="BE205" s="114">
        <v>6.2433805468749988</v>
      </c>
      <c r="BF205" s="114">
        <v>6.2433805468749988</v>
      </c>
      <c r="BG205" s="114">
        <v>6.4016809218749993</v>
      </c>
      <c r="BH205" s="114">
        <v>6.4016809218749993</v>
      </c>
      <c r="BI205" s="114">
        <v>6.4016809218749993</v>
      </c>
      <c r="BJ205" s="114">
        <v>6.4016809218749993</v>
      </c>
      <c r="BK205" s="114">
        <v>6.2268809218749981</v>
      </c>
      <c r="BL205" s="114">
        <v>6.2268809218749981</v>
      </c>
    </row>
    <row r="206" spans="1:64" x14ac:dyDescent="0.25">
      <c r="A206" s="1" t="s">
        <v>59</v>
      </c>
      <c r="B206" s="114">
        <v>4.0192499999999995</v>
      </c>
      <c r="C206" s="114">
        <v>4.0192499999999995</v>
      </c>
      <c r="D206" s="114">
        <v>4.0192499999999995</v>
      </c>
      <c r="E206" s="114">
        <v>4.0192499999999995</v>
      </c>
      <c r="F206" s="114">
        <v>4.0192499999999995</v>
      </c>
      <c r="G206" s="114">
        <v>4.2001162499999989</v>
      </c>
      <c r="H206" s="114">
        <v>4.2001162499999989</v>
      </c>
      <c r="I206" s="114">
        <v>4.2001162499999989</v>
      </c>
      <c r="J206" s="114">
        <v>4.2001162499999989</v>
      </c>
      <c r="K206" s="114">
        <v>4.7885712500000004</v>
      </c>
      <c r="L206" s="114">
        <v>4.7885712500000004</v>
      </c>
      <c r="M206" s="114">
        <v>4.7885712500000004</v>
      </c>
      <c r="N206" s="114">
        <v>4.7885712500000004</v>
      </c>
      <c r="O206" s="114">
        <v>5.0499662499999998</v>
      </c>
      <c r="P206" s="114">
        <v>5.0499662499999998</v>
      </c>
      <c r="Q206" s="114">
        <v>5.0499662499999998</v>
      </c>
      <c r="R206" s="114">
        <v>5.0499662499999998</v>
      </c>
      <c r="S206" s="114">
        <v>5.2312637499999992</v>
      </c>
      <c r="T206" s="114">
        <v>5.2312637499999992</v>
      </c>
      <c r="U206" s="114">
        <v>5.2312637499999992</v>
      </c>
      <c r="V206" s="114">
        <v>5.2312637499999992</v>
      </c>
      <c r="W206" s="114">
        <v>5.7003832499999989</v>
      </c>
      <c r="X206" s="114">
        <v>5.7003832499999989</v>
      </c>
      <c r="Y206" s="114">
        <v>5.7003832499999989</v>
      </c>
      <c r="Z206" s="114">
        <v>5.7003832499999989</v>
      </c>
      <c r="AA206" s="114">
        <v>5.8388662499999988</v>
      </c>
      <c r="AB206" s="114">
        <v>5.8388662499999988</v>
      </c>
      <c r="AC206" s="114">
        <v>5.8388662499999988</v>
      </c>
      <c r="AD206" s="114">
        <v>5.8388662499999988</v>
      </c>
      <c r="AE206" s="114">
        <v>5.3848462499999998</v>
      </c>
      <c r="AF206" s="114">
        <v>5.3848462499999998</v>
      </c>
      <c r="AG206" s="114">
        <v>5.3848462499999998</v>
      </c>
      <c r="AH206" s="114">
        <v>5.3848462499999998</v>
      </c>
      <c r="AI206" s="114">
        <v>5.8445012500000004</v>
      </c>
      <c r="AJ206" s="114">
        <v>5.8445012500000004</v>
      </c>
      <c r="AK206" s="114">
        <v>5.8445012500000004</v>
      </c>
      <c r="AL206" s="114">
        <v>5.8445012500000004</v>
      </c>
      <c r="AM206" s="114">
        <v>5.8504812499999979</v>
      </c>
      <c r="AN206" s="114">
        <v>5.8504812499999979</v>
      </c>
      <c r="AO206" s="114">
        <v>5.8504812499999979</v>
      </c>
      <c r="AP206" s="114">
        <v>5.8504812499999979</v>
      </c>
      <c r="AQ206" s="114">
        <v>5.8946538999999998</v>
      </c>
      <c r="AR206" s="114">
        <v>5.8946538999999998</v>
      </c>
      <c r="AS206" s="114">
        <v>5.8946538999999998</v>
      </c>
      <c r="AT206" s="114">
        <v>5.8946538999999998</v>
      </c>
      <c r="AU206" s="114">
        <v>6.6545612499999987</v>
      </c>
      <c r="AV206" s="114">
        <v>6.6545612499999987</v>
      </c>
      <c r="AW206" s="114">
        <v>6.6545612499999987</v>
      </c>
      <c r="AX206" s="114">
        <v>6.6545612499999987</v>
      </c>
      <c r="AY206" s="114">
        <v>6.7977074999999987</v>
      </c>
      <c r="AZ206" s="114">
        <v>6.7977074999999987</v>
      </c>
      <c r="BA206" s="114">
        <v>6.7977074999999987</v>
      </c>
      <c r="BB206" s="114">
        <v>6.7977074999999987</v>
      </c>
      <c r="BC206" s="114">
        <v>6.9184574999999997</v>
      </c>
      <c r="BD206" s="114">
        <v>6.9184574999999997</v>
      </c>
      <c r="BE206" s="114">
        <v>6.9184574999999997</v>
      </c>
      <c r="BF206" s="114">
        <v>6.9184574999999997</v>
      </c>
      <c r="BG206" s="114">
        <v>7.4709174999999988</v>
      </c>
      <c r="BH206" s="114">
        <v>7.4709174999999988</v>
      </c>
      <c r="BI206" s="114">
        <v>7.4709174999999988</v>
      </c>
      <c r="BJ206" s="114">
        <v>7.4709174999999988</v>
      </c>
      <c r="BK206" s="114">
        <v>7.7518944843749988</v>
      </c>
      <c r="BL206" s="114">
        <v>7.7518944843749988</v>
      </c>
    </row>
    <row r="207" spans="1:64" x14ac:dyDescent="0.25">
      <c r="A207" s="1" t="s">
        <v>123</v>
      </c>
      <c r="B207" s="114">
        <v>4.84</v>
      </c>
      <c r="C207" s="114">
        <v>5.08</v>
      </c>
      <c r="D207" s="114">
        <v>5.08</v>
      </c>
      <c r="E207" s="114">
        <v>5.03</v>
      </c>
      <c r="F207" s="114">
        <v>5.03</v>
      </c>
      <c r="G207" s="114">
        <v>5.23</v>
      </c>
      <c r="H207" s="114">
        <v>5.23</v>
      </c>
      <c r="I207" s="114">
        <v>5.23</v>
      </c>
      <c r="J207" s="114">
        <v>5.23</v>
      </c>
      <c r="K207" s="114">
        <v>5.42</v>
      </c>
      <c r="L207" s="114">
        <v>5.42</v>
      </c>
      <c r="M207" s="114">
        <v>5.42</v>
      </c>
      <c r="N207" s="114">
        <v>5.42</v>
      </c>
      <c r="O207" s="114">
        <v>5.65</v>
      </c>
      <c r="P207" s="114">
        <v>5.65</v>
      </c>
      <c r="Q207" s="114">
        <v>5.65</v>
      </c>
      <c r="R207" s="114">
        <v>5.65</v>
      </c>
      <c r="S207" s="114">
        <v>6.19</v>
      </c>
      <c r="T207" s="114">
        <v>6.19</v>
      </c>
      <c r="U207" s="114">
        <v>6.19</v>
      </c>
      <c r="V207" s="114">
        <v>6.19</v>
      </c>
      <c r="W207" s="114">
        <v>6.81</v>
      </c>
      <c r="X207" s="114">
        <v>6.81</v>
      </c>
      <c r="Y207" s="114">
        <v>6.81</v>
      </c>
      <c r="Z207" s="114">
        <v>6.81</v>
      </c>
      <c r="AA207" s="114">
        <v>7.16</v>
      </c>
      <c r="AB207" s="114">
        <v>7.16</v>
      </c>
      <c r="AC207" s="114">
        <v>7.32</v>
      </c>
      <c r="AD207" s="114">
        <v>7.32</v>
      </c>
      <c r="AE207" s="114">
        <v>7.6537603124999993</v>
      </c>
      <c r="AF207" s="114">
        <v>7.6537603124999993</v>
      </c>
      <c r="AG207" s="114">
        <v>7.6537603124999993</v>
      </c>
      <c r="AH207" s="114">
        <v>7.6537603124999993</v>
      </c>
      <c r="AI207" s="114">
        <v>8.0239453124999986</v>
      </c>
      <c r="AJ207" s="114">
        <v>8.0239453124999986</v>
      </c>
      <c r="AK207" s="114">
        <v>8.0239453124999986</v>
      </c>
      <c r="AL207" s="114">
        <v>8.0239453124999986</v>
      </c>
      <c r="AM207" s="114">
        <v>8.4525503124999997</v>
      </c>
      <c r="AN207" s="114">
        <v>8.4525503124999997</v>
      </c>
      <c r="AO207" s="114">
        <v>8.4525503124999997</v>
      </c>
      <c r="AP207" s="114">
        <v>8.4525503124999997</v>
      </c>
      <c r="AQ207" s="114">
        <v>8.6363203125000005</v>
      </c>
      <c r="AR207" s="114">
        <v>8.6363203125000005</v>
      </c>
      <c r="AS207" s="114">
        <v>8.6363203125000005</v>
      </c>
      <c r="AT207" s="114">
        <v>8.6363203125000005</v>
      </c>
      <c r="AU207" s="114">
        <v>8.4580703125000003</v>
      </c>
      <c r="AV207" s="114">
        <v>8.4580703125000003</v>
      </c>
      <c r="AW207" s="114">
        <v>8.4580703125000003</v>
      </c>
      <c r="AX207" s="114">
        <v>8.4580703125000003</v>
      </c>
      <c r="AY207" s="114">
        <v>8.7039403124999986</v>
      </c>
      <c r="AZ207" s="114">
        <v>8.7039403124999986</v>
      </c>
      <c r="BA207" s="114">
        <v>8.7039403124999986</v>
      </c>
      <c r="BB207" s="114">
        <v>8.7039403124999986</v>
      </c>
      <c r="BC207" s="114">
        <v>9.1503703124999998</v>
      </c>
      <c r="BD207" s="114">
        <v>9.1503703124999998</v>
      </c>
      <c r="BE207" s="114">
        <v>9.1503703124999998</v>
      </c>
      <c r="BF207" s="114">
        <v>9.1503703124999998</v>
      </c>
      <c r="BG207" s="114">
        <v>9.3205703124999992</v>
      </c>
      <c r="BH207" s="114">
        <v>9.3205703124999992</v>
      </c>
      <c r="BI207" s="114">
        <v>9.3205703124999992</v>
      </c>
      <c r="BJ207" s="114">
        <v>9.3205703124999992</v>
      </c>
      <c r="BK207" s="114">
        <v>9.601170312499999</v>
      </c>
      <c r="BL207" s="114">
        <v>9.601170312499999</v>
      </c>
    </row>
    <row r="208" spans="1:64" x14ac:dyDescent="0.25">
      <c r="A208" s="1" t="s">
        <v>64</v>
      </c>
      <c r="B208" s="114">
        <v>4.5599999999999996</v>
      </c>
      <c r="C208" s="114">
        <v>4.68</v>
      </c>
      <c r="D208" s="114">
        <v>4.68</v>
      </c>
      <c r="E208" s="114">
        <v>4.68</v>
      </c>
      <c r="F208" s="114">
        <v>4.68</v>
      </c>
      <c r="G208" s="114">
        <v>4.8</v>
      </c>
      <c r="H208" s="114">
        <v>4.8</v>
      </c>
      <c r="I208" s="114">
        <v>4.8</v>
      </c>
      <c r="J208" s="114">
        <v>4.8</v>
      </c>
      <c r="K208" s="114">
        <v>4.97</v>
      </c>
      <c r="L208" s="114">
        <v>4.97</v>
      </c>
      <c r="M208" s="114">
        <v>4.97</v>
      </c>
      <c r="N208" s="114">
        <v>4.97</v>
      </c>
      <c r="O208" s="114">
        <v>5.31</v>
      </c>
      <c r="P208" s="114">
        <v>5.31</v>
      </c>
      <c r="Q208" s="114">
        <v>5.31</v>
      </c>
      <c r="R208" s="114">
        <v>5.31</v>
      </c>
      <c r="S208" s="114">
        <v>5.5</v>
      </c>
      <c r="T208" s="114">
        <v>5.5</v>
      </c>
      <c r="U208" s="114">
        <v>5.5</v>
      </c>
      <c r="V208" s="114">
        <v>5.5</v>
      </c>
      <c r="W208" s="114">
        <v>5.71</v>
      </c>
      <c r="X208" s="114">
        <v>5.71</v>
      </c>
      <c r="Y208" s="114">
        <v>5.71</v>
      </c>
      <c r="Z208" s="114">
        <v>5.71</v>
      </c>
      <c r="AA208" s="114">
        <v>5.89</v>
      </c>
      <c r="AB208" s="114">
        <v>5.89</v>
      </c>
      <c r="AC208" s="114">
        <v>6.02</v>
      </c>
      <c r="AD208" s="114">
        <v>6.02</v>
      </c>
      <c r="AE208" s="114">
        <v>6.1189242485805639</v>
      </c>
      <c r="AF208" s="114">
        <v>6.1189242485805639</v>
      </c>
      <c r="AG208" s="114">
        <v>6.1189242485805639</v>
      </c>
      <c r="AH208" s="114">
        <v>6.1189242485805639</v>
      </c>
      <c r="AI208" s="114">
        <v>6.2967180545016745</v>
      </c>
      <c r="AJ208" s="114">
        <v>6.2967180545016745</v>
      </c>
      <c r="AK208" s="114">
        <v>6.2967180545016745</v>
      </c>
      <c r="AL208" s="114">
        <v>6.2967180545016745</v>
      </c>
      <c r="AM208" s="114">
        <v>6.5098599486243751</v>
      </c>
      <c r="AN208" s="114">
        <v>6.5098599486243751</v>
      </c>
      <c r="AO208" s="114">
        <v>6.5098599486243751</v>
      </c>
      <c r="AP208" s="114">
        <v>6.5098599486243751</v>
      </c>
      <c r="AQ208" s="114">
        <v>7.332663846102812</v>
      </c>
      <c r="AR208" s="114">
        <v>7.332663846102812</v>
      </c>
      <c r="AS208" s="114">
        <v>7.332663846102812</v>
      </c>
      <c r="AT208" s="114">
        <v>7.332663846102812</v>
      </c>
      <c r="AU208" s="114">
        <v>7.5705006589015609</v>
      </c>
      <c r="AV208" s="114">
        <v>7.5705006589015609</v>
      </c>
      <c r="AW208" s="114">
        <v>7.5705006589015609</v>
      </c>
      <c r="AX208" s="114">
        <v>7.5705006589015609</v>
      </c>
      <c r="AY208" s="114">
        <v>7.8031716776515623</v>
      </c>
      <c r="AZ208" s="114">
        <v>7.8031716776515623</v>
      </c>
      <c r="BA208" s="114">
        <v>7.8031716776515623</v>
      </c>
      <c r="BB208" s="114">
        <v>7.8031716776515623</v>
      </c>
      <c r="BC208" s="114">
        <v>7.9201482607437486</v>
      </c>
      <c r="BD208" s="114">
        <v>7.9201482607437486</v>
      </c>
      <c r="BE208" s="114">
        <v>7.9201482607437486</v>
      </c>
      <c r="BF208" s="114">
        <v>7.9201482607437486</v>
      </c>
      <c r="BG208" s="114">
        <v>8.1861163615824992</v>
      </c>
      <c r="BH208" s="114">
        <v>8.1861163615824992</v>
      </c>
      <c r="BI208" s="114">
        <v>8.1861163615824992</v>
      </c>
      <c r="BJ208" s="114">
        <v>8.1861163615824992</v>
      </c>
      <c r="BK208" s="114">
        <v>8.1797077479143763</v>
      </c>
      <c r="BL208" s="114">
        <v>8.1797077479143763</v>
      </c>
    </row>
    <row r="209" spans="1:64" x14ac:dyDescent="0.25">
      <c r="A209" s="1" t="s">
        <v>52</v>
      </c>
      <c r="B209" s="114">
        <v>4.84</v>
      </c>
      <c r="C209" s="114">
        <v>5.34</v>
      </c>
      <c r="D209" s="114">
        <v>5.34</v>
      </c>
      <c r="E209" s="114">
        <v>5.34</v>
      </c>
      <c r="F209" s="114">
        <v>5.34</v>
      </c>
      <c r="G209" s="114">
        <v>5.25</v>
      </c>
      <c r="H209" s="114">
        <v>7.14</v>
      </c>
      <c r="I209" s="114">
        <v>7.14</v>
      </c>
      <c r="J209" s="114">
        <v>7.14</v>
      </c>
      <c r="K209" s="114">
        <v>8.2200000000000006</v>
      </c>
      <c r="L209" s="114">
        <v>8.2200000000000006</v>
      </c>
      <c r="M209" s="114">
        <v>8.2200000000000006</v>
      </c>
      <c r="N209" s="114">
        <v>8.2200000000000006</v>
      </c>
      <c r="O209" s="114">
        <v>11.13</v>
      </c>
      <c r="P209" s="114">
        <v>11.13</v>
      </c>
      <c r="Q209" s="114">
        <v>11.13</v>
      </c>
      <c r="R209" s="114">
        <v>11.13</v>
      </c>
      <c r="S209" s="114">
        <v>11.13</v>
      </c>
      <c r="T209" s="114">
        <v>11.23</v>
      </c>
      <c r="U209" s="114">
        <v>11.23</v>
      </c>
      <c r="V209" s="114">
        <v>11.23</v>
      </c>
      <c r="W209" s="114">
        <v>11.09</v>
      </c>
      <c r="X209" s="114">
        <v>11.09</v>
      </c>
      <c r="Y209" s="114">
        <v>11.09</v>
      </c>
      <c r="Z209" s="114">
        <v>11.09</v>
      </c>
      <c r="AA209" s="114">
        <v>13.52</v>
      </c>
      <c r="AB209" s="114">
        <v>13.52</v>
      </c>
      <c r="AC209" s="114">
        <v>13.82</v>
      </c>
      <c r="AD209" s="114">
        <v>13.82</v>
      </c>
      <c r="AE209" s="114">
        <v>15.036508749999998</v>
      </c>
      <c r="AF209" s="114">
        <v>15.036508749999998</v>
      </c>
      <c r="AG209" s="114">
        <v>15.036508749999998</v>
      </c>
      <c r="AH209" s="114">
        <v>15.036508749999998</v>
      </c>
      <c r="AI209" s="114">
        <v>14.578549999999998</v>
      </c>
      <c r="AJ209" s="114">
        <v>14.578549999999998</v>
      </c>
      <c r="AK209" s="114">
        <v>14.578549999999998</v>
      </c>
      <c r="AL209" s="114">
        <v>14.578549999999998</v>
      </c>
      <c r="AM209" s="114">
        <v>15.463474999999999</v>
      </c>
      <c r="AN209" s="114">
        <v>15.463474999999999</v>
      </c>
      <c r="AO209" s="114">
        <v>15.463474999999999</v>
      </c>
      <c r="AP209" s="114">
        <v>15.463474999999999</v>
      </c>
      <c r="AQ209" s="114">
        <v>16.693959906249997</v>
      </c>
      <c r="AR209" s="114">
        <v>16.693959906249997</v>
      </c>
      <c r="AS209" s="114">
        <v>16.693959906249997</v>
      </c>
      <c r="AT209" s="114">
        <v>16.693959906249997</v>
      </c>
      <c r="AU209" s="114">
        <v>17.126436453124999</v>
      </c>
      <c r="AV209" s="114">
        <v>17.126436453124999</v>
      </c>
      <c r="AW209" s="114">
        <v>17.126436453124999</v>
      </c>
      <c r="AX209" s="114">
        <v>17.126436453124999</v>
      </c>
      <c r="AY209" s="114">
        <v>17.592411781249996</v>
      </c>
      <c r="AZ209" s="114">
        <v>17.592411781249996</v>
      </c>
      <c r="BA209" s="114">
        <v>17.592411781249996</v>
      </c>
      <c r="BB209" s="114">
        <v>17.592411781249996</v>
      </c>
      <c r="BC209" s="114">
        <v>18.356636734375002</v>
      </c>
      <c r="BD209" s="114">
        <v>18.356636734375002</v>
      </c>
      <c r="BE209" s="114">
        <v>18.356636734375002</v>
      </c>
      <c r="BF209" s="114">
        <v>18.356636734375002</v>
      </c>
      <c r="BG209" s="114">
        <v>19.041962343749997</v>
      </c>
      <c r="BH209" s="114">
        <v>19.041962343749997</v>
      </c>
      <c r="BI209" s="114">
        <v>19.041962343749997</v>
      </c>
      <c r="BJ209" s="114">
        <v>19.041962343749997</v>
      </c>
      <c r="BK209" s="114">
        <v>18.797853640625</v>
      </c>
      <c r="BL209" s="114">
        <v>18.797853640625</v>
      </c>
    </row>
    <row r="210" spans="1:64" x14ac:dyDescent="0.25">
      <c r="A210" s="1" t="s">
        <v>93</v>
      </c>
      <c r="B210" s="114">
        <v>7.84</v>
      </c>
      <c r="C210" s="114">
        <v>8.27</v>
      </c>
      <c r="D210" s="114">
        <v>8.27</v>
      </c>
      <c r="E210" s="114">
        <v>8.27</v>
      </c>
      <c r="F210" s="114">
        <v>8.27</v>
      </c>
      <c r="G210" s="114">
        <v>8.27</v>
      </c>
      <c r="H210" s="114">
        <v>8.27</v>
      </c>
      <c r="I210" s="114">
        <v>8.27</v>
      </c>
      <c r="J210" s="114">
        <v>8.27</v>
      </c>
      <c r="K210" s="114">
        <v>8.1300000000000008</v>
      </c>
      <c r="L210" s="114">
        <v>8.1300000000000008</v>
      </c>
      <c r="M210" s="114">
        <v>8.1300000000000008</v>
      </c>
      <c r="N210" s="114">
        <v>8.1300000000000008</v>
      </c>
      <c r="O210" s="114">
        <v>8.8000000000000007</v>
      </c>
      <c r="P210" s="114">
        <v>8.8000000000000007</v>
      </c>
      <c r="Q210" s="114">
        <v>8.8000000000000007</v>
      </c>
      <c r="R210" s="114">
        <v>8.8000000000000007</v>
      </c>
      <c r="S210" s="114">
        <v>8.77</v>
      </c>
      <c r="T210" s="114">
        <v>8.77</v>
      </c>
      <c r="U210" s="114">
        <v>8.77</v>
      </c>
      <c r="V210" s="114">
        <v>8.77</v>
      </c>
      <c r="W210" s="114">
        <v>9.11</v>
      </c>
      <c r="X210" s="114">
        <v>9.11</v>
      </c>
      <c r="Y210" s="114">
        <v>9.11</v>
      </c>
      <c r="Z210" s="114">
        <v>9.11</v>
      </c>
      <c r="AA210" s="114">
        <v>9.17</v>
      </c>
      <c r="AB210" s="114">
        <v>9.17</v>
      </c>
      <c r="AC210" s="114">
        <v>9.3699999999999992</v>
      </c>
      <c r="AD210" s="114">
        <v>9.3699999999999992</v>
      </c>
      <c r="AE210" s="114">
        <v>9.668293386871408</v>
      </c>
      <c r="AF210" s="114">
        <v>9.6129432863354403</v>
      </c>
      <c r="AG210" s="114">
        <v>9.6129432863354403</v>
      </c>
      <c r="AH210" s="114">
        <v>9.6129432863354403</v>
      </c>
      <c r="AI210" s="114">
        <v>10.10471612509606</v>
      </c>
      <c r="AJ210" s="114">
        <v>10.10471612509606</v>
      </c>
      <c r="AK210" s="114">
        <v>10.10471612509606</v>
      </c>
      <c r="AL210" s="114">
        <v>10.10471612509606</v>
      </c>
      <c r="AM210" s="114">
        <v>10.133705960942413</v>
      </c>
      <c r="AN210" s="114">
        <v>10.133705960942413</v>
      </c>
      <c r="AO210" s="114">
        <v>10.133705960942413</v>
      </c>
      <c r="AP210" s="114">
        <v>10.133705960942413</v>
      </c>
      <c r="AQ210" s="114">
        <v>10.553786338092197</v>
      </c>
      <c r="AR210" s="114">
        <v>10.553786338092197</v>
      </c>
      <c r="AS210" s="114">
        <v>10.553786338092197</v>
      </c>
      <c r="AT210" s="114">
        <v>10.553786338092197</v>
      </c>
      <c r="AU210" s="114">
        <v>10.475714752260963</v>
      </c>
      <c r="AV210" s="114">
        <v>10.475714752260963</v>
      </c>
      <c r="AW210" s="114">
        <v>10.475714752260963</v>
      </c>
      <c r="AX210" s="114">
        <v>10.475714752260963</v>
      </c>
      <c r="AY210" s="114">
        <v>10.517804452568942</v>
      </c>
      <c r="AZ210" s="114">
        <v>10.517804452568942</v>
      </c>
      <c r="BA210" s="114">
        <v>10.517804452568942</v>
      </c>
      <c r="BB210" s="114">
        <v>10.517804452568942</v>
      </c>
      <c r="BC210" s="114">
        <v>10.557053264564018</v>
      </c>
      <c r="BD210" s="114">
        <v>10.557053264564018</v>
      </c>
      <c r="BE210" s="114">
        <v>10.557053264564018</v>
      </c>
      <c r="BF210" s="114">
        <v>10.557053264564018</v>
      </c>
      <c r="BG210" s="114">
        <v>11.025908817710354</v>
      </c>
      <c r="BH210" s="114">
        <v>11.025908817710354</v>
      </c>
      <c r="BI210" s="114">
        <v>11.025908817710354</v>
      </c>
      <c r="BJ210" s="114">
        <v>11.025908817710354</v>
      </c>
      <c r="BK210" s="114">
        <v>11.122109999999999</v>
      </c>
      <c r="BL210" s="114">
        <v>11.122109999999999</v>
      </c>
    </row>
    <row r="211" spans="1:64" x14ac:dyDescent="0.25">
      <c r="A211" s="1" t="s">
        <v>85</v>
      </c>
      <c r="B211" s="114">
        <v>7.67</v>
      </c>
      <c r="C211" s="114">
        <v>6.8</v>
      </c>
      <c r="D211" s="114">
        <v>6.8</v>
      </c>
      <c r="E211" s="114">
        <v>6.8</v>
      </c>
      <c r="F211" s="114">
        <v>6.8</v>
      </c>
      <c r="G211" s="114">
        <v>6.96</v>
      </c>
      <c r="H211" s="114">
        <v>6.96</v>
      </c>
      <c r="I211" s="114">
        <v>6.96</v>
      </c>
      <c r="J211" s="114">
        <v>6.96</v>
      </c>
      <c r="K211" s="114">
        <v>6.77</v>
      </c>
      <c r="L211" s="114">
        <v>6.77</v>
      </c>
      <c r="M211" s="114">
        <v>6.77</v>
      </c>
      <c r="N211" s="114">
        <v>6.77</v>
      </c>
      <c r="O211" s="114">
        <v>7.15</v>
      </c>
      <c r="P211" s="114">
        <v>7.15</v>
      </c>
      <c r="Q211" s="114">
        <v>7.15</v>
      </c>
      <c r="R211" s="114">
        <v>7.15</v>
      </c>
      <c r="S211" s="114">
        <v>7.12</v>
      </c>
      <c r="T211" s="114">
        <v>7.12</v>
      </c>
      <c r="U211" s="114">
        <v>7.12</v>
      </c>
      <c r="V211" s="114">
        <v>7.12</v>
      </c>
      <c r="W211" s="114">
        <v>7.24</v>
      </c>
      <c r="X211" s="114">
        <v>7.24</v>
      </c>
      <c r="Y211" s="114">
        <v>7.24</v>
      </c>
      <c r="Z211" s="114">
        <v>7.24</v>
      </c>
      <c r="AA211" s="114">
        <v>7.44</v>
      </c>
      <c r="AB211" s="114">
        <v>7.44</v>
      </c>
      <c r="AC211" s="114">
        <v>7.61</v>
      </c>
      <c r="AD211" s="114">
        <v>7.61</v>
      </c>
      <c r="AE211" s="114">
        <v>7.8465802589067604</v>
      </c>
      <c r="AF211" s="114">
        <v>7.8046910781353755</v>
      </c>
      <c r="AG211" s="114">
        <v>7.8046910781353755</v>
      </c>
      <c r="AH211" s="114">
        <v>7.8046910781353755</v>
      </c>
      <c r="AI211" s="114">
        <v>7.9257082733060695</v>
      </c>
      <c r="AJ211" s="114">
        <v>7.9257082733060695</v>
      </c>
      <c r="AK211" s="114">
        <v>7.9257082733060695</v>
      </c>
      <c r="AL211" s="114">
        <v>7.9257082733060695</v>
      </c>
      <c r="AM211" s="114">
        <v>7.8573141609374586</v>
      </c>
      <c r="AN211" s="114">
        <v>7.8573141609374586</v>
      </c>
      <c r="AO211" s="114">
        <v>7.8573141609374586</v>
      </c>
      <c r="AP211" s="114">
        <v>7.8573141609374586</v>
      </c>
      <c r="AQ211" s="114">
        <v>8.1738963505565572</v>
      </c>
      <c r="AR211" s="114">
        <v>8.1738963505565572</v>
      </c>
      <c r="AS211" s="114">
        <v>8.1738963505565572</v>
      </c>
      <c r="AT211" s="114">
        <v>8.1738963505565572</v>
      </c>
      <c r="AU211" s="114">
        <v>8.0246923258434641</v>
      </c>
      <c r="AV211" s="114">
        <v>8.0246923258434641</v>
      </c>
      <c r="AW211" s="114">
        <v>8.0246923258434641</v>
      </c>
      <c r="AX211" s="114">
        <v>8.0246923258434641</v>
      </c>
      <c r="AY211" s="114">
        <v>8.0562765087726103</v>
      </c>
      <c r="AZ211" s="114">
        <v>8.0562765087726103</v>
      </c>
      <c r="BA211" s="114">
        <v>8.0562765087726103</v>
      </c>
      <c r="BB211" s="114">
        <v>8.0562765087726103</v>
      </c>
      <c r="BC211" s="114">
        <v>8.0817745755244434</v>
      </c>
      <c r="BD211" s="114">
        <v>8.0817745755244434</v>
      </c>
      <c r="BE211" s="114">
        <v>8.0817745755244434</v>
      </c>
      <c r="BF211" s="114">
        <v>8.0817745755244434</v>
      </c>
      <c r="BG211" s="114">
        <v>8.4435987584542946</v>
      </c>
      <c r="BH211" s="114">
        <v>8.4435987584542946</v>
      </c>
      <c r="BI211" s="114">
        <v>8.4435987584542946</v>
      </c>
      <c r="BJ211" s="114">
        <v>8.4435987584542946</v>
      </c>
      <c r="BK211" s="114">
        <v>8.5590658999999985</v>
      </c>
      <c r="BL211" s="114">
        <v>8.5590658999999985</v>
      </c>
    </row>
    <row r="212" spans="1:64" x14ac:dyDescent="0.25">
      <c r="A212" s="1" t="s">
        <v>102</v>
      </c>
      <c r="B212" s="114">
        <v>6.07</v>
      </c>
      <c r="C212" s="114">
        <v>6.58</v>
      </c>
      <c r="D212" s="114">
        <v>6.58</v>
      </c>
      <c r="E212" s="114">
        <v>6.58</v>
      </c>
      <c r="F212" s="114">
        <v>6.58</v>
      </c>
      <c r="G212" s="114">
        <v>6.7</v>
      </c>
      <c r="H212" s="114">
        <v>6.7</v>
      </c>
      <c r="I212" s="114">
        <v>6.7</v>
      </c>
      <c r="J212" s="114">
        <v>6.7</v>
      </c>
      <c r="K212" s="114">
        <v>6.59</v>
      </c>
      <c r="L212" s="114">
        <v>6.59</v>
      </c>
      <c r="M212" s="114">
        <v>6.59</v>
      </c>
      <c r="N212" s="114">
        <v>6.59</v>
      </c>
      <c r="O212" s="114">
        <v>6.97</v>
      </c>
      <c r="P212" s="114">
        <v>6.97</v>
      </c>
      <c r="Q212" s="114">
        <v>6.97</v>
      </c>
      <c r="R212" s="114">
        <v>6.97</v>
      </c>
      <c r="S212" s="114">
        <v>6.94</v>
      </c>
      <c r="T212" s="114">
        <v>6.94</v>
      </c>
      <c r="U212" s="114">
        <v>6.94</v>
      </c>
      <c r="V212" s="114">
        <v>6.94</v>
      </c>
      <c r="W212" s="114">
        <v>7.06</v>
      </c>
      <c r="X212" s="114">
        <v>7.06</v>
      </c>
      <c r="Y212" s="114">
        <v>7.06</v>
      </c>
      <c r="Z212" s="114">
        <v>7.06</v>
      </c>
      <c r="AA212" s="114">
        <v>7.26</v>
      </c>
      <c r="AB212" s="114">
        <v>7.26</v>
      </c>
      <c r="AC212" s="114">
        <v>7.42</v>
      </c>
      <c r="AD212" s="114">
        <v>7.42</v>
      </c>
      <c r="AE212" s="114">
        <v>7.6509904124091488</v>
      </c>
      <c r="AF212" s="114">
        <v>7.6097175524430529</v>
      </c>
      <c r="AG212" s="114">
        <v>7.6097175524430529</v>
      </c>
      <c r="AH212" s="114">
        <v>7.6097175524430529</v>
      </c>
      <c r="AI212" s="114">
        <v>7.9257082733060695</v>
      </c>
      <c r="AJ212" s="114">
        <v>7.9257082733060695</v>
      </c>
      <c r="AK212" s="114">
        <v>7.9257082733060695</v>
      </c>
      <c r="AL212" s="114">
        <v>7.9257082733060695</v>
      </c>
      <c r="AM212" s="114">
        <v>7.8573141609374586</v>
      </c>
      <c r="AN212" s="114">
        <v>7.8573141609374586</v>
      </c>
      <c r="AO212" s="114">
        <v>7.8573141609374586</v>
      </c>
      <c r="AP212" s="114">
        <v>7.8573141609374586</v>
      </c>
      <c r="AQ212" s="114">
        <v>8.1738963505565572</v>
      </c>
      <c r="AR212" s="114">
        <v>8.1738963505565572</v>
      </c>
      <c r="AS212" s="114">
        <v>8.1738963505565572</v>
      </c>
      <c r="AT212" s="114">
        <v>8.1738963505565572</v>
      </c>
      <c r="AU212" s="114">
        <v>8.0246923258434641</v>
      </c>
      <c r="AV212" s="114">
        <v>8.0246923258434641</v>
      </c>
      <c r="AW212" s="114">
        <v>8.0246923258434641</v>
      </c>
      <c r="AX212" s="114">
        <v>8.0246923258434641</v>
      </c>
      <c r="AY212" s="114">
        <v>8.0562765087726103</v>
      </c>
      <c r="AZ212" s="114">
        <v>8.0562765087726103</v>
      </c>
      <c r="BA212" s="114">
        <v>8.0562765087726103</v>
      </c>
      <c r="BB212" s="114">
        <v>8.0562765087726103</v>
      </c>
      <c r="BC212" s="114">
        <v>8.0817745755244434</v>
      </c>
      <c r="BD212" s="114">
        <v>8.0817745755244434</v>
      </c>
      <c r="BE212" s="114">
        <v>8.0817745755244434</v>
      </c>
      <c r="BF212" s="114">
        <v>8.0817745755244434</v>
      </c>
      <c r="BG212" s="114">
        <v>8.4435987584542946</v>
      </c>
      <c r="BH212" s="114">
        <v>8.4435987584542946</v>
      </c>
      <c r="BI212" s="114">
        <v>8.4435987584542946</v>
      </c>
      <c r="BJ212" s="114">
        <v>8.4435987584542946</v>
      </c>
      <c r="BK212" s="114">
        <v>8.5590658999999985</v>
      </c>
      <c r="BL212" s="114">
        <v>8.5590658999999985</v>
      </c>
    </row>
    <row r="213" spans="1:64" x14ac:dyDescent="0.25">
      <c r="A213" s="1" t="s">
        <v>116</v>
      </c>
      <c r="B213" s="114">
        <v>5.26</v>
      </c>
      <c r="C213" s="114">
        <v>5.08</v>
      </c>
      <c r="D213" s="114">
        <v>5.08</v>
      </c>
      <c r="E213" s="114">
        <v>5.08</v>
      </c>
      <c r="F213" s="114">
        <v>5.08</v>
      </c>
      <c r="G213" s="114">
        <v>5.56</v>
      </c>
      <c r="H213" s="114">
        <v>5.56</v>
      </c>
      <c r="I213" s="114">
        <v>5.56</v>
      </c>
      <c r="J213" s="114">
        <v>5.56</v>
      </c>
      <c r="K213" s="114">
        <v>5.95</v>
      </c>
      <c r="L213" s="114">
        <v>5.95</v>
      </c>
      <c r="M213" s="114">
        <v>5.95</v>
      </c>
      <c r="N213" s="114">
        <v>5.95</v>
      </c>
      <c r="O213" s="114">
        <v>6.31</v>
      </c>
      <c r="P213" s="114">
        <v>6.31</v>
      </c>
      <c r="Q213" s="114">
        <v>6.31</v>
      </c>
      <c r="R213" s="114">
        <v>6.31</v>
      </c>
      <c r="S213" s="114">
        <v>6.34</v>
      </c>
      <c r="T213" s="114">
        <v>6.34</v>
      </c>
      <c r="U213" s="114">
        <v>5.8</v>
      </c>
      <c r="V213" s="114">
        <v>5.8</v>
      </c>
      <c r="W213" s="114">
        <v>5.95</v>
      </c>
      <c r="X213" s="114">
        <v>5.95</v>
      </c>
      <c r="Y213" s="114">
        <v>5.95</v>
      </c>
      <c r="Z213" s="114">
        <v>5.95</v>
      </c>
      <c r="AA213" s="114">
        <v>6</v>
      </c>
      <c r="AB213" s="114">
        <v>6</v>
      </c>
      <c r="AC213" s="114">
        <v>6.14</v>
      </c>
      <c r="AD213" s="114">
        <v>6.14</v>
      </c>
      <c r="AE213" s="114">
        <v>6.3723790081249998</v>
      </c>
      <c r="AF213" s="114">
        <v>6.3723790081249998</v>
      </c>
      <c r="AG213" s="114">
        <v>6.3723790081249998</v>
      </c>
      <c r="AH213" s="114">
        <v>6.3723790081249998</v>
      </c>
      <c r="AI213" s="114">
        <v>7.055396208124999</v>
      </c>
      <c r="AJ213" s="114">
        <v>7.055396208124999</v>
      </c>
      <c r="AK213" s="114">
        <v>7.055396208124999</v>
      </c>
      <c r="AL213" s="114">
        <v>7.055396208124999</v>
      </c>
      <c r="AM213" s="114">
        <v>7.7902538124999996</v>
      </c>
      <c r="AN213" s="114">
        <v>7.7902538124999996</v>
      </c>
      <c r="AO213" s="114">
        <v>7.7902538124999996</v>
      </c>
      <c r="AP213" s="114">
        <v>7.7902538124999996</v>
      </c>
      <c r="AQ213" s="114">
        <v>7.5012703124999991</v>
      </c>
      <c r="AR213" s="114">
        <v>7.5012703124999991</v>
      </c>
      <c r="AS213" s="114">
        <v>7.5012703124999991</v>
      </c>
      <c r="AT213" s="114">
        <v>7.5012703124999991</v>
      </c>
      <c r="AU213" s="114">
        <v>7.8853703124999992</v>
      </c>
      <c r="AV213" s="114">
        <v>7.8853703124999992</v>
      </c>
      <c r="AW213" s="114">
        <v>7.8853703124999992</v>
      </c>
      <c r="AX213" s="114">
        <v>7.8853703124999992</v>
      </c>
      <c r="AY213" s="114">
        <v>7.9290703125000004</v>
      </c>
      <c r="AZ213" s="114">
        <v>7.9290703125000004</v>
      </c>
      <c r="BA213" s="114">
        <v>7.9290703125000004</v>
      </c>
      <c r="BB213" s="114">
        <v>7.9290703125000004</v>
      </c>
      <c r="BC213" s="114">
        <v>7.9520703124999983</v>
      </c>
      <c r="BD213" s="114">
        <v>7.9520703124999983</v>
      </c>
      <c r="BE213" s="114">
        <v>7.9520703124999983</v>
      </c>
      <c r="BF213" s="114">
        <v>7.9520703124999983</v>
      </c>
      <c r="BG213" s="114">
        <v>8.3430703125000001</v>
      </c>
      <c r="BH213" s="114">
        <v>8.3430703125000001</v>
      </c>
      <c r="BI213" s="114">
        <v>8.3430703125000001</v>
      </c>
      <c r="BJ213" s="114">
        <v>8.3430703125000001</v>
      </c>
      <c r="BK213" s="114">
        <v>9.0169703124999998</v>
      </c>
      <c r="BL213" s="114">
        <v>9.0169703124999998</v>
      </c>
    </row>
    <row r="214" spans="1:64" x14ac:dyDescent="0.25">
      <c r="A214" s="1" t="s">
        <v>113</v>
      </c>
      <c r="B214" s="114">
        <v>7.03</v>
      </c>
      <c r="C214" s="114">
        <v>7.39</v>
      </c>
      <c r="D214" s="114">
        <v>7.39</v>
      </c>
      <c r="E214" s="114">
        <v>7.39</v>
      </c>
      <c r="F214" s="114">
        <v>7.39</v>
      </c>
      <c r="G214" s="114">
        <v>7.66</v>
      </c>
      <c r="H214" s="114">
        <v>7.66</v>
      </c>
      <c r="I214" s="114">
        <v>7.66</v>
      </c>
      <c r="J214" s="114">
        <v>7.66</v>
      </c>
      <c r="K214" s="114">
        <v>7.99</v>
      </c>
      <c r="L214" s="114">
        <v>7.99</v>
      </c>
      <c r="M214" s="114">
        <v>7.99</v>
      </c>
      <c r="N214" s="114">
        <v>7.99</v>
      </c>
      <c r="O214" s="114">
        <v>8.01</v>
      </c>
      <c r="P214" s="114">
        <v>8.01</v>
      </c>
      <c r="Q214" s="114">
        <v>8.01</v>
      </c>
      <c r="R214" s="114">
        <v>8.01</v>
      </c>
      <c r="S214" s="114">
        <v>8.01</v>
      </c>
      <c r="T214" s="114">
        <v>8.01</v>
      </c>
      <c r="U214" s="114">
        <v>8.01</v>
      </c>
      <c r="V214" s="114">
        <v>8.01</v>
      </c>
      <c r="W214" s="114">
        <v>8.26</v>
      </c>
      <c r="X214" s="114">
        <v>8.26</v>
      </c>
      <c r="Y214" s="114">
        <v>8.26</v>
      </c>
      <c r="Z214" s="114">
        <v>8.26</v>
      </c>
      <c r="AA214" s="114">
        <v>7.86</v>
      </c>
      <c r="AB214" s="114">
        <v>7.86</v>
      </c>
      <c r="AC214" s="114">
        <v>8.0299999999999994</v>
      </c>
      <c r="AD214" s="114">
        <v>8.0299999999999994</v>
      </c>
      <c r="AE214" s="114">
        <v>8.3327997343749978</v>
      </c>
      <c r="AF214" s="114">
        <v>8.3327997343749978</v>
      </c>
      <c r="AG214" s="114">
        <v>8.3327997343749978</v>
      </c>
      <c r="AH214" s="114">
        <v>8.3327997343749978</v>
      </c>
      <c r="AI214" s="114">
        <v>9.2113249843750005</v>
      </c>
      <c r="AJ214" s="114">
        <v>9.2113249843750005</v>
      </c>
      <c r="AK214" s="114">
        <v>9.2113249843750005</v>
      </c>
      <c r="AL214" s="114">
        <v>9.2113249843750005</v>
      </c>
      <c r="AM214" s="114">
        <v>9.3365276406249968</v>
      </c>
      <c r="AN214" s="114">
        <v>9.3365276406249968</v>
      </c>
      <c r="AO214" s="114">
        <v>9.3365276406249968</v>
      </c>
      <c r="AP214" s="114">
        <v>9.3365276406249968</v>
      </c>
      <c r="AQ214" s="114">
        <v>8.3706703124999979</v>
      </c>
      <c r="AR214" s="114">
        <v>8.3706703124999979</v>
      </c>
      <c r="AS214" s="114">
        <v>8.3706703124999979</v>
      </c>
      <c r="AT214" s="114">
        <v>8.3706703124999979</v>
      </c>
      <c r="AU214" s="114">
        <v>8.5293703124999993</v>
      </c>
      <c r="AV214" s="114">
        <v>8.5293703124999993</v>
      </c>
      <c r="AW214" s="114">
        <v>8.5293703124999993</v>
      </c>
      <c r="AX214" s="114">
        <v>8.5293703124999993</v>
      </c>
      <c r="AY214" s="114">
        <v>8.4741703124999983</v>
      </c>
      <c r="AZ214" s="114">
        <v>8.4741703124999983</v>
      </c>
      <c r="BA214" s="114">
        <v>8.4741703124999983</v>
      </c>
      <c r="BB214" s="114">
        <v>8.4741703124999983</v>
      </c>
      <c r="BC214" s="114">
        <v>8.497170312499998</v>
      </c>
      <c r="BD214" s="114">
        <v>8.497170312499998</v>
      </c>
      <c r="BE214" s="114">
        <v>8.497170312499998</v>
      </c>
      <c r="BF214" s="114">
        <v>8.497170312499998</v>
      </c>
      <c r="BG214" s="114">
        <v>8.9617703125000006</v>
      </c>
      <c r="BH214" s="114">
        <v>8.9617703125000006</v>
      </c>
      <c r="BI214" s="114">
        <v>8.9617703125000006</v>
      </c>
      <c r="BJ214" s="114">
        <v>8.9617703125000006</v>
      </c>
      <c r="BK214" s="114">
        <v>9.8656703124999972</v>
      </c>
      <c r="BL214" s="114">
        <v>9.8656703124999972</v>
      </c>
    </row>
    <row r="215" spans="1:64" x14ac:dyDescent="0.25">
      <c r="A215" s="1" t="s">
        <v>87</v>
      </c>
      <c r="B215" s="114">
        <v>7.27</v>
      </c>
      <c r="C215" s="114">
        <v>7.91</v>
      </c>
      <c r="D215" s="114">
        <v>7.91</v>
      </c>
      <c r="E215" s="114">
        <v>7.91</v>
      </c>
      <c r="F215" s="114">
        <v>7.91</v>
      </c>
      <c r="G215" s="114">
        <v>7.97</v>
      </c>
      <c r="H215" s="114">
        <v>7.97</v>
      </c>
      <c r="I215" s="114">
        <v>7.97</v>
      </c>
      <c r="J215" s="114">
        <v>7.97</v>
      </c>
      <c r="K215" s="114">
        <v>7.92</v>
      </c>
      <c r="L215" s="114">
        <v>7.92</v>
      </c>
      <c r="M215" s="114">
        <v>7.92</v>
      </c>
      <c r="N215" s="114">
        <v>7.92</v>
      </c>
      <c r="O215" s="114">
        <v>8.5299999999999994</v>
      </c>
      <c r="P215" s="114">
        <v>8.5299999999999994</v>
      </c>
      <c r="Q215" s="114">
        <v>8.5299999999999994</v>
      </c>
      <c r="R215" s="114">
        <v>8.5299999999999994</v>
      </c>
      <c r="S215" s="114">
        <v>8.5</v>
      </c>
      <c r="T215" s="114">
        <v>8.5</v>
      </c>
      <c r="U215" s="114">
        <v>8.5</v>
      </c>
      <c r="V215" s="114">
        <v>8.5</v>
      </c>
      <c r="W215" s="114">
        <v>8.82</v>
      </c>
      <c r="X215" s="114">
        <v>8.82</v>
      </c>
      <c r="Y215" s="114">
        <v>8.82</v>
      </c>
      <c r="Z215" s="114">
        <v>8.82</v>
      </c>
      <c r="AA215" s="114">
        <v>8.8800000000000008</v>
      </c>
      <c r="AB215" s="114">
        <v>8.8800000000000008</v>
      </c>
      <c r="AC215" s="114">
        <v>9.07</v>
      </c>
      <c r="AD215" s="114">
        <v>9.07</v>
      </c>
      <c r="AE215" s="114">
        <v>9.3586595432525517</v>
      </c>
      <c r="AF215" s="114">
        <v>9.3075241586692794</v>
      </c>
      <c r="AG215" s="114">
        <v>9.3075241586692794</v>
      </c>
      <c r="AH215" s="114">
        <v>9.3075241586692794</v>
      </c>
      <c r="AI215" s="114">
        <v>10.104971805044221</v>
      </c>
      <c r="AJ215" s="114">
        <v>10.104971805044221</v>
      </c>
      <c r="AK215" s="114">
        <v>10.104971805044221</v>
      </c>
      <c r="AL215" s="114">
        <v>10.104971805044221</v>
      </c>
      <c r="AM215" s="114">
        <v>10.133705960942413</v>
      </c>
      <c r="AN215" s="114">
        <v>10.133705960942413</v>
      </c>
      <c r="AO215" s="114">
        <v>10.133705960942413</v>
      </c>
      <c r="AP215" s="114">
        <v>10.133705960942413</v>
      </c>
      <c r="AQ215" s="114">
        <v>10.553786338092197</v>
      </c>
      <c r="AR215" s="114">
        <v>10.553786338092197</v>
      </c>
      <c r="AS215" s="114">
        <v>10.553786338092197</v>
      </c>
      <c r="AT215" s="114">
        <v>10.553786338092197</v>
      </c>
      <c r="AU215" s="114">
        <v>10.475714752260963</v>
      </c>
      <c r="AV215" s="114">
        <v>10.475714752260963</v>
      </c>
      <c r="AW215" s="114">
        <v>10.475714752260963</v>
      </c>
      <c r="AX215" s="114">
        <v>10.475714752260963</v>
      </c>
      <c r="AY215" s="114">
        <v>10.517804452568942</v>
      </c>
      <c r="AZ215" s="114">
        <v>10.517804452568942</v>
      </c>
      <c r="BA215" s="114">
        <v>10.517804452568942</v>
      </c>
      <c r="BB215" s="114">
        <v>10.517804452568942</v>
      </c>
      <c r="BC215" s="114">
        <v>10.557053264564018</v>
      </c>
      <c r="BD215" s="114">
        <v>10.557053264564018</v>
      </c>
      <c r="BE215" s="114">
        <v>10.557053264564018</v>
      </c>
      <c r="BF215" s="114">
        <v>10.557053264564018</v>
      </c>
      <c r="BG215" s="114">
        <v>11.025908817710354</v>
      </c>
      <c r="BH215" s="114">
        <v>11.025908817710354</v>
      </c>
      <c r="BI215" s="114">
        <v>11.025908817710354</v>
      </c>
      <c r="BJ215" s="114">
        <v>11.025908817710354</v>
      </c>
      <c r="BK215" s="114">
        <v>11.122109999999999</v>
      </c>
      <c r="BL215" s="114">
        <v>11.122109999999999</v>
      </c>
    </row>
    <row r="216" spans="1:64" x14ac:dyDescent="0.25">
      <c r="A216" s="1" t="s">
        <v>90</v>
      </c>
      <c r="B216" s="114">
        <v>6.19</v>
      </c>
      <c r="C216" s="114">
        <v>6.57</v>
      </c>
      <c r="D216" s="114">
        <v>6.57</v>
      </c>
      <c r="E216" s="114">
        <v>6.57</v>
      </c>
      <c r="F216" s="114">
        <v>6.57</v>
      </c>
      <c r="G216" s="114">
        <v>6.81</v>
      </c>
      <c r="H216" s="114">
        <v>6.81</v>
      </c>
      <c r="I216" s="114">
        <v>6.81</v>
      </c>
      <c r="J216" s="114">
        <v>6.81</v>
      </c>
      <c r="K216" s="114">
        <v>6.62</v>
      </c>
      <c r="L216" s="114">
        <v>6.62</v>
      </c>
      <c r="M216" s="114">
        <v>6.62</v>
      </c>
      <c r="N216" s="114">
        <v>6.62</v>
      </c>
      <c r="O216" s="114">
        <v>7.04</v>
      </c>
      <c r="P216" s="114">
        <v>7.04</v>
      </c>
      <c r="Q216" s="114">
        <v>7.04</v>
      </c>
      <c r="R216" s="114">
        <v>7.04</v>
      </c>
      <c r="S216" s="114">
        <v>7.01</v>
      </c>
      <c r="T216" s="114">
        <v>7.01</v>
      </c>
      <c r="U216" s="114">
        <v>7.01</v>
      </c>
      <c r="V216" s="114">
        <v>7.01</v>
      </c>
      <c r="W216" s="114">
        <v>7.17</v>
      </c>
      <c r="X216" s="114">
        <v>7.17</v>
      </c>
      <c r="Y216" s="114">
        <v>7.17</v>
      </c>
      <c r="Z216" s="114">
        <v>7.17</v>
      </c>
      <c r="AA216" s="114">
        <v>7.36</v>
      </c>
      <c r="AB216" s="114">
        <v>7.36</v>
      </c>
      <c r="AC216" s="114">
        <v>7.52</v>
      </c>
      <c r="AD216" s="114">
        <v>7.52</v>
      </c>
      <c r="AE216" s="114">
        <v>7.7607787891436475</v>
      </c>
      <c r="AF216" s="114">
        <v>7.7157934176297633</v>
      </c>
      <c r="AG216" s="114">
        <v>7.7157934176297633</v>
      </c>
      <c r="AH216" s="114">
        <v>7.7157934176297633</v>
      </c>
      <c r="AI216" s="114">
        <v>7.9257082733060695</v>
      </c>
      <c r="AJ216" s="114">
        <v>7.9257082733060695</v>
      </c>
      <c r="AK216" s="114">
        <v>7.9257082733060695</v>
      </c>
      <c r="AL216" s="114">
        <v>7.9257082733060695</v>
      </c>
      <c r="AM216" s="114">
        <v>7.8573141609374586</v>
      </c>
      <c r="AN216" s="114">
        <v>7.8573141609374586</v>
      </c>
      <c r="AO216" s="114">
        <v>7.8573141609374586</v>
      </c>
      <c r="AP216" s="114">
        <v>7.8573141609374586</v>
      </c>
      <c r="AQ216" s="114">
        <v>8.1738963505565572</v>
      </c>
      <c r="AR216" s="114">
        <v>8.1738963505565572</v>
      </c>
      <c r="AS216" s="114">
        <v>8.1738963505565572</v>
      </c>
      <c r="AT216" s="114">
        <v>8.1738963505565572</v>
      </c>
      <c r="AU216" s="114">
        <v>8.0246923258434641</v>
      </c>
      <c r="AV216" s="114">
        <v>8.0246923258434641</v>
      </c>
      <c r="AW216" s="114">
        <v>8.0246923258434641</v>
      </c>
      <c r="AX216" s="114">
        <v>8.0246923258434641</v>
      </c>
      <c r="AY216" s="114">
        <v>8.0562765087726103</v>
      </c>
      <c r="AZ216" s="114">
        <v>8.0562765087726103</v>
      </c>
      <c r="BA216" s="114">
        <v>8.0562765087726103</v>
      </c>
      <c r="BB216" s="114">
        <v>8.0562765087726103</v>
      </c>
      <c r="BC216" s="114">
        <v>8.0817745755244434</v>
      </c>
      <c r="BD216" s="114">
        <v>8.0817745755244434</v>
      </c>
      <c r="BE216" s="114">
        <v>8.0817745755244434</v>
      </c>
      <c r="BF216" s="114">
        <v>8.0817745755244434</v>
      </c>
      <c r="BG216" s="114">
        <v>8.4435987584542946</v>
      </c>
      <c r="BH216" s="114">
        <v>8.4435987584542946</v>
      </c>
      <c r="BI216" s="114">
        <v>8.4435987584542946</v>
      </c>
      <c r="BJ216" s="114">
        <v>8.4435987584542946</v>
      </c>
      <c r="BK216" s="114">
        <v>8.5590658999999985</v>
      </c>
      <c r="BL216" s="114">
        <v>8.5590658999999985</v>
      </c>
    </row>
    <row r="217" spans="1:64" x14ac:dyDescent="0.25">
      <c r="A217" s="1" t="s">
        <v>88</v>
      </c>
      <c r="B217" s="114">
        <v>4.8099999999999996</v>
      </c>
      <c r="C217" s="114">
        <v>4.8099999999999996</v>
      </c>
      <c r="D217" s="114">
        <v>4.99</v>
      </c>
      <c r="E217" s="114">
        <v>4.99</v>
      </c>
      <c r="F217" s="114">
        <v>4.99</v>
      </c>
      <c r="G217" s="114">
        <v>5.9943797724999985</v>
      </c>
      <c r="H217" s="114">
        <v>5.9943797724999985</v>
      </c>
      <c r="I217" s="114">
        <v>5.9943797724999985</v>
      </c>
      <c r="J217" s="114">
        <v>5.9943797724999985</v>
      </c>
      <c r="K217" s="114">
        <v>5.9943797724999985</v>
      </c>
      <c r="L217" s="114">
        <v>5.9943797724999985</v>
      </c>
      <c r="M217" s="114">
        <v>5.9943797724999985</v>
      </c>
      <c r="N217" s="114">
        <v>5.9943797724999985</v>
      </c>
      <c r="O217" s="114">
        <v>5.9943797724999985</v>
      </c>
      <c r="P217" s="114">
        <v>5.9943797724999985</v>
      </c>
      <c r="Q217" s="114">
        <v>5.9943797724999985</v>
      </c>
      <c r="R217" s="114">
        <v>5.9943797724999985</v>
      </c>
      <c r="S217" s="114">
        <v>6.3245604125000012</v>
      </c>
      <c r="T217" s="114">
        <v>6.3245604125000012</v>
      </c>
      <c r="U217" s="114">
        <v>6.3245604125000012</v>
      </c>
      <c r="V217" s="114">
        <v>6.3245604125000012</v>
      </c>
      <c r="W217" s="114">
        <v>6.3703083324999987</v>
      </c>
      <c r="X217" s="114">
        <v>6.3703083324999987</v>
      </c>
      <c r="Y217" s="114">
        <v>6.3703083324999987</v>
      </c>
      <c r="Z217" s="114">
        <v>6.3703083324999987</v>
      </c>
      <c r="AA217" s="114">
        <v>6.8884532524999997</v>
      </c>
      <c r="AB217" s="114">
        <v>6.8884532524999997</v>
      </c>
      <c r="AC217" s="114">
        <v>6.8884532524999997</v>
      </c>
      <c r="AD217" s="114">
        <v>6.8884532524999997</v>
      </c>
      <c r="AE217" s="114">
        <v>7.3653255924999996</v>
      </c>
      <c r="AF217" s="114">
        <v>7.3653255924999996</v>
      </c>
      <c r="AG217" s="114">
        <v>7.3653255924999996</v>
      </c>
      <c r="AH217" s="114">
        <v>7.3653255924999996</v>
      </c>
      <c r="AI217" s="114">
        <v>8.1962470524999986</v>
      </c>
      <c r="AJ217" s="114">
        <v>8.1962470524999986</v>
      </c>
      <c r="AK217" s="114">
        <v>8.1962470524999986</v>
      </c>
      <c r="AL217" s="114">
        <v>8.1962470524999986</v>
      </c>
      <c r="AM217" s="114">
        <v>8.8646888074999985</v>
      </c>
      <c r="AN217" s="114">
        <v>8.8646888074999985</v>
      </c>
      <c r="AO217" s="114">
        <v>8.8646888074999985</v>
      </c>
      <c r="AP217" s="114">
        <v>8.8646888074999985</v>
      </c>
      <c r="AQ217" s="114">
        <v>9.2345259324999986</v>
      </c>
      <c r="AR217" s="114">
        <v>9.2345259324999986</v>
      </c>
      <c r="AS217" s="114">
        <v>9.2345259324999986</v>
      </c>
      <c r="AT217" s="114">
        <v>9.2345259324999986</v>
      </c>
      <c r="AU217" s="114">
        <v>10.247941812499999</v>
      </c>
      <c r="AV217" s="114">
        <v>10.247941812499999</v>
      </c>
      <c r="AW217" s="114">
        <v>10.247941812499999</v>
      </c>
      <c r="AX217" s="114">
        <v>10.247941812499999</v>
      </c>
      <c r="AY217" s="114">
        <v>10.511489612499998</v>
      </c>
      <c r="AZ217" s="114">
        <v>10.511489612499998</v>
      </c>
      <c r="BA217" s="114">
        <v>10.511489612499998</v>
      </c>
      <c r="BB217" s="114">
        <v>10.511489612499998</v>
      </c>
      <c r="BC217" s="114">
        <v>10.673099112499999</v>
      </c>
      <c r="BD217" s="114">
        <v>10.673099112499999</v>
      </c>
      <c r="BE217" s="114">
        <v>10.673099112499999</v>
      </c>
      <c r="BF217" s="114">
        <v>10.673099112499999</v>
      </c>
      <c r="BG217" s="114">
        <v>10.673099112499999</v>
      </c>
      <c r="BH217" s="114">
        <v>10.673099112499999</v>
      </c>
      <c r="BI217" s="114">
        <v>10.673099112499999</v>
      </c>
      <c r="BJ217" s="114">
        <v>10.673099112499999</v>
      </c>
      <c r="BK217" s="114">
        <v>11.109693392500001</v>
      </c>
      <c r="BL217" s="114">
        <v>11.109693392500001</v>
      </c>
    </row>
    <row r="218" spans="1:64" x14ac:dyDescent="0.25">
      <c r="A218" s="1" t="s">
        <v>98</v>
      </c>
      <c r="B218" s="114">
        <v>5.56</v>
      </c>
      <c r="C218" s="114">
        <v>5.55</v>
      </c>
      <c r="D218" s="114">
        <v>5.55</v>
      </c>
      <c r="E218" s="114">
        <v>5.66</v>
      </c>
      <c r="F218" s="114">
        <v>5.66</v>
      </c>
      <c r="G218" s="114">
        <v>5.66</v>
      </c>
      <c r="H218" s="114">
        <v>5.66</v>
      </c>
      <c r="I218" s="114">
        <v>5.66</v>
      </c>
      <c r="J218" s="114">
        <v>5.66</v>
      </c>
      <c r="K218" s="114">
        <v>5.66</v>
      </c>
      <c r="L218" s="114">
        <v>5.66</v>
      </c>
      <c r="M218" s="114">
        <v>5.66</v>
      </c>
      <c r="N218" s="114">
        <v>5.66</v>
      </c>
      <c r="O218" s="114">
        <v>5.87</v>
      </c>
      <c r="P218" s="114">
        <v>5.87</v>
      </c>
      <c r="Q218" s="114">
        <v>5.87</v>
      </c>
      <c r="R218" s="114">
        <v>5.87</v>
      </c>
      <c r="S218" s="114">
        <v>6.19</v>
      </c>
      <c r="T218" s="114">
        <v>6.19</v>
      </c>
      <c r="U218" s="114">
        <v>6.22</v>
      </c>
      <c r="V218" s="114">
        <v>6.22</v>
      </c>
      <c r="W218" s="114">
        <v>8.01</v>
      </c>
      <c r="X218" s="114">
        <v>8.01</v>
      </c>
      <c r="Y218" s="114">
        <v>8.01</v>
      </c>
      <c r="Z218" s="114">
        <v>8.01</v>
      </c>
      <c r="AA218" s="114">
        <v>8.2100000000000009</v>
      </c>
      <c r="AB218" s="114">
        <v>8.2100000000000009</v>
      </c>
      <c r="AC218" s="114">
        <v>8.4</v>
      </c>
      <c r="AD218" s="114">
        <v>8.4</v>
      </c>
      <c r="AE218" s="114">
        <v>8.3974724999999992</v>
      </c>
      <c r="AF218" s="114">
        <v>8.3974724999999992</v>
      </c>
      <c r="AG218" s="114">
        <v>8.6061285000000005</v>
      </c>
      <c r="AH218" s="114">
        <v>8.6061285000000005</v>
      </c>
      <c r="AI218" s="114">
        <v>8.7339769681499995</v>
      </c>
      <c r="AJ218" s="114">
        <v>8.7339769681499995</v>
      </c>
      <c r="AK218" s="114">
        <v>8.7339769681499995</v>
      </c>
      <c r="AL218" s="114">
        <v>8.7339769681499995</v>
      </c>
      <c r="AM218" s="114">
        <v>9.0417053023200005</v>
      </c>
      <c r="AN218" s="114">
        <v>9.0417053023200005</v>
      </c>
      <c r="AO218" s="114">
        <v>9.0417053023200005</v>
      </c>
      <c r="AP218" s="114">
        <v>9.0417053023200005</v>
      </c>
      <c r="AQ218" s="114">
        <v>9.6239474999999981</v>
      </c>
      <c r="AR218" s="114">
        <v>10.053679499999998</v>
      </c>
      <c r="AS218" s="114">
        <v>10.053679499999998</v>
      </c>
      <c r="AT218" s="114">
        <v>10.053679499999998</v>
      </c>
      <c r="AU218" s="114">
        <v>10.4523615</v>
      </c>
      <c r="AV218" s="114">
        <v>10.4523615</v>
      </c>
      <c r="AW218" s="114">
        <v>10.4523615</v>
      </c>
      <c r="AX218" s="114">
        <v>10.4523615</v>
      </c>
      <c r="AY218" s="114">
        <v>11.269907999999997</v>
      </c>
      <c r="AZ218" s="114">
        <v>11.269907999999997</v>
      </c>
      <c r="BA218" s="114">
        <v>11.269907999999997</v>
      </c>
      <c r="BB218" s="114">
        <v>11.269907999999997</v>
      </c>
      <c r="BC218" s="114">
        <v>11.775945374999999</v>
      </c>
      <c r="BD218" s="114">
        <v>11.775945374999999</v>
      </c>
      <c r="BE218" s="114">
        <v>11.775945374999999</v>
      </c>
      <c r="BF218" s="114">
        <v>11.775945374999999</v>
      </c>
      <c r="BG218" s="114">
        <v>12.072162374999998</v>
      </c>
      <c r="BH218" s="114">
        <v>12.072162374999998</v>
      </c>
      <c r="BI218" s="114">
        <v>13.519514289603038</v>
      </c>
      <c r="BJ218" s="114">
        <v>13.519514289603038</v>
      </c>
      <c r="BK218" s="114">
        <v>13.667925275346283</v>
      </c>
      <c r="BL218" s="114">
        <v>13.667925275346283</v>
      </c>
    </row>
    <row r="219" spans="1:64" x14ac:dyDescent="0.25">
      <c r="A219" s="1" t="s">
        <v>100</v>
      </c>
      <c r="B219" s="114">
        <v>5.59</v>
      </c>
      <c r="C219" s="114">
        <v>5.59</v>
      </c>
      <c r="D219" s="114">
        <v>5.59</v>
      </c>
      <c r="E219" s="114">
        <v>5.7</v>
      </c>
      <c r="F219" s="114">
        <v>5.7</v>
      </c>
      <c r="G219" s="114">
        <v>5.7</v>
      </c>
      <c r="H219" s="114">
        <v>5.7</v>
      </c>
      <c r="I219" s="114">
        <v>5.7</v>
      </c>
      <c r="J219" s="114">
        <v>5.7</v>
      </c>
      <c r="K219" s="114">
        <v>5.7</v>
      </c>
      <c r="L219" s="114">
        <v>5.7</v>
      </c>
      <c r="M219" s="114">
        <v>5.7</v>
      </c>
      <c r="N219" s="114">
        <v>5.7</v>
      </c>
      <c r="O219" s="114">
        <v>6.14</v>
      </c>
      <c r="P219" s="114">
        <v>6.14</v>
      </c>
      <c r="Q219" s="114">
        <v>6.14</v>
      </c>
      <c r="R219" s="114">
        <v>6.14</v>
      </c>
      <c r="S219" s="114">
        <v>6.26</v>
      </c>
      <c r="T219" s="114">
        <v>6.26</v>
      </c>
      <c r="U219" s="114">
        <v>6.29</v>
      </c>
      <c r="V219" s="114">
        <v>6.29</v>
      </c>
      <c r="W219" s="114">
        <v>7.96</v>
      </c>
      <c r="X219" s="114">
        <v>7.96</v>
      </c>
      <c r="Y219" s="114">
        <v>7.96</v>
      </c>
      <c r="Z219" s="114">
        <v>7.96</v>
      </c>
      <c r="AA219" s="114">
        <v>7.99</v>
      </c>
      <c r="AB219" s="114">
        <v>7.99</v>
      </c>
      <c r="AC219" s="114">
        <v>8.17</v>
      </c>
      <c r="AD219" s="114">
        <v>8.17</v>
      </c>
      <c r="AE219" s="114">
        <v>8.1652184999999982</v>
      </c>
      <c r="AF219" s="114">
        <v>8.1652184999999982</v>
      </c>
      <c r="AG219" s="114">
        <v>8.3670435000000012</v>
      </c>
      <c r="AH219" s="114">
        <v>8.3670435000000012</v>
      </c>
      <c r="AI219" s="114">
        <v>8.4532774633649996</v>
      </c>
      <c r="AJ219" s="114">
        <v>8.4532774633649996</v>
      </c>
      <c r="AK219" s="114">
        <v>8.4532774633649996</v>
      </c>
      <c r="AL219" s="114">
        <v>8.4532774633649996</v>
      </c>
      <c r="AM219" s="114">
        <v>8.7507363034575008</v>
      </c>
      <c r="AN219" s="114">
        <v>8.7507363034575008</v>
      </c>
      <c r="AO219" s="114">
        <v>8.7507363034575008</v>
      </c>
      <c r="AP219" s="114">
        <v>8.7507363034575008</v>
      </c>
      <c r="AQ219" s="114">
        <v>8.5966938922949971</v>
      </c>
      <c r="AR219" s="114">
        <v>9.7183395000000008</v>
      </c>
      <c r="AS219" s="114">
        <v>9.7183395000000008</v>
      </c>
      <c r="AT219" s="114">
        <v>9.7183395000000008</v>
      </c>
      <c r="AU219" s="114">
        <v>10.105843500000001</v>
      </c>
      <c r="AV219" s="114">
        <v>10.105843500000001</v>
      </c>
      <c r="AW219" s="114">
        <v>10.105843500000001</v>
      </c>
      <c r="AX219" s="114">
        <v>10.105843500000001</v>
      </c>
      <c r="AY219" s="114">
        <v>10.874951999999997</v>
      </c>
      <c r="AZ219" s="114">
        <v>10.874951999999997</v>
      </c>
      <c r="BA219" s="114">
        <v>10.874951999999997</v>
      </c>
      <c r="BB219" s="114">
        <v>10.874951999999997</v>
      </c>
      <c r="BC219" s="114">
        <v>11.364532874999998</v>
      </c>
      <c r="BD219" s="114">
        <v>11.364532874999998</v>
      </c>
      <c r="BE219" s="114">
        <v>11.364532874999998</v>
      </c>
      <c r="BF219" s="114">
        <v>11.364532874999998</v>
      </c>
      <c r="BG219" s="114">
        <v>11.648407499999998</v>
      </c>
      <c r="BH219" s="114">
        <v>11.648407499999998</v>
      </c>
      <c r="BI219" s="114">
        <v>13.519514289603038</v>
      </c>
      <c r="BJ219" s="114">
        <v>13.519514289603038</v>
      </c>
      <c r="BK219" s="114">
        <v>13.667925275346283</v>
      </c>
      <c r="BL219" s="114">
        <v>13.667925275346283</v>
      </c>
    </row>
    <row r="220" spans="1:64" x14ac:dyDescent="0.25">
      <c r="A220" s="1" t="s">
        <v>50</v>
      </c>
      <c r="B220" s="114">
        <v>4.84</v>
      </c>
      <c r="C220" s="114">
        <v>4.97</v>
      </c>
      <c r="D220" s="114">
        <v>4.97</v>
      </c>
      <c r="E220" s="114">
        <v>5.0999999999999996</v>
      </c>
      <c r="F220" s="114">
        <v>5.0999999999999996</v>
      </c>
      <c r="G220" s="114">
        <v>5.9</v>
      </c>
      <c r="H220" s="114">
        <v>5.9</v>
      </c>
      <c r="I220" s="114">
        <v>5.9</v>
      </c>
      <c r="J220" s="114">
        <v>5.9</v>
      </c>
      <c r="K220" s="114">
        <v>6.52</v>
      </c>
      <c r="L220" s="114">
        <v>6.52</v>
      </c>
      <c r="M220" s="114">
        <v>6.52</v>
      </c>
      <c r="N220" s="114">
        <v>6.52</v>
      </c>
      <c r="O220" s="114">
        <v>7.08</v>
      </c>
      <c r="P220" s="114">
        <v>7.08</v>
      </c>
      <c r="Q220" s="114">
        <v>7.08</v>
      </c>
      <c r="R220" s="114">
        <v>7.08</v>
      </c>
      <c r="S220" s="114">
        <v>7.85</v>
      </c>
      <c r="T220" s="114">
        <v>7.85</v>
      </c>
      <c r="U220" s="114">
        <v>7.85</v>
      </c>
      <c r="V220" s="114">
        <v>7.85</v>
      </c>
      <c r="W220" s="114">
        <v>8.1199999999999992</v>
      </c>
      <c r="X220" s="114">
        <v>8.1199999999999992</v>
      </c>
      <c r="Y220" s="114">
        <v>8.1199999999999992</v>
      </c>
      <c r="Z220" s="114">
        <v>8.1199999999999992</v>
      </c>
      <c r="AA220" s="114">
        <v>8.4600000000000009</v>
      </c>
      <c r="AB220" s="114">
        <v>8.4600000000000009</v>
      </c>
      <c r="AC220" s="114">
        <v>8.65</v>
      </c>
      <c r="AD220" s="114">
        <v>8.65</v>
      </c>
      <c r="AE220" s="114">
        <v>8.9787212746649203</v>
      </c>
      <c r="AF220" s="114">
        <v>8.9787212746649203</v>
      </c>
      <c r="AG220" s="114">
        <v>8.9787212746649203</v>
      </c>
      <c r="AH220" s="114">
        <v>8.9787212746649203</v>
      </c>
      <c r="AI220" s="114">
        <v>9.3323435752127359</v>
      </c>
      <c r="AJ220" s="114">
        <v>9.3323435752127359</v>
      </c>
      <c r="AK220" s="114">
        <v>9.3323435752127359</v>
      </c>
      <c r="AL220" s="114">
        <v>9.3323435752127359</v>
      </c>
      <c r="AM220" s="114">
        <v>9.3497033857142871</v>
      </c>
      <c r="AN220" s="114">
        <v>9.3497033857142871</v>
      </c>
      <c r="AO220" s="114">
        <v>9.3497033857142871</v>
      </c>
      <c r="AP220" s="114">
        <v>9.3497033857142871</v>
      </c>
      <c r="AQ220" s="114">
        <v>9.6431823584425498</v>
      </c>
      <c r="AR220" s="114">
        <v>9.6431823584425498</v>
      </c>
      <c r="AS220" s="114">
        <v>9.6431823584425498</v>
      </c>
      <c r="AT220" s="114">
        <v>9.6431823584425498</v>
      </c>
      <c r="AU220" s="114">
        <v>10.109330850037209</v>
      </c>
      <c r="AV220" s="114">
        <v>10.109330850037209</v>
      </c>
      <c r="AW220" s="114">
        <v>10.109330850037209</v>
      </c>
      <c r="AX220" s="114">
        <v>10.109330850037209</v>
      </c>
      <c r="AY220" s="114">
        <v>10.237815766682875</v>
      </c>
      <c r="AZ220" s="114">
        <v>10.237815766682875</v>
      </c>
      <c r="BA220" s="114">
        <v>10.237815766682875</v>
      </c>
      <c r="BB220" s="114">
        <v>10.237815766682875</v>
      </c>
      <c r="BC220" s="114">
        <v>10.459271098764722</v>
      </c>
      <c r="BD220" s="114">
        <v>10.459271098764722</v>
      </c>
      <c r="BE220" s="114">
        <v>10.459271098764722</v>
      </c>
      <c r="BF220" s="114">
        <v>10.459271098764722</v>
      </c>
      <c r="BG220" s="114">
        <v>10.961966758685955</v>
      </c>
      <c r="BH220" s="114">
        <v>10.961966758685955</v>
      </c>
      <c r="BI220" s="114">
        <v>10.961966758685955</v>
      </c>
      <c r="BJ220" s="114">
        <v>10.961966758685955</v>
      </c>
      <c r="BK220" s="114">
        <v>11.495944854612675</v>
      </c>
      <c r="BL220" s="114">
        <v>11.495944854612675</v>
      </c>
    </row>
    <row r="221" spans="1:64" x14ac:dyDescent="0.25">
      <c r="A221" s="1" t="s">
        <v>125</v>
      </c>
      <c r="B221" s="114">
        <v>5.58</v>
      </c>
      <c r="C221" s="114">
        <v>5.74</v>
      </c>
      <c r="D221" s="114">
        <v>5.74</v>
      </c>
      <c r="E221" s="114">
        <v>5.74</v>
      </c>
      <c r="F221" s="114">
        <v>5.74</v>
      </c>
      <c r="G221" s="114">
        <v>6.15</v>
      </c>
      <c r="H221" s="114">
        <v>6.15</v>
      </c>
      <c r="I221" s="114">
        <v>6.15</v>
      </c>
      <c r="J221" s="114">
        <v>6.15</v>
      </c>
      <c r="K221" s="114">
        <v>6.48</v>
      </c>
      <c r="L221" s="114">
        <v>6.48</v>
      </c>
      <c r="M221" s="114">
        <v>6.48</v>
      </c>
      <c r="N221" s="114">
        <v>6.48</v>
      </c>
      <c r="O221" s="114">
        <v>6.31</v>
      </c>
      <c r="P221" s="114">
        <v>6.31</v>
      </c>
      <c r="Q221" s="114">
        <v>6.31</v>
      </c>
      <c r="R221" s="114">
        <v>6.31</v>
      </c>
      <c r="S221" s="114">
        <v>6.97</v>
      </c>
      <c r="T221" s="114">
        <v>6.97</v>
      </c>
      <c r="U221" s="114">
        <v>6.97</v>
      </c>
      <c r="V221" s="114">
        <v>6.97</v>
      </c>
      <c r="W221" s="114">
        <v>7.2</v>
      </c>
      <c r="X221" s="114">
        <v>7.2</v>
      </c>
      <c r="Y221" s="114">
        <v>7.2</v>
      </c>
      <c r="Z221" s="114">
        <v>9.6999999999999993</v>
      </c>
      <c r="AA221" s="114">
        <v>9.6999999999999993</v>
      </c>
      <c r="AB221" s="114">
        <v>9.6999999999999993</v>
      </c>
      <c r="AC221" s="114">
        <v>9.92</v>
      </c>
      <c r="AD221" s="114">
        <v>9.92</v>
      </c>
      <c r="AE221" s="114">
        <v>10.494314218749999</v>
      </c>
      <c r="AF221" s="114">
        <v>10.494314218749999</v>
      </c>
      <c r="AG221" s="114">
        <v>10.494314218749999</v>
      </c>
      <c r="AH221" s="114">
        <v>10.494314218749999</v>
      </c>
      <c r="AI221" s="114">
        <v>13.358964218749998</v>
      </c>
      <c r="AJ221" s="114">
        <v>13.358964218749998</v>
      </c>
      <c r="AK221" s="114">
        <v>13.358964218749998</v>
      </c>
      <c r="AL221" s="114">
        <v>13.358964218749998</v>
      </c>
      <c r="AM221" s="114">
        <v>13.513064218749999</v>
      </c>
      <c r="AN221" s="114">
        <v>13.513064218749999</v>
      </c>
      <c r="AO221" s="114">
        <v>13.513064218749999</v>
      </c>
      <c r="AP221" s="114">
        <v>13.513064218749999</v>
      </c>
      <c r="AQ221" s="114">
        <v>14.077714218749998</v>
      </c>
      <c r="AR221" s="114">
        <v>14.077714218749998</v>
      </c>
      <c r="AS221" s="114">
        <v>14.077714218749998</v>
      </c>
      <c r="AT221" s="114">
        <v>14.077714218749998</v>
      </c>
      <c r="AU221" s="114">
        <v>14.607864218749999</v>
      </c>
      <c r="AV221" s="114">
        <v>14.607864218749999</v>
      </c>
      <c r="AW221" s="114">
        <v>14.607864218749999</v>
      </c>
      <c r="AX221" s="114">
        <v>14.607864218749999</v>
      </c>
      <c r="AY221" s="114">
        <v>15.039635240625</v>
      </c>
      <c r="AZ221" s="114">
        <v>15.039635240625</v>
      </c>
      <c r="BA221" s="114">
        <v>15.039635240625</v>
      </c>
      <c r="BB221" s="114">
        <v>15.039635240625</v>
      </c>
      <c r="BC221" s="114">
        <v>14.877024593749999</v>
      </c>
      <c r="BD221" s="114">
        <v>14.877024593749999</v>
      </c>
      <c r="BE221" s="114">
        <v>14.877024593749999</v>
      </c>
      <c r="BF221" s="114">
        <v>14.877024593749999</v>
      </c>
      <c r="BG221" s="114">
        <v>17.898456250000002</v>
      </c>
      <c r="BH221" s="114">
        <v>17.898456250000002</v>
      </c>
      <c r="BI221" s="114">
        <v>17.898456250000002</v>
      </c>
      <c r="BJ221" s="114">
        <v>17.898456250000002</v>
      </c>
      <c r="BK221" s="114">
        <v>20.62428337109375</v>
      </c>
      <c r="BL221" s="114">
        <v>20.62428337109375</v>
      </c>
    </row>
    <row r="222" spans="1:64" x14ac:dyDescent="0.25">
      <c r="A222" s="1" t="s">
        <v>95</v>
      </c>
      <c r="B222" s="114">
        <v>4.41</v>
      </c>
      <c r="C222" s="114">
        <v>5.68</v>
      </c>
      <c r="D222" s="114">
        <v>5.68</v>
      </c>
      <c r="E222" s="114">
        <v>5.68</v>
      </c>
      <c r="F222" s="114">
        <v>5.68</v>
      </c>
      <c r="G222" s="114">
        <v>5.68</v>
      </c>
      <c r="H222" s="114">
        <v>5.68</v>
      </c>
      <c r="I222" s="114">
        <v>5.33</v>
      </c>
      <c r="J222" s="114">
        <v>5.33</v>
      </c>
      <c r="K222" s="114">
        <v>5.31</v>
      </c>
      <c r="L222" s="114">
        <v>5.31</v>
      </c>
      <c r="M222" s="114">
        <v>5.31</v>
      </c>
      <c r="N222" s="114">
        <v>5.43</v>
      </c>
      <c r="O222" s="114">
        <v>6.18</v>
      </c>
      <c r="P222" s="114">
        <v>6.18</v>
      </c>
      <c r="Q222" s="114">
        <v>6.18</v>
      </c>
      <c r="R222" s="114">
        <v>6.18</v>
      </c>
      <c r="S222" s="114">
        <v>6.38</v>
      </c>
      <c r="T222" s="114">
        <v>6.38</v>
      </c>
      <c r="U222" s="114">
        <v>6.38</v>
      </c>
      <c r="V222" s="114">
        <v>6.38</v>
      </c>
      <c r="W222" s="114">
        <v>7.2</v>
      </c>
      <c r="X222" s="114">
        <v>7.2</v>
      </c>
      <c r="Y222" s="114">
        <v>7.2</v>
      </c>
      <c r="Z222" s="114">
        <v>7.2</v>
      </c>
      <c r="AA222" s="114">
        <v>7.51</v>
      </c>
      <c r="AB222" s="114">
        <v>7.51</v>
      </c>
      <c r="AC222" s="114">
        <v>7.67</v>
      </c>
      <c r="AD222" s="114">
        <v>7.67</v>
      </c>
      <c r="AE222" s="114">
        <v>7.9198020312500006</v>
      </c>
      <c r="AF222" s="114">
        <v>7.9198020312500006</v>
      </c>
      <c r="AG222" s="114">
        <v>7.9198020312500006</v>
      </c>
      <c r="AH222" s="114">
        <v>7.9198020312500006</v>
      </c>
      <c r="AI222" s="114">
        <v>8.3452509999999975</v>
      </c>
      <c r="AJ222" s="114">
        <v>8.3452509999999975</v>
      </c>
      <c r="AK222" s="114">
        <v>8.3452509999999975</v>
      </c>
      <c r="AL222" s="114">
        <v>8.3452509999999975</v>
      </c>
      <c r="AM222" s="114">
        <v>8.9019764218749984</v>
      </c>
      <c r="AN222" s="114">
        <v>8.9019764218749984</v>
      </c>
      <c r="AO222" s="114">
        <v>8.9019764218749984</v>
      </c>
      <c r="AP222" s="114">
        <v>8.9019764218749984</v>
      </c>
      <c r="AQ222" s="114">
        <v>10.080700906249998</v>
      </c>
      <c r="AR222" s="114">
        <v>10.080700906249998</v>
      </c>
      <c r="AS222" s="114">
        <v>10.080700906249998</v>
      </c>
      <c r="AT222" s="114">
        <v>10.080700906249998</v>
      </c>
      <c r="AU222" s="114">
        <v>10.313126328125</v>
      </c>
      <c r="AV222" s="114">
        <v>10.313126328125</v>
      </c>
      <c r="AW222" s="114">
        <v>10.313126328125</v>
      </c>
      <c r="AX222" s="114">
        <v>10.313126328125</v>
      </c>
      <c r="AY222" s="114">
        <v>10.648926328125</v>
      </c>
      <c r="AZ222" s="114">
        <v>10.648926328125</v>
      </c>
      <c r="BA222" s="114">
        <v>10.648926328125</v>
      </c>
      <c r="BB222" s="114">
        <v>10.648926328125</v>
      </c>
      <c r="BC222" s="114">
        <v>10.816826328124998</v>
      </c>
      <c r="BD222" s="114">
        <v>10.816826328124998</v>
      </c>
      <c r="BE222" s="114">
        <v>10.816826328124998</v>
      </c>
      <c r="BF222" s="114">
        <v>10.816826328124998</v>
      </c>
      <c r="BG222" s="114">
        <v>10.668650624999998</v>
      </c>
      <c r="BH222" s="114">
        <v>10.668650624999998</v>
      </c>
      <c r="BI222" s="114">
        <v>10.668650624999998</v>
      </c>
      <c r="BJ222" s="114">
        <v>10.668650624999998</v>
      </c>
      <c r="BK222" s="114">
        <v>10.449052734374998</v>
      </c>
      <c r="BL222" s="114">
        <v>10.449052734374998</v>
      </c>
    </row>
    <row r="223" spans="1:64" x14ac:dyDescent="0.25">
      <c r="A223" s="1" t="s">
        <v>108</v>
      </c>
      <c r="B223" s="114">
        <v>5.57</v>
      </c>
      <c r="C223" s="114">
        <v>5.68</v>
      </c>
      <c r="D223" s="114">
        <v>5.68</v>
      </c>
      <c r="E223" s="114">
        <v>5.68</v>
      </c>
      <c r="F223" s="114">
        <v>5.68</v>
      </c>
      <c r="G223" s="114">
        <v>5.68</v>
      </c>
      <c r="H223" s="114">
        <v>5.68</v>
      </c>
      <c r="I223" s="114">
        <v>5.33</v>
      </c>
      <c r="J223" s="114">
        <v>5.33</v>
      </c>
      <c r="K223" s="114">
        <v>4.99</v>
      </c>
      <c r="L223" s="114">
        <v>4.99</v>
      </c>
      <c r="M223" s="114">
        <v>4.99</v>
      </c>
      <c r="N223" s="114">
        <v>5.17</v>
      </c>
      <c r="O223" s="114">
        <v>6.06</v>
      </c>
      <c r="P223" s="114">
        <v>6.06</v>
      </c>
      <c r="Q223" s="114">
        <v>6.06</v>
      </c>
      <c r="R223" s="114">
        <v>6.06</v>
      </c>
      <c r="S223" s="114">
        <v>6.26</v>
      </c>
      <c r="T223" s="114">
        <v>6.26</v>
      </c>
      <c r="U223" s="114">
        <v>6.26</v>
      </c>
      <c r="V223" s="114">
        <v>6.26</v>
      </c>
      <c r="W223" s="114">
        <v>6.99</v>
      </c>
      <c r="X223" s="114">
        <v>6.99</v>
      </c>
      <c r="Y223" s="114">
        <v>6.99</v>
      </c>
      <c r="Z223" s="114">
        <v>6.99</v>
      </c>
      <c r="AA223" s="114">
        <v>6.98</v>
      </c>
      <c r="AB223" s="114">
        <v>6.98</v>
      </c>
      <c r="AC223" s="114">
        <v>7.13</v>
      </c>
      <c r="AD223" s="114">
        <v>7.13</v>
      </c>
      <c r="AE223" s="114">
        <v>7.5633020312499983</v>
      </c>
      <c r="AF223" s="114">
        <v>7.5633020312499983</v>
      </c>
      <c r="AG223" s="114">
        <v>7.5633020312499983</v>
      </c>
      <c r="AH223" s="114">
        <v>7.5633020312499983</v>
      </c>
      <c r="AI223" s="114">
        <v>8.2333502499999991</v>
      </c>
      <c r="AJ223" s="114">
        <v>8.2333502499999991</v>
      </c>
      <c r="AK223" s="114">
        <v>8.2333502499999991</v>
      </c>
      <c r="AL223" s="114">
        <v>8.2333502499999991</v>
      </c>
      <c r="AM223" s="114">
        <v>8.3358001562499986</v>
      </c>
      <c r="AN223" s="114">
        <v>8.3358001562499986</v>
      </c>
      <c r="AO223" s="114">
        <v>8.3358001562499986</v>
      </c>
      <c r="AP223" s="114">
        <v>8.3358001562499986</v>
      </c>
      <c r="AQ223" s="114">
        <v>9.5074546562499993</v>
      </c>
      <c r="AR223" s="114">
        <v>9.5074546562499993</v>
      </c>
      <c r="AS223" s="114">
        <v>9.5074546562499993</v>
      </c>
      <c r="AT223" s="114">
        <v>9.5074546562499993</v>
      </c>
      <c r="AU223" s="114">
        <v>9.8933763281249991</v>
      </c>
      <c r="AV223" s="114">
        <v>9.8933763281249991</v>
      </c>
      <c r="AW223" s="114">
        <v>9.8933763281249991</v>
      </c>
      <c r="AX223" s="114">
        <v>9.8933763281249991</v>
      </c>
      <c r="AY223" s="114">
        <v>9.8406506250000003</v>
      </c>
      <c r="AZ223" s="114">
        <v>9.8406506250000003</v>
      </c>
      <c r="BA223" s="114">
        <v>9.8406506250000003</v>
      </c>
      <c r="BB223" s="114">
        <v>9.8406506250000003</v>
      </c>
      <c r="BC223" s="114">
        <v>9.9234506249999992</v>
      </c>
      <c r="BD223" s="114">
        <v>9.9234506249999992</v>
      </c>
      <c r="BE223" s="114">
        <v>9.9234506249999992</v>
      </c>
      <c r="BF223" s="114">
        <v>9.9234506249999992</v>
      </c>
      <c r="BG223" s="114">
        <v>9.8406506250000003</v>
      </c>
      <c r="BH223" s="114">
        <v>9.8406506250000003</v>
      </c>
      <c r="BI223" s="114">
        <v>9.8406506250000003</v>
      </c>
      <c r="BJ223" s="114">
        <v>9.8406506250000003</v>
      </c>
      <c r="BK223" s="114">
        <v>9.9056777343750024</v>
      </c>
      <c r="BL223" s="114">
        <v>9.9056777343750024</v>
      </c>
    </row>
    <row r="224" spans="1:64" x14ac:dyDescent="0.25">
      <c r="A224" s="1" t="s">
        <v>106</v>
      </c>
      <c r="B224" s="114">
        <v>5.46</v>
      </c>
      <c r="C224" s="114">
        <v>5.68</v>
      </c>
      <c r="D224" s="114">
        <v>5.68</v>
      </c>
      <c r="E224" s="114">
        <v>5.68</v>
      </c>
      <c r="F224" s="114">
        <v>5.68</v>
      </c>
      <c r="G224" s="114">
        <v>5.68</v>
      </c>
      <c r="H224" s="114">
        <v>5.68</v>
      </c>
      <c r="I224" s="114">
        <v>5.33</v>
      </c>
      <c r="J224" s="114">
        <v>5.33</v>
      </c>
      <c r="K224" s="114">
        <v>4.95</v>
      </c>
      <c r="L224" s="114">
        <v>4.95</v>
      </c>
      <c r="M224" s="114">
        <v>4.95</v>
      </c>
      <c r="N224" s="114">
        <v>5.17</v>
      </c>
      <c r="O224" s="114">
        <v>6.06</v>
      </c>
      <c r="P224" s="114">
        <v>6.06</v>
      </c>
      <c r="Q224" s="114">
        <v>6.06</v>
      </c>
      <c r="R224" s="114">
        <v>6.06</v>
      </c>
      <c r="S224" s="114">
        <v>6.26</v>
      </c>
      <c r="T224" s="114">
        <v>6.26</v>
      </c>
      <c r="U224" s="114">
        <v>6.26</v>
      </c>
      <c r="V224" s="114">
        <v>6.26</v>
      </c>
      <c r="W224" s="114">
        <v>6.99</v>
      </c>
      <c r="X224" s="114">
        <v>6.99</v>
      </c>
      <c r="Y224" s="114">
        <v>6.99</v>
      </c>
      <c r="Z224" s="114">
        <v>6.99</v>
      </c>
      <c r="AA224" s="114">
        <v>6.98</v>
      </c>
      <c r="AB224" s="114">
        <v>6.98</v>
      </c>
      <c r="AC224" s="114">
        <v>7.13</v>
      </c>
      <c r="AD224" s="114">
        <v>7.13</v>
      </c>
      <c r="AE224" s="114">
        <v>7.5633020312499983</v>
      </c>
      <c r="AF224" s="114">
        <v>7.5633020312499983</v>
      </c>
      <c r="AG224" s="114">
        <v>7.5633020312499983</v>
      </c>
      <c r="AH224" s="114">
        <v>7.5633020312499983</v>
      </c>
      <c r="AI224" s="114">
        <v>8.2333502499999991</v>
      </c>
      <c r="AJ224" s="114">
        <v>8.2333502499999991</v>
      </c>
      <c r="AK224" s="114">
        <v>8.2333502499999991</v>
      </c>
      <c r="AL224" s="114">
        <v>8.2333502499999991</v>
      </c>
      <c r="AM224" s="114">
        <v>8.3358001562499986</v>
      </c>
      <c r="AN224" s="114">
        <v>8.3358001562499986</v>
      </c>
      <c r="AO224" s="114">
        <v>8.3358001562499986</v>
      </c>
      <c r="AP224" s="114">
        <v>8.3358001562499986</v>
      </c>
      <c r="AQ224" s="114">
        <v>9.5074546562499993</v>
      </c>
      <c r="AR224" s="114">
        <v>9.5074546562499993</v>
      </c>
      <c r="AS224" s="114">
        <v>9.5074546562499993</v>
      </c>
      <c r="AT224" s="114">
        <v>9.5074546562499993</v>
      </c>
      <c r="AU224" s="114">
        <v>9.8933763281249991</v>
      </c>
      <c r="AV224" s="114">
        <v>9.8933763281249991</v>
      </c>
      <c r="AW224" s="114">
        <v>9.8933763281249991</v>
      </c>
      <c r="AX224" s="114">
        <v>9.8933763281249991</v>
      </c>
      <c r="AY224" s="114">
        <v>9.8406506250000003</v>
      </c>
      <c r="AZ224" s="114">
        <v>9.8406506250000003</v>
      </c>
      <c r="BA224" s="114">
        <v>9.8406506250000003</v>
      </c>
      <c r="BB224" s="114">
        <v>9.8406506250000003</v>
      </c>
      <c r="BC224" s="114">
        <v>9.9234506249999992</v>
      </c>
      <c r="BD224" s="114">
        <v>9.9234506249999992</v>
      </c>
      <c r="BE224" s="114">
        <v>9.9234506249999992</v>
      </c>
      <c r="BF224" s="114">
        <v>9.9234506249999992</v>
      </c>
      <c r="BG224" s="114">
        <v>9.8406506250000003</v>
      </c>
      <c r="BH224" s="114">
        <v>9.8406506250000003</v>
      </c>
      <c r="BI224" s="114">
        <v>9.8406506250000003</v>
      </c>
      <c r="BJ224" s="114">
        <v>9.8406506250000003</v>
      </c>
      <c r="BK224" s="114">
        <v>9.9056777343750024</v>
      </c>
      <c r="BL224" s="114">
        <v>9.9056777343750024</v>
      </c>
    </row>
    <row r="225" spans="1:64" x14ac:dyDescent="0.25">
      <c r="A225" s="1" t="s">
        <v>121</v>
      </c>
      <c r="B225" s="114">
        <v>5.51</v>
      </c>
      <c r="C225" s="114">
        <v>5.62</v>
      </c>
      <c r="D225" s="114">
        <v>5.62</v>
      </c>
      <c r="E225" s="114">
        <v>5.62</v>
      </c>
      <c r="F225" s="114">
        <v>5.62</v>
      </c>
      <c r="G225" s="114">
        <v>5.53</v>
      </c>
      <c r="H225" s="114">
        <v>5.53</v>
      </c>
      <c r="I225" s="114">
        <v>5.53</v>
      </c>
      <c r="J225" s="114">
        <v>5.53</v>
      </c>
      <c r="K225" s="114">
        <v>5.6</v>
      </c>
      <c r="L225" s="114">
        <v>5.6</v>
      </c>
      <c r="M225" s="114">
        <v>5.6</v>
      </c>
      <c r="N225" s="114">
        <v>5.6</v>
      </c>
      <c r="O225" s="114">
        <v>6.4</v>
      </c>
      <c r="P225" s="114">
        <v>6.4</v>
      </c>
      <c r="Q225" s="114">
        <v>6.4</v>
      </c>
      <c r="R225" s="114">
        <v>6.4</v>
      </c>
      <c r="S225" s="114">
        <v>7.5</v>
      </c>
      <c r="T225" s="114">
        <v>7.5</v>
      </c>
      <c r="U225" s="114">
        <v>7.5</v>
      </c>
      <c r="V225" s="114">
        <v>7.5</v>
      </c>
      <c r="W225" s="114">
        <v>7.85</v>
      </c>
      <c r="X225" s="114">
        <v>7.85</v>
      </c>
      <c r="Y225" s="114">
        <v>7.85</v>
      </c>
      <c r="Z225" s="114">
        <v>7.85</v>
      </c>
      <c r="AA225" s="114">
        <v>8.16</v>
      </c>
      <c r="AB225" s="114">
        <v>8.16</v>
      </c>
      <c r="AC225" s="114">
        <v>8.34</v>
      </c>
      <c r="AD225" s="114">
        <v>8.34</v>
      </c>
      <c r="AE225" s="114">
        <v>8.0128963281249987</v>
      </c>
      <c r="AF225" s="114">
        <v>8.0128963281249987</v>
      </c>
      <c r="AG225" s="114">
        <v>8.0128963281249987</v>
      </c>
      <c r="AH225" s="114">
        <v>8.0128963281249987</v>
      </c>
      <c r="AI225" s="114">
        <v>8.3197235156250002</v>
      </c>
      <c r="AJ225" s="114">
        <v>8.3197235156250002</v>
      </c>
      <c r="AK225" s="114">
        <v>8.3197235156250002</v>
      </c>
      <c r="AL225" s="114">
        <v>8.3197235156250002</v>
      </c>
      <c r="AM225" s="114">
        <v>7.7880785156249992</v>
      </c>
      <c r="AN225" s="114">
        <v>7.7880785156249992</v>
      </c>
      <c r="AO225" s="114">
        <v>7.7880785156249992</v>
      </c>
      <c r="AP225" s="114">
        <v>7.7880785156249992</v>
      </c>
      <c r="AQ225" s="114">
        <v>8.2395703124999997</v>
      </c>
      <c r="AR225" s="114">
        <v>8.2395703124999997</v>
      </c>
      <c r="AS225" s="114">
        <v>8.2395703124999997</v>
      </c>
      <c r="AT225" s="114">
        <v>8.2395703124999997</v>
      </c>
      <c r="AU225" s="114">
        <v>8.032570312499999</v>
      </c>
      <c r="AV225" s="114">
        <v>8.032570312499999</v>
      </c>
      <c r="AW225" s="114">
        <v>8.032570312499999</v>
      </c>
      <c r="AX225" s="114">
        <v>8.032570312499999</v>
      </c>
      <c r="AY225" s="114">
        <v>8.1245703124999995</v>
      </c>
      <c r="AZ225" s="114">
        <v>8.1245703124999995</v>
      </c>
      <c r="BA225" s="114">
        <v>8.1245703124999995</v>
      </c>
      <c r="BB225" s="114">
        <v>8.1245703124999995</v>
      </c>
      <c r="BC225" s="114">
        <v>7.8310903125000006</v>
      </c>
      <c r="BD225" s="114">
        <v>7.8310903125000006</v>
      </c>
      <c r="BE225" s="114">
        <v>7.8310903125000006</v>
      </c>
      <c r="BF225" s="114">
        <v>7.8310903125000006</v>
      </c>
      <c r="BG225" s="114">
        <v>7.9449403124999991</v>
      </c>
      <c r="BH225" s="114">
        <v>7.9449403124999991</v>
      </c>
      <c r="BI225" s="114">
        <v>7.9449403124999991</v>
      </c>
      <c r="BJ225" s="114">
        <v>7.9449403124999991</v>
      </c>
      <c r="BK225" s="114">
        <v>8.1935703125000003</v>
      </c>
      <c r="BL225" s="114">
        <v>8.1935703125000003</v>
      </c>
    </row>
    <row r="226" spans="1:64" x14ac:dyDescent="0.25">
      <c r="A226" s="1" t="s">
        <v>119</v>
      </c>
      <c r="B226" s="114">
        <v>4.1100000000000003</v>
      </c>
      <c r="C226" s="114">
        <v>4.32</v>
      </c>
      <c r="D226" s="114">
        <v>4.32</v>
      </c>
      <c r="E226" s="114">
        <v>4.32</v>
      </c>
      <c r="F226" s="114">
        <v>4.21</v>
      </c>
      <c r="G226" s="114">
        <v>4.54</v>
      </c>
      <c r="H226" s="114">
        <v>4.54</v>
      </c>
      <c r="I226" s="114">
        <v>4.54</v>
      </c>
      <c r="J226" s="114">
        <v>4.54</v>
      </c>
      <c r="K226" s="114">
        <v>4.92</v>
      </c>
      <c r="L226" s="114">
        <v>4.92</v>
      </c>
      <c r="M226" s="114">
        <v>4.92</v>
      </c>
      <c r="N226" s="114">
        <v>4.92</v>
      </c>
      <c r="O226" s="114">
        <v>5.81</v>
      </c>
      <c r="P226" s="114">
        <v>5.81</v>
      </c>
      <c r="Q226" s="114">
        <v>5.81</v>
      </c>
      <c r="R226" s="114">
        <v>5.81</v>
      </c>
      <c r="S226" s="114">
        <v>6.88</v>
      </c>
      <c r="T226" s="114">
        <v>6.88</v>
      </c>
      <c r="U226" s="114">
        <v>6.88</v>
      </c>
      <c r="V226" s="114">
        <v>6.88</v>
      </c>
      <c r="W226" s="114">
        <v>7.15</v>
      </c>
      <c r="X226" s="114">
        <v>7.15</v>
      </c>
      <c r="Y226" s="114">
        <v>7.15</v>
      </c>
      <c r="Z226" s="114">
        <v>7.15</v>
      </c>
      <c r="AA226" s="114">
        <v>7.31</v>
      </c>
      <c r="AB226" s="114">
        <v>7.31</v>
      </c>
      <c r="AC226" s="114">
        <v>7.47</v>
      </c>
      <c r="AD226" s="114">
        <v>7.47</v>
      </c>
      <c r="AE226" s="114">
        <v>7.1785483133906247</v>
      </c>
      <c r="AF226" s="114">
        <v>7.1785483133906247</v>
      </c>
      <c r="AG226" s="114">
        <v>7.1785483133906247</v>
      </c>
      <c r="AH226" s="114">
        <v>7.1785483133906247</v>
      </c>
      <c r="AI226" s="114">
        <v>7.5283444785937501</v>
      </c>
      <c r="AJ226" s="114">
        <v>7.5283444785937501</v>
      </c>
      <c r="AK226" s="114">
        <v>7.5283444785937501</v>
      </c>
      <c r="AL226" s="114">
        <v>7.5283444785937501</v>
      </c>
      <c r="AM226" s="114">
        <v>7.6225294785937496</v>
      </c>
      <c r="AN226" s="114">
        <v>7.6225294785937496</v>
      </c>
      <c r="AO226" s="114">
        <v>7.6225294785937496</v>
      </c>
      <c r="AP226" s="114">
        <v>7.6225294785937496</v>
      </c>
      <c r="AQ226" s="114">
        <v>8.022377826562499</v>
      </c>
      <c r="AR226" s="114">
        <v>8.022377826562499</v>
      </c>
      <c r="AS226" s="114">
        <v>8.0210703124999991</v>
      </c>
      <c r="AT226" s="114">
        <v>8.0210703124999991</v>
      </c>
      <c r="AU226" s="114">
        <v>8.032570312499999</v>
      </c>
      <c r="AV226" s="114">
        <v>8.032570312499999</v>
      </c>
      <c r="AW226" s="114">
        <v>8.032570312499999</v>
      </c>
      <c r="AX226" s="114">
        <v>8.032570312499999</v>
      </c>
      <c r="AY226" s="114">
        <v>8.1245703124999995</v>
      </c>
      <c r="AZ226" s="114">
        <v>8.1245703124999995</v>
      </c>
      <c r="BA226" s="114">
        <v>8.1245703124999995</v>
      </c>
      <c r="BB226" s="114">
        <v>8.1245703124999995</v>
      </c>
      <c r="BC226" s="114">
        <v>8.1935703125000003</v>
      </c>
      <c r="BD226" s="114">
        <v>8.1935703125000003</v>
      </c>
      <c r="BE226" s="114">
        <v>8.1935703125000003</v>
      </c>
      <c r="BF226" s="114">
        <v>8.1935703125000003</v>
      </c>
      <c r="BG226" s="114">
        <v>8.1935703125000003</v>
      </c>
      <c r="BH226" s="114">
        <v>8.1935703125000003</v>
      </c>
      <c r="BI226" s="114">
        <v>8.1935703125000003</v>
      </c>
      <c r="BJ226" s="114">
        <v>8.1935703125000003</v>
      </c>
      <c r="BK226" s="114">
        <v>8.1935703125000003</v>
      </c>
      <c r="BL226" s="114">
        <v>8.1935703125000003</v>
      </c>
    </row>
    <row r="227" spans="1:64" x14ac:dyDescent="0.25">
      <c r="A227" s="1" t="s">
        <v>111</v>
      </c>
      <c r="B227" s="114">
        <v>3.43</v>
      </c>
      <c r="C227" s="114">
        <v>3.43</v>
      </c>
      <c r="D227" s="114">
        <v>3.4</v>
      </c>
      <c r="E227" s="114">
        <v>3.4</v>
      </c>
      <c r="F227" s="114">
        <v>3.51</v>
      </c>
      <c r="G227" s="114">
        <v>3.77</v>
      </c>
      <c r="H227" s="114">
        <v>3.77</v>
      </c>
      <c r="I227" s="114">
        <v>3.77</v>
      </c>
      <c r="J227" s="114">
        <v>3.77</v>
      </c>
      <c r="K227" s="114">
        <v>4.07</v>
      </c>
      <c r="L227" s="114">
        <v>4.07</v>
      </c>
      <c r="M227" s="114">
        <v>4.07</v>
      </c>
      <c r="N227" s="114">
        <v>4.07</v>
      </c>
      <c r="O227" s="114">
        <v>4.1900000000000004</v>
      </c>
      <c r="P227" s="114">
        <v>4.1900000000000004</v>
      </c>
      <c r="Q227" s="114">
        <v>4.1900000000000004</v>
      </c>
      <c r="R227" s="114">
        <v>4.1900000000000004</v>
      </c>
      <c r="S227" s="114">
        <v>4.4000000000000004</v>
      </c>
      <c r="T227" s="114">
        <v>4.4000000000000004</v>
      </c>
      <c r="U227" s="114">
        <v>4.4000000000000004</v>
      </c>
      <c r="V227" s="114">
        <v>4.4000000000000004</v>
      </c>
      <c r="W227" s="114">
        <v>4.62</v>
      </c>
      <c r="X227" s="114">
        <v>4.62</v>
      </c>
      <c r="Y227" s="114">
        <v>4.62</v>
      </c>
      <c r="Z227" s="114">
        <v>4.62</v>
      </c>
      <c r="AA227" s="114">
        <v>4.7300000000000004</v>
      </c>
      <c r="AB227" s="114">
        <v>4.7300000000000004</v>
      </c>
      <c r="AC227" s="114">
        <v>4.83</v>
      </c>
      <c r="AD227" s="114">
        <v>4.83</v>
      </c>
      <c r="AE227" s="114">
        <v>5.0701703124999993</v>
      </c>
      <c r="AF227" s="114">
        <v>5.0701703124999993</v>
      </c>
      <c r="AG227" s="114">
        <v>5.0701703124999993</v>
      </c>
      <c r="AH227" s="114">
        <v>5.0701703124999993</v>
      </c>
      <c r="AI227" s="114">
        <v>5.1920703125000003</v>
      </c>
      <c r="AJ227" s="114">
        <v>5.1920703125000003</v>
      </c>
      <c r="AK227" s="114">
        <v>5.1920703125000003</v>
      </c>
      <c r="AL227" s="114">
        <v>5.1920703125000003</v>
      </c>
      <c r="AM227" s="114">
        <v>5.2633703124999993</v>
      </c>
      <c r="AN227" s="114">
        <v>5.2633703124999993</v>
      </c>
      <c r="AO227" s="114">
        <v>5.2633703124999993</v>
      </c>
      <c r="AP227" s="114">
        <v>5.2633703124999993</v>
      </c>
      <c r="AQ227" s="114">
        <v>5.4243703124999998</v>
      </c>
      <c r="AR227" s="114">
        <v>5.4243703124999998</v>
      </c>
      <c r="AS227" s="114">
        <v>5.4243703124999998</v>
      </c>
      <c r="AT227" s="114">
        <v>5.4243703124999998</v>
      </c>
      <c r="AU227" s="114">
        <v>5.4243703124999998</v>
      </c>
      <c r="AV227" s="114">
        <v>5.4243703124999998</v>
      </c>
      <c r="AW227" s="114">
        <v>5.4243703124999998</v>
      </c>
      <c r="AX227" s="114">
        <v>5.4243703124999998</v>
      </c>
      <c r="AY227" s="114">
        <v>5.6129703124999999</v>
      </c>
      <c r="AZ227" s="114">
        <v>5.6129703124999999</v>
      </c>
      <c r="BA227" s="114">
        <v>5.6129703124999999</v>
      </c>
      <c r="BB227" s="114">
        <v>5.6129703124999999</v>
      </c>
      <c r="BC227" s="114">
        <v>6.1419703124999998</v>
      </c>
      <c r="BD227" s="114">
        <v>6.1419703124999998</v>
      </c>
      <c r="BE227" s="114">
        <v>6.1419703124999998</v>
      </c>
      <c r="BF227" s="114">
        <v>6.1419703124999998</v>
      </c>
      <c r="BG227" s="114">
        <v>6.3236703124999982</v>
      </c>
      <c r="BH227" s="114">
        <v>6.3236703124999982</v>
      </c>
      <c r="BI227" s="114">
        <v>6.3236703124999982</v>
      </c>
      <c r="BJ227" s="114">
        <v>6.3236703124999982</v>
      </c>
      <c r="BK227" s="114">
        <v>6.5030703125000002</v>
      </c>
      <c r="BL227" s="114">
        <v>6.5030703125000002</v>
      </c>
    </row>
    <row r="228" spans="1:64" x14ac:dyDescent="0.25">
      <c r="A228" s="1" t="s">
        <v>114</v>
      </c>
      <c r="B228" s="114">
        <v>5.2</v>
      </c>
      <c r="C228" s="114">
        <v>5.2</v>
      </c>
      <c r="D228" s="114">
        <v>5.2</v>
      </c>
      <c r="E228" s="114">
        <v>5.2</v>
      </c>
      <c r="F228" s="114">
        <v>5.2</v>
      </c>
      <c r="G228" s="114">
        <v>5.53</v>
      </c>
      <c r="H228" s="114">
        <v>5.53</v>
      </c>
      <c r="I228" s="114">
        <v>5.53</v>
      </c>
      <c r="J228" s="114">
        <v>5.53</v>
      </c>
      <c r="K228" s="114">
        <v>5.73</v>
      </c>
      <c r="L228" s="114">
        <v>5.73</v>
      </c>
      <c r="M228" s="114">
        <v>5.73</v>
      </c>
      <c r="N228" s="114">
        <v>5.73</v>
      </c>
      <c r="O228" s="114">
        <v>5.73</v>
      </c>
      <c r="P228" s="114">
        <v>5.73</v>
      </c>
      <c r="Q228" s="114">
        <v>6.18</v>
      </c>
      <c r="R228" s="114">
        <v>6.18</v>
      </c>
      <c r="S228" s="114">
        <v>6.18</v>
      </c>
      <c r="T228" s="114">
        <v>6.18</v>
      </c>
      <c r="U228" s="114">
        <v>6.18</v>
      </c>
      <c r="V228" s="114">
        <v>6.18</v>
      </c>
      <c r="W228" s="114">
        <v>6.48</v>
      </c>
      <c r="X228" s="114">
        <v>6.48</v>
      </c>
      <c r="Y228" s="114">
        <v>6.48</v>
      </c>
      <c r="Z228" s="114">
        <v>6.48</v>
      </c>
      <c r="AA228" s="114">
        <v>6.73</v>
      </c>
      <c r="AB228" s="114">
        <v>6.73</v>
      </c>
      <c r="AC228" s="114">
        <v>6.88</v>
      </c>
      <c r="AD228" s="114">
        <v>6.88</v>
      </c>
      <c r="AE228" s="114">
        <v>7.0941703124999993</v>
      </c>
      <c r="AF228" s="114">
        <v>7.0941703124999993</v>
      </c>
      <c r="AG228" s="114">
        <v>7.0941703124999993</v>
      </c>
      <c r="AH228" s="114">
        <v>7.0941703124999993</v>
      </c>
      <c r="AI228" s="114">
        <v>7.4874703125000002</v>
      </c>
      <c r="AJ228" s="114">
        <v>7.4874703125000002</v>
      </c>
      <c r="AK228" s="114">
        <v>7.4874703125000002</v>
      </c>
      <c r="AL228" s="114">
        <v>7.4874703125000002</v>
      </c>
      <c r="AM228" s="114">
        <v>8.2530454374999991</v>
      </c>
      <c r="AN228" s="114">
        <v>8.2530454374999991</v>
      </c>
      <c r="AO228" s="114">
        <v>8.2530454374999991</v>
      </c>
      <c r="AP228" s="114">
        <v>8.2530454374999991</v>
      </c>
      <c r="AQ228" s="114">
        <v>9.2289620312499974</v>
      </c>
      <c r="AR228" s="114">
        <v>9.2289620312499974</v>
      </c>
      <c r="AS228" s="114">
        <v>9.2289620312499974</v>
      </c>
      <c r="AT228" s="114">
        <v>9.2289620312499974</v>
      </c>
      <c r="AU228" s="114">
        <v>9.8798027343749997</v>
      </c>
      <c r="AV228" s="114">
        <v>9.8798027343749997</v>
      </c>
      <c r="AW228" s="114">
        <v>9.8798027343749997</v>
      </c>
      <c r="AX228" s="114">
        <v>9.8798027343749997</v>
      </c>
      <c r="AY228" s="114">
        <v>10.122512031249999</v>
      </c>
      <c r="AZ228" s="114">
        <v>10.122512031249999</v>
      </c>
      <c r="BA228" s="114">
        <v>10.122512031249999</v>
      </c>
      <c r="BB228" s="114">
        <v>10.122512031249999</v>
      </c>
      <c r="BC228" s="114">
        <v>10.267182031249996</v>
      </c>
      <c r="BD228" s="114">
        <v>10.267182031249996</v>
      </c>
      <c r="BE228" s="114">
        <v>10.267182031249996</v>
      </c>
      <c r="BF228" s="114">
        <v>10.267182031249996</v>
      </c>
      <c r="BG228" s="114">
        <v>9.5520527343749997</v>
      </c>
      <c r="BH228" s="114">
        <v>9.5520527343749997</v>
      </c>
      <c r="BI228" s="114">
        <v>9.5520527343749997</v>
      </c>
      <c r="BJ228" s="114">
        <v>9.5520527343749997</v>
      </c>
      <c r="BK228" s="114">
        <v>8.6221983843749985</v>
      </c>
      <c r="BL228" s="114">
        <v>8.6221983843749985</v>
      </c>
    </row>
    <row r="229" spans="1:64" x14ac:dyDescent="0.25">
      <c r="A229" s="1" t="s">
        <v>82</v>
      </c>
      <c r="B229" s="114">
        <v>5.57</v>
      </c>
      <c r="C229" s="114">
        <v>5.71</v>
      </c>
      <c r="D229" s="114">
        <v>5.71</v>
      </c>
      <c r="E229" s="114">
        <v>5.71</v>
      </c>
      <c r="F229" s="114">
        <v>5.71</v>
      </c>
      <c r="G229" s="114">
        <v>5.64</v>
      </c>
      <c r="H229" s="114">
        <v>5.64</v>
      </c>
      <c r="I229" s="114">
        <v>5.64</v>
      </c>
      <c r="J229" s="114">
        <v>5.64</v>
      </c>
      <c r="K229" s="114">
        <v>6.01</v>
      </c>
      <c r="L229" s="114">
        <v>6.01</v>
      </c>
      <c r="M229" s="114">
        <v>6.01</v>
      </c>
      <c r="N229" s="114">
        <v>6.01</v>
      </c>
      <c r="O229" s="114">
        <v>5.84</v>
      </c>
      <c r="P229" s="114">
        <v>5.84</v>
      </c>
      <c r="Q229" s="114">
        <v>5.84</v>
      </c>
      <c r="R229" s="114">
        <v>5.84</v>
      </c>
      <c r="S229" s="114">
        <v>5.65</v>
      </c>
      <c r="T229" s="114">
        <v>5.65</v>
      </c>
      <c r="U229" s="114">
        <v>5.65</v>
      </c>
      <c r="V229" s="114">
        <v>5.65</v>
      </c>
      <c r="W229" s="114">
        <v>5.95</v>
      </c>
      <c r="X229" s="114">
        <v>5.95</v>
      </c>
      <c r="Y229" s="114">
        <v>5.95</v>
      </c>
      <c r="Z229" s="114">
        <v>5.95</v>
      </c>
      <c r="AA229" s="114">
        <v>6.04</v>
      </c>
      <c r="AB229" s="114">
        <v>6.04</v>
      </c>
      <c r="AC229" s="114">
        <v>6.17</v>
      </c>
      <c r="AD229" s="114">
        <v>6.17</v>
      </c>
      <c r="AE229" s="114">
        <v>6.1677321093749997</v>
      </c>
      <c r="AF229" s="114">
        <v>6.1677321093749997</v>
      </c>
      <c r="AG229" s="114">
        <v>6.1677321093749997</v>
      </c>
      <c r="AH229" s="114">
        <v>6.1677321093749997</v>
      </c>
      <c r="AI229" s="114">
        <v>6.3753455624999988</v>
      </c>
      <c r="AJ229" s="114">
        <v>6.3753455624999988</v>
      </c>
      <c r="AK229" s="114">
        <v>6.3753455624999988</v>
      </c>
      <c r="AL229" s="114">
        <v>6.3753455624999988</v>
      </c>
      <c r="AM229" s="114">
        <v>6.5420700468749997</v>
      </c>
      <c r="AN229" s="114">
        <v>6.5420700468749997</v>
      </c>
      <c r="AO229" s="114">
        <v>6.5420700468749997</v>
      </c>
      <c r="AP229" s="114">
        <v>6.5420700468749997</v>
      </c>
      <c r="AQ229" s="114">
        <v>7.4202193906249994</v>
      </c>
      <c r="AR229" s="114">
        <v>7.4202193906249994</v>
      </c>
      <c r="AS229" s="114">
        <v>7.4202193906249994</v>
      </c>
      <c r="AT229" s="114">
        <v>7.4202193906249994</v>
      </c>
      <c r="AU229" s="114">
        <v>5.1805703125000004</v>
      </c>
      <c r="AV229" s="114">
        <v>5.1805703125000004</v>
      </c>
      <c r="AW229" s="114">
        <v>5.1805703125000004</v>
      </c>
      <c r="AX229" s="114">
        <v>5.1805703125000004</v>
      </c>
      <c r="AY229" s="114">
        <v>5.4283953125000002</v>
      </c>
      <c r="AZ229" s="114">
        <v>5.4283953125000002</v>
      </c>
      <c r="BA229" s="114">
        <v>5.4283953125000002</v>
      </c>
      <c r="BB229" s="114">
        <v>5.4283953125000002</v>
      </c>
      <c r="BC229" s="114">
        <v>5.0080703124999992</v>
      </c>
      <c r="BD229" s="114">
        <v>5.0080703124999992</v>
      </c>
      <c r="BE229" s="114">
        <v>5.0080703124999992</v>
      </c>
      <c r="BF229" s="114">
        <v>5.0080703124999992</v>
      </c>
      <c r="BG229" s="114">
        <v>5.0080703124999992</v>
      </c>
      <c r="BH229" s="114">
        <v>7.3035421874999988</v>
      </c>
      <c r="BI229" s="114">
        <v>7.3035421874999988</v>
      </c>
      <c r="BJ229" s="114">
        <v>7.3035421874999988</v>
      </c>
      <c r="BK229" s="114">
        <v>7.5096221874999998</v>
      </c>
      <c r="BL229" s="114">
        <v>7.5096221874999998</v>
      </c>
    </row>
    <row r="230" spans="1:64" x14ac:dyDescent="0.25">
      <c r="A230" s="1" t="s">
        <v>70</v>
      </c>
      <c r="B230" s="114">
        <v>6.39</v>
      </c>
      <c r="C230" s="114">
        <v>6.39</v>
      </c>
      <c r="D230" s="114">
        <v>6.39</v>
      </c>
      <c r="E230" s="114">
        <v>6.39</v>
      </c>
      <c r="F230" s="114">
        <v>6.39</v>
      </c>
      <c r="G230" s="114">
        <v>7.39</v>
      </c>
      <c r="H230" s="114">
        <v>7.58</v>
      </c>
      <c r="I230" s="114">
        <v>7.58</v>
      </c>
      <c r="J230" s="114">
        <v>7.58</v>
      </c>
      <c r="K230" s="114">
        <v>7.56</v>
      </c>
      <c r="L230" s="114">
        <v>7.56</v>
      </c>
      <c r="M230" s="114">
        <v>7.56</v>
      </c>
      <c r="N230" s="114">
        <v>7.56</v>
      </c>
      <c r="O230" s="114">
        <v>7.72</v>
      </c>
      <c r="P230" s="114">
        <v>7.93</v>
      </c>
      <c r="Q230" s="114">
        <v>7.93</v>
      </c>
      <c r="R230" s="114">
        <v>7.93</v>
      </c>
      <c r="S230" s="114">
        <v>7.93</v>
      </c>
      <c r="T230" s="114">
        <v>8.25</v>
      </c>
      <c r="U230" s="114">
        <v>8.25</v>
      </c>
      <c r="V230" s="114">
        <v>8.25</v>
      </c>
      <c r="W230" s="114">
        <v>8.25</v>
      </c>
      <c r="X230" s="114">
        <v>8.25</v>
      </c>
      <c r="Y230" s="114">
        <v>8.66</v>
      </c>
      <c r="Z230" s="114">
        <v>8.66</v>
      </c>
      <c r="AA230" s="114">
        <v>8.66</v>
      </c>
      <c r="AB230" s="114">
        <v>9.1</v>
      </c>
      <c r="AC230" s="114">
        <v>9.3000000000000007</v>
      </c>
      <c r="AD230" s="114">
        <v>9.3000000000000007</v>
      </c>
      <c r="AE230" s="114">
        <v>9.3037299999999998</v>
      </c>
      <c r="AF230" s="114">
        <v>9.7738499999999995</v>
      </c>
      <c r="AG230" s="114">
        <v>9.7738499999999995</v>
      </c>
      <c r="AH230" s="114">
        <v>9.7738499999999995</v>
      </c>
      <c r="AI230" s="114">
        <v>9.7738499999999995</v>
      </c>
      <c r="AJ230" s="114">
        <v>9.7738499999999995</v>
      </c>
      <c r="AK230" s="114">
        <v>9.7738499999999995</v>
      </c>
      <c r="AL230" s="114">
        <v>9.7738499999999995</v>
      </c>
      <c r="AM230" s="114">
        <v>10.073539999999999</v>
      </c>
      <c r="AN230" s="114">
        <v>10.073539999999999</v>
      </c>
      <c r="AO230" s="114">
        <v>10.073539999999999</v>
      </c>
      <c r="AP230" s="114">
        <v>10.073539999999999</v>
      </c>
      <c r="AQ230" s="114">
        <v>10.38289</v>
      </c>
      <c r="AR230" s="114">
        <v>10.38289</v>
      </c>
      <c r="AS230" s="114">
        <v>10.38289</v>
      </c>
      <c r="AT230" s="114">
        <v>10.38289</v>
      </c>
      <c r="AU230" s="114">
        <v>10.49835</v>
      </c>
      <c r="AV230" s="114">
        <v>10.49835</v>
      </c>
      <c r="AW230" s="114">
        <v>10.49835</v>
      </c>
      <c r="AX230" s="114">
        <v>10.49835</v>
      </c>
      <c r="AY230" s="114">
        <v>10.49835</v>
      </c>
      <c r="AZ230" s="114">
        <v>10.49835</v>
      </c>
      <c r="BA230" s="114">
        <v>10.49835</v>
      </c>
      <c r="BB230" s="114">
        <v>10.49835</v>
      </c>
      <c r="BC230" s="114">
        <v>10.614960000000002</v>
      </c>
      <c r="BD230" s="114">
        <v>10.614960000000002</v>
      </c>
      <c r="BE230" s="114">
        <v>10.614960000000002</v>
      </c>
      <c r="BF230" s="114">
        <v>10.614960000000002</v>
      </c>
      <c r="BG230" s="114">
        <v>10.852140312499998</v>
      </c>
      <c r="BH230" s="114">
        <v>10.852140312499998</v>
      </c>
      <c r="BI230" s="114">
        <v>10.852140312499998</v>
      </c>
      <c r="BJ230" s="114">
        <v>10.852140312499998</v>
      </c>
      <c r="BK230" s="114">
        <v>11.0745503125</v>
      </c>
      <c r="BL230" s="114">
        <v>11.0745503125</v>
      </c>
    </row>
  </sheetData>
  <pageMargins left="0.7" right="0.7" top="0.75" bottom="0.75" header="0.3" footer="0.3"/>
  <pageSetup paperSize="8" scale="27" fitToHeight="0" orientation="landscape" r:id="rId1"/>
  <headerFooter>
    <oddFooter>&amp;L&amp;F&amp;C&amp;A&amp;R&amp;P</oddFooter>
  </headerFooter>
  <rowBreaks count="1" manualBreakCount="1">
    <brk id="139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0148-53CF-47F4-8305-843AE7128EB1}">
  <sheetPr codeName="Sheet8">
    <pageSetUpPr fitToPage="1"/>
  </sheetPr>
  <dimension ref="A1:O160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88.5703125" bestFit="1" customWidth="1"/>
    <col min="2" max="15" width="16.140625" customWidth="1"/>
    <col min="16" max="16" width="2.7109375" customWidth="1"/>
  </cols>
  <sheetData>
    <row r="1" spans="1:15" ht="26.25" x14ac:dyDescent="0.4">
      <c r="A1" s="9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67" t="s">
        <v>200</v>
      </c>
      <c r="F2" s="67"/>
      <c r="G2" s="67"/>
      <c r="H2" s="67"/>
      <c r="I2" s="67"/>
      <c r="J2" s="67"/>
      <c r="K2" s="67"/>
      <c r="L2" s="1"/>
      <c r="M2" s="1"/>
      <c r="N2" s="1"/>
      <c r="O2" s="1"/>
    </row>
    <row r="3" spans="1:15" x14ac:dyDescent="0.25">
      <c r="A3" s="1"/>
      <c r="B3" s="1"/>
      <c r="C3" s="1"/>
      <c r="D3" s="1"/>
      <c r="E3" s="67" t="s">
        <v>199</v>
      </c>
      <c r="F3" s="67"/>
      <c r="G3" s="67"/>
      <c r="H3" s="67"/>
      <c r="I3" s="67"/>
      <c r="J3" s="67"/>
      <c r="K3" s="67"/>
      <c r="L3" s="1"/>
      <c r="M3" s="1"/>
      <c r="N3" s="1"/>
      <c r="O3" s="1"/>
    </row>
    <row r="4" spans="1:15" ht="23.25" x14ac:dyDescent="0.35">
      <c r="A4" s="62" t="s">
        <v>146</v>
      </c>
      <c r="B4" s="61">
        <v>43692</v>
      </c>
      <c r="C4" s="73" t="s">
        <v>159</v>
      </c>
      <c r="D4" s="1"/>
      <c r="E4" s="61" t="s">
        <v>158</v>
      </c>
      <c r="F4" s="61"/>
      <c r="G4" s="1"/>
    </row>
    <row r="5" spans="1:15" x14ac:dyDescent="0.25">
      <c r="A5" s="60" t="s">
        <v>127</v>
      </c>
      <c r="B5" s="66">
        <f>VLOOKUP(A5,RawData!$A$5:$BL$47,64,FALSE)</f>
        <v>30.157468404818932</v>
      </c>
      <c r="C5" s="66"/>
      <c r="D5" s="1"/>
      <c r="E5" s="1"/>
      <c r="F5" s="61"/>
      <c r="G5" s="1"/>
    </row>
    <row r="6" spans="1:15" x14ac:dyDescent="0.25">
      <c r="A6" s="46" t="s">
        <v>61</v>
      </c>
      <c r="B6" s="65">
        <f>VLOOKUP(A6,RawData!$A$5:$BL$47,64,FALSE)</f>
        <v>31.585710298333996</v>
      </c>
      <c r="C6" s="65"/>
      <c r="D6" s="1"/>
      <c r="E6" s="1" t="str">
        <f>VLOOKUP(A6,QSDEP_Summary_Report!$C$23:$D$66,2,FALSE)</f>
        <v>Alpine Energy (Low Cost Area)</v>
      </c>
      <c r="F6" s="61"/>
      <c r="G6" s="1"/>
    </row>
    <row r="7" spans="1:15" x14ac:dyDescent="0.25">
      <c r="A7" s="46" t="s">
        <v>54</v>
      </c>
      <c r="B7" s="65">
        <f>VLOOKUP(A7,RawData!$A$5:$BL$47,64,FALSE)</f>
        <v>32.383335593403082</v>
      </c>
      <c r="C7" s="71">
        <f>Inputs!B$28</f>
        <v>16289</v>
      </c>
      <c r="D7" s="1"/>
      <c r="E7" s="67" t="str">
        <f>VLOOKUP(A7,QSDEP_Summary_Report!$C$23:$D$66,2,FALSE)</f>
        <v>Aurora Energy (Clyde/Cromwell)</v>
      </c>
      <c r="F7" s="61"/>
      <c r="G7" s="1"/>
    </row>
    <row r="8" spans="1:15" x14ac:dyDescent="0.25">
      <c r="A8" s="46" t="s">
        <v>58</v>
      </c>
      <c r="B8" s="65">
        <f>VLOOKUP(A8,RawData!$A$5:$BL$47,64,FALSE)</f>
        <v>25.607287676088571</v>
      </c>
      <c r="C8" s="71">
        <f>Inputs!B$29</f>
        <v>47853</v>
      </c>
      <c r="D8" s="1"/>
      <c r="E8" s="67" t="str">
        <f>VLOOKUP(A8,QSDEP_Summary_Report!$C$23:$D$66,2,FALSE)</f>
        <v>Aurora Energy (Dunedin)</v>
      </c>
      <c r="F8" s="61"/>
      <c r="G8" s="1"/>
    </row>
    <row r="9" spans="1:15" x14ac:dyDescent="0.25">
      <c r="A9" s="46" t="s">
        <v>56</v>
      </c>
      <c r="B9" s="65">
        <f>VLOOKUP(A9,RawData!$A$5:$BL$47,64,FALSE)</f>
        <v>28.48593634159273</v>
      </c>
      <c r="C9" s="71">
        <f>Inputs!B$30</f>
        <v>10485</v>
      </c>
      <c r="D9" s="1"/>
      <c r="E9" s="67" t="str">
        <f>VLOOKUP(A9,QSDEP_Summary_Report!$C$23:$D$66,2,FALSE)</f>
        <v>Aurora Energy (Queenstown)</v>
      </c>
      <c r="F9" s="61"/>
      <c r="G9" s="1"/>
    </row>
    <row r="10" spans="1:15" x14ac:dyDescent="0.25">
      <c r="A10" s="46" t="s">
        <v>91</v>
      </c>
      <c r="B10" s="65">
        <f>VLOOKUP(A10,RawData!$A$5:$BL$47,64,FALSE)</f>
        <v>36.967361965564777</v>
      </c>
      <c r="C10" s="65"/>
      <c r="D10" s="1"/>
      <c r="E10" s="1" t="str">
        <f>VLOOKUP(A10,QSDEP_Summary_Report!$C$23:$D$66,2,FALSE)</f>
        <v>Centralines</v>
      </c>
      <c r="F10" s="61"/>
      <c r="G10" s="1"/>
    </row>
    <row r="11" spans="1:15" x14ac:dyDescent="0.25">
      <c r="A11" s="46" t="s">
        <v>104</v>
      </c>
      <c r="B11" s="65">
        <f>VLOOKUP(A11,RawData!$A$5:$BL$47,64,FALSE)</f>
        <v>34.804965112473909</v>
      </c>
      <c r="C11" s="65"/>
      <c r="D11" s="1"/>
      <c r="E11" s="1" t="str">
        <f>VLOOKUP(A11,QSDEP_Summary_Report!$C$23:$D$66,2,FALSE)</f>
        <v>Eastland (High Density)</v>
      </c>
      <c r="F11" s="61"/>
      <c r="G11" s="1"/>
    </row>
    <row r="12" spans="1:15" x14ac:dyDescent="0.25">
      <c r="A12" s="46" t="s">
        <v>62</v>
      </c>
      <c r="B12" s="65">
        <f>VLOOKUP(A12,RawData!$A$5:$BL$47,64,FALSE)</f>
        <v>28.25336824744209</v>
      </c>
      <c r="C12" s="65"/>
      <c r="D12" s="1"/>
      <c r="E12" s="1" t="str">
        <f>VLOOKUP(A12,QSDEP_Summary_Report!$C$23:$D$66,2,FALSE)</f>
        <v>EA Networks</v>
      </c>
      <c r="F12" s="61"/>
      <c r="G12" s="1"/>
    </row>
    <row r="13" spans="1:15" x14ac:dyDescent="0.25">
      <c r="A13" s="46" t="s">
        <v>47</v>
      </c>
      <c r="B13" s="65">
        <f>VLOOKUP(A13,RawData!$A$5:$BL$47,64,FALSE)</f>
        <v>28.161472140039844</v>
      </c>
      <c r="C13" s="65"/>
      <c r="D13" s="1"/>
      <c r="E13" s="1" t="str">
        <f>VLOOKUP(A13,QSDEP_Summary_Report!$C$23:$D$66,2,FALSE)</f>
        <v>Electricity Invercargill</v>
      </c>
      <c r="F13" s="61"/>
      <c r="G13" s="1"/>
    </row>
    <row r="14" spans="1:15" x14ac:dyDescent="0.25">
      <c r="A14" s="46" t="s">
        <v>110</v>
      </c>
      <c r="B14" s="65">
        <f>VLOOKUP(A14,RawData!$A$5:$BL$47,64,FALSE)</f>
        <v>29.222898744356797</v>
      </c>
      <c r="C14" s="65"/>
      <c r="D14" s="1"/>
      <c r="E14" s="1" t="str">
        <f>VLOOKUP(A14,QSDEP_Summary_Report!$C$23:$D$66,2,FALSE)</f>
        <v>Horizon Energy (Urban)</v>
      </c>
      <c r="F14" s="61"/>
      <c r="G14" s="1"/>
    </row>
    <row r="15" spans="1:15" x14ac:dyDescent="0.25">
      <c r="A15" s="46" t="s">
        <v>79</v>
      </c>
      <c r="B15" s="65">
        <f>VLOOKUP(A15,RawData!$A$5:$BL$47,64,FALSE)</f>
        <v>30.016114120313613</v>
      </c>
      <c r="C15" s="65"/>
      <c r="D15" s="1"/>
      <c r="E15" s="1" t="str">
        <f>VLOOKUP(A15,QSDEP_Summary_Report!$C$23:$D$66,2,FALSE)</f>
        <v>Nelson Electricity</v>
      </c>
      <c r="F15" s="61"/>
      <c r="G15" s="1"/>
    </row>
    <row r="16" spans="1:15" x14ac:dyDescent="0.25">
      <c r="A16" s="46" t="s">
        <v>77</v>
      </c>
      <c r="B16" s="65">
        <f>VLOOKUP(A16,RawData!$A$5:$BL$47,64,FALSE)</f>
        <v>28.056490768053472</v>
      </c>
      <c r="C16" s="65"/>
      <c r="D16" s="1"/>
      <c r="E16" s="1" t="str">
        <f>VLOOKUP(A16,QSDEP_Summary_Report!$C$23:$D$66,2,FALSE)</f>
        <v>Network Tasman</v>
      </c>
      <c r="F16" s="61"/>
      <c r="G16" s="1"/>
    </row>
    <row r="17" spans="1:7" x14ac:dyDescent="0.25">
      <c r="A17" s="46" t="s">
        <v>64</v>
      </c>
      <c r="B17" s="65">
        <f>VLOOKUP(A17,RawData!$A$5:$BL$47,64,FALSE)</f>
        <v>28.508283954312407</v>
      </c>
      <c r="C17" s="65"/>
      <c r="D17" s="1"/>
      <c r="E17" s="1" t="str">
        <f>VLOOKUP(A17,QSDEP_Summary_Report!$C$23:$D$66,2,FALSE)</f>
        <v>Orion NZ</v>
      </c>
      <c r="F17" s="61"/>
      <c r="G17" s="1"/>
    </row>
    <row r="18" spans="1:7" x14ac:dyDescent="0.25">
      <c r="A18" s="46" t="s">
        <v>52</v>
      </c>
      <c r="B18" s="65">
        <f>VLOOKUP(A18,RawData!$A$5:$BL$47,64,FALSE)</f>
        <v>42.119913453322418</v>
      </c>
      <c r="C18" s="65"/>
      <c r="D18" s="1"/>
      <c r="E18" s="1" t="str">
        <f>VLOOKUP(A18,QSDEP_Summary_Report!$C$23:$D$66,2,FALSE)</f>
        <v>OtagoNet Joint Venture</v>
      </c>
      <c r="F18" s="61"/>
      <c r="G18" s="1"/>
    </row>
    <row r="19" spans="1:7" x14ac:dyDescent="0.25">
      <c r="A19" s="46" t="s">
        <v>98</v>
      </c>
      <c r="B19" s="65">
        <f>VLOOKUP(A19,RawData!$A$5:$BL$47,64,FALSE)</f>
        <v>33.93543996131659</v>
      </c>
      <c r="C19" s="71"/>
      <c r="D19" s="1"/>
      <c r="E19" s="67" t="str">
        <f>VLOOKUP(A19,QSDEP_Summary_Report!$C$23:$D$66,2,FALSE)</f>
        <v>The Lines Company (Ongarue GXP - LV High Density)</v>
      </c>
      <c r="F19" s="61"/>
      <c r="G19" s="1"/>
    </row>
    <row r="20" spans="1:7" x14ac:dyDescent="0.25">
      <c r="A20" s="46" t="s">
        <v>100</v>
      </c>
      <c r="B20" s="65">
        <f>VLOOKUP(A20,RawData!$A$5:$BL$47,64,FALSE)</f>
        <v>33.93543996131659</v>
      </c>
      <c r="C20" s="71"/>
      <c r="D20" s="1"/>
      <c r="E20" s="67" t="str">
        <f>VLOOKUP(A20,QSDEP_Summary_Report!$C$23:$D$66,2,FALSE)</f>
        <v>The Lines Company (Hangatiki GXP - LV High Density)</v>
      </c>
      <c r="F20" s="61"/>
      <c r="G20" s="1"/>
    </row>
    <row r="21" spans="1:7" x14ac:dyDescent="0.25">
      <c r="A21" s="46" t="s">
        <v>125</v>
      </c>
      <c r="B21" s="65">
        <f>VLOOKUP(A21,RawData!$A$5:$BL$47,64,FALSE)</f>
        <v>41.917693738380045</v>
      </c>
      <c r="C21" s="58"/>
      <c r="D21" s="1"/>
      <c r="E21" s="1" t="str">
        <f>VLOOKUP(A21,QSDEP_Summary_Report!$C$23:$D$66,2,FALSE)</f>
        <v>Top Energy</v>
      </c>
      <c r="F21" s="61"/>
      <c r="G21" s="1"/>
    </row>
    <row r="22" spans="1:7" x14ac:dyDescent="0.25">
      <c r="A22" s="46" t="s">
        <v>95</v>
      </c>
      <c r="B22" s="65">
        <f>VLOOKUP(A22,RawData!$A$5:$BL$47,64,FALSE)</f>
        <v>31.386205358208585</v>
      </c>
      <c r="C22" s="71">
        <f>Inputs!B$31</f>
        <v>27718</v>
      </c>
      <c r="D22" s="1"/>
      <c r="E22" s="67" t="str">
        <f>VLOOKUP(A22,QSDEP_Summary_Report!$C$23:$D$66,2,FALSE)</f>
        <v>Unison (Hawke's Bay)</v>
      </c>
      <c r="F22" s="61"/>
      <c r="G22" s="1"/>
    </row>
    <row r="23" spans="1:7" x14ac:dyDescent="0.25">
      <c r="A23" s="46" t="s">
        <v>108</v>
      </c>
      <c r="B23" s="65">
        <f>VLOOKUP(A23,RawData!$A$5:$BL$47,64,FALSE)</f>
        <v>32.580104043112016</v>
      </c>
      <c r="C23" s="71">
        <f>Inputs!B$32</f>
        <v>19413</v>
      </c>
      <c r="D23" s="1"/>
      <c r="E23" s="67" t="str">
        <f>VLOOKUP(A23,QSDEP_Summary_Report!$C$23:$D$66,2,FALSE)</f>
        <v>Unison (Rotorua)</v>
      </c>
      <c r="F23" s="61"/>
      <c r="G23" s="1"/>
    </row>
    <row r="24" spans="1:7" x14ac:dyDescent="0.25">
      <c r="A24" s="46" t="s">
        <v>106</v>
      </c>
      <c r="B24" s="65">
        <f>VLOOKUP(A24,RawData!$A$5:$BL$47,64,FALSE)</f>
        <v>32.480164838467772</v>
      </c>
      <c r="C24" s="71">
        <f>Inputs!B$33</f>
        <v>0</v>
      </c>
      <c r="D24" s="1"/>
      <c r="E24" s="67" t="str">
        <f>VLOOKUP(A24,QSDEP_Summary_Report!$C$23:$D$66,2,FALSE)</f>
        <v>Unison (Taupo)</v>
      </c>
      <c r="F24" s="61"/>
      <c r="G24" s="1"/>
    </row>
    <row r="25" spans="1:7" x14ac:dyDescent="0.25">
      <c r="A25" s="46" t="s">
        <v>121</v>
      </c>
      <c r="B25" s="65">
        <f>VLOOKUP(A25,RawData!$A$5:$BL$47,64,FALSE)</f>
        <v>28.964840170362542</v>
      </c>
      <c r="C25" s="71">
        <f>Inputs!B$34</f>
        <v>88527</v>
      </c>
      <c r="D25" s="1"/>
      <c r="E25" s="67" t="str">
        <f>VLOOKUP(A25,QSDEP_Summary_Report!$C$23:$D$66,2,FALSE)</f>
        <v>Vector (Northern)</v>
      </c>
      <c r="F25" s="61"/>
      <c r="G25" s="1"/>
    </row>
    <row r="26" spans="1:7" x14ac:dyDescent="0.25">
      <c r="A26" s="46" t="s">
        <v>119</v>
      </c>
      <c r="B26" s="65">
        <f>VLOOKUP(A26,RawData!$A$5:$BL$47,64,FALSE)</f>
        <v>28.470970124172077</v>
      </c>
      <c r="C26" s="71">
        <f>Inputs!B$35</f>
        <v>128985</v>
      </c>
      <c r="D26" s="1"/>
      <c r="E26" s="67" t="str">
        <f>VLOOKUP(A26,QSDEP_Summary_Report!$C$23:$D$66,2,FALSE)</f>
        <v>Vector (Auckland)</v>
      </c>
      <c r="F26" s="61"/>
      <c r="G26" s="1"/>
    </row>
    <row r="27" spans="1:7" x14ac:dyDescent="0.25">
      <c r="A27" s="46"/>
      <c r="B27" s="65"/>
      <c r="C27" s="71"/>
      <c r="D27" s="1"/>
      <c r="E27" s="46"/>
      <c r="F27" s="61"/>
      <c r="G27" s="1"/>
    </row>
    <row r="28" spans="1:7" ht="23.25" x14ac:dyDescent="0.35">
      <c r="A28" s="62" t="s">
        <v>141</v>
      </c>
      <c r="B28" s="65"/>
      <c r="C28" s="71"/>
      <c r="D28" s="1"/>
      <c r="E28" s="46"/>
      <c r="F28" s="61"/>
      <c r="G28" s="1"/>
    </row>
    <row r="29" spans="1:7" x14ac:dyDescent="0.25">
      <c r="A29" s="60" t="s">
        <v>127</v>
      </c>
      <c r="B29" s="140">
        <f>VLOOKUP(A29,RawData!$A$142:$BL$184,64,FALSE)</f>
        <v>3.0459187190373394</v>
      </c>
      <c r="C29" s="60"/>
      <c r="D29" s="1"/>
      <c r="E29" s="46"/>
      <c r="F29" s="61"/>
      <c r="G29" s="1"/>
    </row>
    <row r="30" spans="1:7" x14ac:dyDescent="0.25">
      <c r="A30" s="46" t="s">
        <v>61</v>
      </c>
      <c r="B30" s="155">
        <f>VLOOKUP(A30,RawData!$A$142:$BL$184,64,FALSE)</f>
        <v>2.6093500000000001</v>
      </c>
      <c r="C30" s="71"/>
      <c r="D30" s="1"/>
      <c r="E30" s="1" t="str">
        <f>VLOOKUP(A30,QSDEP_Summary_Report!$C$23:$D$66,2,FALSE)</f>
        <v>Alpine Energy (Low Cost Area)</v>
      </c>
      <c r="F30" s="61"/>
      <c r="G30" s="1"/>
    </row>
    <row r="31" spans="1:7" x14ac:dyDescent="0.25">
      <c r="A31" s="46" t="s">
        <v>54</v>
      </c>
      <c r="B31" s="155">
        <f>VLOOKUP(A31,RawData!$A$142:$BL$184,64,FALSE)</f>
        <v>2.3675050000000004</v>
      </c>
      <c r="C31" s="71">
        <f>Inputs!B$28</f>
        <v>16289</v>
      </c>
      <c r="D31" s="1"/>
      <c r="E31" s="67" t="str">
        <f>VLOOKUP(A31,QSDEP_Summary_Report!$C$23:$D$66,2,FALSE)</f>
        <v>Aurora Energy (Clyde/Cromwell)</v>
      </c>
      <c r="F31" s="61"/>
      <c r="G31" s="1"/>
    </row>
    <row r="32" spans="1:7" x14ac:dyDescent="0.25">
      <c r="A32" s="46" t="s">
        <v>58</v>
      </c>
      <c r="B32" s="155">
        <f>VLOOKUP(A32,RawData!$A$142:$BL$184,64,FALSE)</f>
        <v>3.3809999999999998</v>
      </c>
      <c r="C32" s="71">
        <f>Inputs!B$29</f>
        <v>47853</v>
      </c>
      <c r="D32" s="1"/>
      <c r="E32" s="67" t="str">
        <f>VLOOKUP(A32,QSDEP_Summary_Report!$C$23:$D$66,2,FALSE)</f>
        <v>Aurora Energy (Dunedin)</v>
      </c>
      <c r="F32" s="61"/>
      <c r="G32" s="1"/>
    </row>
    <row r="33" spans="1:7" x14ac:dyDescent="0.25">
      <c r="A33" s="46" t="s">
        <v>56</v>
      </c>
      <c r="B33" s="155">
        <f>VLOOKUP(A33,RawData!$A$142:$BL$184,64,FALSE)</f>
        <v>3.7454350000000001</v>
      </c>
      <c r="C33" s="71">
        <f>Inputs!B$30</f>
        <v>10485</v>
      </c>
      <c r="D33" s="1"/>
      <c r="E33" s="67" t="str">
        <f>VLOOKUP(A33,QSDEP_Summary_Report!$C$23:$D$66,2,FALSE)</f>
        <v>Aurora Energy (Queenstown)</v>
      </c>
      <c r="F33" s="61"/>
      <c r="G33" s="1"/>
    </row>
    <row r="34" spans="1:7" x14ac:dyDescent="0.25">
      <c r="A34" s="46" t="s">
        <v>91</v>
      </c>
      <c r="B34" s="155">
        <f>VLOOKUP(A34,RawData!$A$142:$BL$184,64,FALSE)</f>
        <v>3.9985140624999995</v>
      </c>
      <c r="C34" s="71"/>
      <c r="D34" s="1"/>
      <c r="E34" s="1" t="str">
        <f>VLOOKUP(A34,QSDEP_Summary_Report!$C$23:$D$66,2,FALSE)</f>
        <v>Centralines</v>
      </c>
      <c r="F34" s="61"/>
      <c r="G34" s="1"/>
    </row>
    <row r="35" spans="1:7" x14ac:dyDescent="0.25">
      <c r="A35" s="46" t="s">
        <v>104</v>
      </c>
      <c r="B35" s="155">
        <f>VLOOKUP(A35,RawData!$A$142:$BL$184,64,FALSE)</f>
        <v>3.8216925781249995</v>
      </c>
      <c r="C35" s="71"/>
      <c r="D35" s="1"/>
      <c r="E35" s="1" t="str">
        <f>VLOOKUP(A35,QSDEP_Summary_Report!$C$23:$D$66,2,FALSE)</f>
        <v>Eastland (High Density)</v>
      </c>
      <c r="F35" s="61"/>
      <c r="G35" s="1"/>
    </row>
    <row r="36" spans="1:7" x14ac:dyDescent="0.25">
      <c r="A36" s="46" t="s">
        <v>62</v>
      </c>
      <c r="B36" s="155">
        <f>VLOOKUP(A36,RawData!$A$142:$BL$184,64,FALSE)</f>
        <v>1.9043999999999996</v>
      </c>
      <c r="C36" s="71"/>
      <c r="D36" s="1"/>
      <c r="E36" s="1" t="str">
        <f>VLOOKUP(A36,QSDEP_Summary_Report!$C$23:$D$66,2,FALSE)</f>
        <v>EA Networks</v>
      </c>
      <c r="F36" s="61"/>
      <c r="G36" s="1"/>
    </row>
    <row r="37" spans="1:7" x14ac:dyDescent="0.25">
      <c r="A37" s="46" t="s">
        <v>47</v>
      </c>
      <c r="B37" s="155">
        <f>VLOOKUP(A37,RawData!$A$142:$BL$184,64,FALSE)</f>
        <v>3.2794966151248657</v>
      </c>
      <c r="C37" s="71"/>
      <c r="D37" s="1"/>
      <c r="E37" s="1" t="str">
        <f>VLOOKUP(A37,QSDEP_Summary_Report!$C$23:$D$66,2,FALSE)</f>
        <v>Electricity Invercargill</v>
      </c>
      <c r="F37" s="61"/>
      <c r="G37" s="1"/>
    </row>
    <row r="38" spans="1:7" x14ac:dyDescent="0.25">
      <c r="A38" s="46" t="s">
        <v>110</v>
      </c>
      <c r="B38" s="155">
        <f>VLOOKUP(A38,RawData!$A$142:$BL$184,64,FALSE)</f>
        <v>2.4941703125000001</v>
      </c>
      <c r="C38" s="71"/>
      <c r="D38" s="1"/>
      <c r="E38" s="1" t="str">
        <f>VLOOKUP(A38,QSDEP_Summary_Report!$C$23:$D$66,2,FALSE)</f>
        <v>Horizon Energy (Urban)</v>
      </c>
      <c r="F38" s="61"/>
      <c r="G38" s="1"/>
    </row>
    <row r="39" spans="1:7" x14ac:dyDescent="0.25">
      <c r="A39" s="46" t="s">
        <v>79</v>
      </c>
      <c r="B39" s="155">
        <f>VLOOKUP(A39,RawData!$A$142:$BL$184,64,FALSE)</f>
        <v>1.9618999999999995</v>
      </c>
      <c r="C39" s="71"/>
      <c r="D39" s="1"/>
      <c r="E39" s="1" t="str">
        <f>VLOOKUP(A39,QSDEP_Summary_Report!$C$23:$D$66,2,FALSE)</f>
        <v>Nelson Electricity</v>
      </c>
      <c r="F39" s="61"/>
      <c r="G39" s="1"/>
    </row>
    <row r="40" spans="1:7" x14ac:dyDescent="0.25">
      <c r="A40" s="46" t="s">
        <v>77</v>
      </c>
      <c r="B40" s="155">
        <f>VLOOKUP(A40,RawData!$A$142:$BL$184,64,FALSE)</f>
        <v>2.3116893906249998</v>
      </c>
      <c r="C40" s="71"/>
      <c r="D40" s="1"/>
      <c r="E40" s="1" t="str">
        <f>VLOOKUP(A40,QSDEP_Summary_Report!$C$23:$D$66,2,FALSE)</f>
        <v>Network Tasman</v>
      </c>
      <c r="F40" s="61"/>
      <c r="G40" s="1"/>
    </row>
    <row r="41" spans="1:7" x14ac:dyDescent="0.25">
      <c r="A41" s="46" t="s">
        <v>64</v>
      </c>
      <c r="B41" s="155">
        <f>VLOOKUP(A41,RawData!$A$142:$BL$184,64,FALSE)</f>
        <v>2.6038755576093746</v>
      </c>
      <c r="C41" s="71"/>
      <c r="D41" s="1"/>
      <c r="E41" s="1" t="str">
        <f>VLOOKUP(A41,QSDEP_Summary_Report!$C$23:$D$66,2,FALSE)</f>
        <v>Orion NZ</v>
      </c>
      <c r="F41" s="61"/>
      <c r="G41" s="1"/>
    </row>
    <row r="42" spans="1:7" x14ac:dyDescent="0.25">
      <c r="A42" s="46" t="s">
        <v>52</v>
      </c>
      <c r="B42" s="155">
        <f>VLOOKUP(A42,RawData!$A$142:$BL$184,64,FALSE)</f>
        <v>2.6396686718749995</v>
      </c>
      <c r="C42" s="71"/>
      <c r="D42" s="1"/>
      <c r="E42" s="1" t="str">
        <f>VLOOKUP(A42,QSDEP_Summary_Report!$C$23:$D$66,2,FALSE)</f>
        <v>OtagoNet Joint Venture</v>
      </c>
      <c r="F42" s="61"/>
      <c r="G42" s="1"/>
    </row>
    <row r="43" spans="1:7" x14ac:dyDescent="0.25">
      <c r="A43" s="46" t="s">
        <v>98</v>
      </c>
      <c r="B43" s="155">
        <f>VLOOKUP(A43,RawData!$A$142:$BL$184,64,FALSE)</f>
        <v>2.2265942412162163</v>
      </c>
      <c r="C43" s="71"/>
      <c r="D43" s="1"/>
      <c r="E43" s="67" t="str">
        <f>VLOOKUP(A43,QSDEP_Summary_Report!$C$23:$D$66,2,FALSE)</f>
        <v>The Lines Company (Ongarue GXP - LV High Density)</v>
      </c>
      <c r="F43" s="61"/>
      <c r="G43" s="1"/>
    </row>
    <row r="44" spans="1:7" x14ac:dyDescent="0.25">
      <c r="A44" s="46" t="s">
        <v>100</v>
      </c>
      <c r="B44" s="155">
        <f>VLOOKUP(A44,RawData!$A$142:$BL$184,64,FALSE)</f>
        <v>2.2265942412162163</v>
      </c>
      <c r="C44" s="71"/>
      <c r="D44" s="1"/>
      <c r="E44" s="67" t="str">
        <f>VLOOKUP(A44,QSDEP_Summary_Report!$C$23:$D$66,2,FALSE)</f>
        <v>The Lines Company (Hangatiki GXP - LV High Density)</v>
      </c>
      <c r="F44" s="61"/>
      <c r="G44" s="1"/>
    </row>
    <row r="45" spans="1:7" x14ac:dyDescent="0.25">
      <c r="A45" s="46" t="s">
        <v>125</v>
      </c>
      <c r="B45" s="155">
        <f>VLOOKUP(A45,RawData!$A$142:$BL$184,64,FALSE)</f>
        <v>3.9567869414062504</v>
      </c>
      <c r="C45" s="71"/>
      <c r="D45" s="1"/>
      <c r="E45" s="1" t="str">
        <f>VLOOKUP(A45,QSDEP_Summary_Report!$C$23:$D$66,2,FALSE)</f>
        <v>Top Energy</v>
      </c>
      <c r="F45" s="61"/>
      <c r="G45" s="1"/>
    </row>
    <row r="46" spans="1:7" x14ac:dyDescent="0.25">
      <c r="A46" s="46" t="s">
        <v>95</v>
      </c>
      <c r="B46" s="155">
        <f>VLOOKUP(A46,RawData!$A$142:$BL$184,64,FALSE)</f>
        <v>3.4830175781249997</v>
      </c>
      <c r="C46" s="71">
        <f>Inputs!B$31</f>
        <v>27718</v>
      </c>
      <c r="D46" s="1"/>
      <c r="E46" s="67" t="str">
        <f>VLOOKUP(A46,QSDEP_Summary_Report!$C$23:$D$66,2,FALSE)</f>
        <v>Unison (Hawke's Bay)</v>
      </c>
      <c r="F46" s="61"/>
      <c r="G46" s="1"/>
    </row>
    <row r="47" spans="1:7" x14ac:dyDescent="0.25">
      <c r="A47" s="46" t="s">
        <v>108</v>
      </c>
      <c r="B47" s="155">
        <f>VLOOKUP(A47,RawData!$A$142:$BL$184,64,FALSE)</f>
        <v>3.3018925781249999</v>
      </c>
      <c r="C47" s="71">
        <f>Inputs!B$32</f>
        <v>19413</v>
      </c>
      <c r="D47" s="1"/>
      <c r="E47" s="67" t="str">
        <f>VLOOKUP(A47,QSDEP_Summary_Report!$C$23:$D$66,2,FALSE)</f>
        <v>Unison (Rotorua)</v>
      </c>
      <c r="F47" s="61"/>
      <c r="G47" s="1"/>
    </row>
    <row r="48" spans="1:7" x14ac:dyDescent="0.25">
      <c r="A48" s="46" t="s">
        <v>106</v>
      </c>
      <c r="B48" s="155">
        <f>VLOOKUP(A48,RawData!$A$142:$BL$184,64,FALSE)</f>
        <v>3.3018925781249999</v>
      </c>
      <c r="C48" s="71">
        <f>Inputs!B$33</f>
        <v>0</v>
      </c>
      <c r="D48" s="1"/>
      <c r="E48" s="67" t="str">
        <f>VLOOKUP(A48,QSDEP_Summary_Report!$C$23:$D$66,2,FALSE)</f>
        <v>Unison (Taupo)</v>
      </c>
      <c r="F48" s="61"/>
      <c r="G48" s="1"/>
    </row>
    <row r="49" spans="1:7" x14ac:dyDescent="0.25">
      <c r="A49" s="46" t="s">
        <v>121</v>
      </c>
      <c r="B49" s="155">
        <f>VLOOKUP(A49,RawData!$A$142:$BL$184,64,FALSE)</f>
        <v>3.266</v>
      </c>
      <c r="C49" s="71">
        <f>Inputs!B$34</f>
        <v>88527</v>
      </c>
      <c r="D49" s="1"/>
      <c r="E49" s="67" t="str">
        <f>VLOOKUP(A49,QSDEP_Summary_Report!$C$23:$D$66,2,FALSE)</f>
        <v>Vector (Northern)</v>
      </c>
      <c r="F49" s="61"/>
      <c r="G49" s="1"/>
    </row>
    <row r="50" spans="1:7" x14ac:dyDescent="0.25">
      <c r="A50" s="46" t="s">
        <v>119</v>
      </c>
      <c r="B50" s="155">
        <f>VLOOKUP(A50,RawData!$A$142:$BL$184,64,FALSE)</f>
        <v>3.266</v>
      </c>
      <c r="C50" s="71">
        <f>Inputs!B$35</f>
        <v>128985</v>
      </c>
      <c r="D50" s="1"/>
      <c r="E50" s="67" t="str">
        <f>VLOOKUP(A50,QSDEP_Summary_Report!$C$23:$D$66,2,FALSE)</f>
        <v>Vector (Auckland)</v>
      </c>
      <c r="F50" s="61"/>
      <c r="G50" s="1"/>
    </row>
    <row r="51" spans="1:7" x14ac:dyDescent="0.25">
      <c r="A51" s="46"/>
      <c r="B51" s="65"/>
      <c r="C51" s="71"/>
      <c r="D51" s="1"/>
      <c r="E51" s="46"/>
      <c r="F51" s="61"/>
      <c r="G51" s="1"/>
    </row>
    <row r="52" spans="1:7" ht="23.25" x14ac:dyDescent="0.35">
      <c r="A52" s="62" t="s">
        <v>140</v>
      </c>
      <c r="B52" s="61">
        <v>43692</v>
      </c>
      <c r="C52" s="61"/>
      <c r="D52" s="1"/>
      <c r="E52" s="46"/>
      <c r="F52" s="61"/>
      <c r="G52" s="1"/>
    </row>
    <row r="53" spans="1:7" x14ac:dyDescent="0.25">
      <c r="A53" s="60" t="s">
        <v>127</v>
      </c>
      <c r="B53" s="145">
        <f>VLOOKUP(A53,RawData!$A$188:$BL$230,64,FALSE)</f>
        <v>9.0457284880404796</v>
      </c>
      <c r="C53" s="59"/>
      <c r="D53" s="1"/>
      <c r="E53" s="1"/>
      <c r="F53" s="61"/>
      <c r="G53" s="1"/>
    </row>
    <row r="54" spans="1:7" x14ac:dyDescent="0.25">
      <c r="A54" s="46" t="s">
        <v>61</v>
      </c>
      <c r="B54" s="58">
        <f>VLOOKUP(A54,RawData!$A$188:$BL$230,64,FALSE)</f>
        <v>12.944687499999999</v>
      </c>
      <c r="C54" s="58"/>
      <c r="D54" s="1"/>
      <c r="E54" s="1" t="str">
        <f>VLOOKUP(A54,QSDEP_Summary_Report!$C$23:$D$66,2,FALSE)</f>
        <v>Alpine Energy (Low Cost Area)</v>
      </c>
      <c r="F54" s="61"/>
      <c r="G54" s="1"/>
    </row>
    <row r="55" spans="1:7" x14ac:dyDescent="0.25">
      <c r="A55" s="46" t="s">
        <v>54</v>
      </c>
      <c r="B55" s="58">
        <f>VLOOKUP(A55,RawData!$A$188:$BL$230,64,FALSE)</f>
        <v>11.750096249999999</v>
      </c>
      <c r="C55" s="71">
        <f>Inputs!B$28</f>
        <v>16289</v>
      </c>
      <c r="D55" s="1"/>
      <c r="E55" s="67" t="str">
        <f>VLOOKUP(A55,QSDEP_Summary_Report!$C$23:$D$66,2,FALSE)</f>
        <v>Aurora Energy (Clyde/Cromwell)</v>
      </c>
      <c r="F55" s="61"/>
      <c r="G55" s="1"/>
    </row>
    <row r="56" spans="1:7" x14ac:dyDescent="0.25">
      <c r="A56" s="46" t="s">
        <v>58</v>
      </c>
      <c r="B56" s="58">
        <f>VLOOKUP(A56,RawData!$A$188:$BL$230,64,FALSE)</f>
        <v>5.2950312500000001</v>
      </c>
      <c r="C56" s="71">
        <f>Inputs!B$29</f>
        <v>47853</v>
      </c>
      <c r="D56" s="1"/>
      <c r="E56" s="67" t="str">
        <f>VLOOKUP(A56,QSDEP_Summary_Report!$C$23:$D$66,2,FALSE)</f>
        <v>Aurora Energy (Dunedin)</v>
      </c>
      <c r="F56" s="61"/>
      <c r="G56" s="1"/>
    </row>
    <row r="57" spans="1:7" x14ac:dyDescent="0.25">
      <c r="A57" s="46" t="s">
        <v>56</v>
      </c>
      <c r="B57" s="58">
        <f>VLOOKUP(A57,RawData!$A$188:$BL$230,64,FALSE)</f>
        <v>6.6749162499999999</v>
      </c>
      <c r="C57" s="71">
        <f>Inputs!B$30</f>
        <v>10485</v>
      </c>
      <c r="D57" s="1"/>
      <c r="E57" s="67" t="str">
        <f>VLOOKUP(A57,QSDEP_Summary_Report!$C$23:$D$66,2,FALSE)</f>
        <v>Aurora Energy (Queenstown)</v>
      </c>
      <c r="F57" s="61"/>
      <c r="G57" s="1"/>
    </row>
    <row r="58" spans="1:7" x14ac:dyDescent="0.25">
      <c r="A58" s="46" t="s">
        <v>91</v>
      </c>
      <c r="B58" s="58">
        <f>VLOOKUP(A58,RawData!$A$188:$BL$230,64,FALSE)</f>
        <v>15.994056249999998</v>
      </c>
      <c r="C58" s="71"/>
      <c r="D58" s="1"/>
      <c r="E58" s="1" t="str">
        <f>VLOOKUP(A58,QSDEP_Summary_Report!$C$23:$D$66,2,FALSE)</f>
        <v>Centralines</v>
      </c>
      <c r="F58" s="58"/>
      <c r="G58" s="1"/>
    </row>
    <row r="59" spans="1:7" x14ac:dyDescent="0.25">
      <c r="A59" s="46" t="s">
        <v>104</v>
      </c>
      <c r="B59" s="58">
        <f>VLOOKUP(A59,RawData!$A$188:$BL$230,64,FALSE)</f>
        <v>12.210277734374998</v>
      </c>
      <c r="C59" s="71"/>
      <c r="D59" s="1"/>
      <c r="E59" s="1" t="str">
        <f>VLOOKUP(A59,QSDEP_Summary_Report!$C$23:$D$66,2,FALSE)</f>
        <v>Eastland (High Density)</v>
      </c>
      <c r="F59" s="58"/>
      <c r="G59" s="1"/>
    </row>
    <row r="60" spans="1:7" x14ac:dyDescent="0.25">
      <c r="A60" s="46" t="s">
        <v>62</v>
      </c>
      <c r="B60" s="58">
        <f>VLOOKUP(A60,RawData!$A$188:$BL$230,64,FALSE)</f>
        <v>6.7123703124999992</v>
      </c>
      <c r="C60" s="71"/>
      <c r="D60" s="1"/>
      <c r="E60" s="1" t="str">
        <f>VLOOKUP(A60,QSDEP_Summary_Report!$C$23:$D$66,2,FALSE)</f>
        <v>EA Networks</v>
      </c>
      <c r="F60" s="58"/>
      <c r="G60" s="1"/>
    </row>
    <row r="61" spans="1:7" x14ac:dyDescent="0.25">
      <c r="A61" s="46" t="s">
        <v>47</v>
      </c>
      <c r="B61" s="58">
        <f>VLOOKUP(A61,RawData!$A$188:$BL$230,64,FALSE)</f>
        <v>7.423108814003327</v>
      </c>
      <c r="C61" s="71"/>
      <c r="D61" s="1"/>
      <c r="E61" s="1" t="str">
        <f>VLOOKUP(A61,QSDEP_Summary_Report!$C$23:$D$66,2,FALSE)</f>
        <v>Electricity Invercargill</v>
      </c>
      <c r="F61" s="58"/>
      <c r="G61" s="1"/>
    </row>
    <row r="62" spans="1:7" x14ac:dyDescent="0.25">
      <c r="A62" s="46" t="s">
        <v>110</v>
      </c>
      <c r="B62" s="58">
        <f>VLOOKUP(A62,RawData!$A$188:$BL$230,64,FALSE)</f>
        <v>10.085499999999998</v>
      </c>
      <c r="C62" s="71"/>
      <c r="D62" s="1"/>
      <c r="E62" s="1" t="str">
        <f>VLOOKUP(A62,QSDEP_Summary_Report!$C$23:$D$66,2,FALSE)</f>
        <v>Horizon Energy (Urban)</v>
      </c>
      <c r="F62" s="58"/>
      <c r="G62" s="1"/>
    </row>
    <row r="63" spans="1:7" x14ac:dyDescent="0.25">
      <c r="A63" s="46" t="s">
        <v>79</v>
      </c>
      <c r="B63" s="58">
        <f>VLOOKUP(A63,RawData!$A$188:$BL$230,64,FALSE)</f>
        <v>7.3287703124999997</v>
      </c>
      <c r="C63" s="71"/>
      <c r="D63" s="1"/>
      <c r="E63" s="1" t="str">
        <f>VLOOKUP(A63,QSDEP_Summary_Report!$C$23:$D$66,2,FALSE)</f>
        <v>Nelson Electricity</v>
      </c>
      <c r="F63" s="58"/>
      <c r="G63" s="1"/>
    </row>
    <row r="64" spans="1:7" x14ac:dyDescent="0.25">
      <c r="A64" s="46" t="s">
        <v>77</v>
      </c>
      <c r="B64" s="58">
        <f>VLOOKUP(A64,RawData!$A$188:$BL$230,64,FALSE)</f>
        <v>6.2268809218749981</v>
      </c>
      <c r="C64" s="71"/>
      <c r="D64" s="1"/>
      <c r="E64" s="1" t="str">
        <f>VLOOKUP(A64,QSDEP_Summary_Report!$C$23:$D$66,2,FALSE)</f>
        <v>Network Tasman</v>
      </c>
      <c r="F64" s="58"/>
      <c r="G64" s="1"/>
    </row>
    <row r="65" spans="1:15" x14ac:dyDescent="0.25">
      <c r="A65" s="46" t="s">
        <v>64</v>
      </c>
      <c r="B65" s="58">
        <f>VLOOKUP(A65,RawData!$A$188:$BL$230,64,FALSE)</f>
        <v>8.1797077479143763</v>
      </c>
      <c r="C65" s="71"/>
      <c r="D65" s="1"/>
      <c r="E65" s="1" t="str">
        <f>VLOOKUP(A65,QSDEP_Summary_Report!$C$23:$D$66,2,FALSE)</f>
        <v>Orion NZ</v>
      </c>
      <c r="F65" s="58"/>
      <c r="G65" s="1"/>
    </row>
    <row r="66" spans="1:15" x14ac:dyDescent="0.25">
      <c r="A66" s="46" t="s">
        <v>52</v>
      </c>
      <c r="B66" s="58">
        <f>VLOOKUP(A66,RawData!$A$188:$BL$230,64,FALSE)</f>
        <v>18.797853640625</v>
      </c>
      <c r="C66" s="71"/>
      <c r="D66" s="1"/>
      <c r="E66" s="1" t="str">
        <f>VLOOKUP(A66,QSDEP_Summary_Report!$C$23:$D$66,2,FALSE)</f>
        <v>OtagoNet Joint Venture</v>
      </c>
      <c r="F66" s="58"/>
      <c r="G66" s="1"/>
    </row>
    <row r="67" spans="1:15" x14ac:dyDescent="0.25">
      <c r="A67" s="46" t="s">
        <v>98</v>
      </c>
      <c r="B67" s="58">
        <f>VLOOKUP(A67,RawData!$A$188:$BL$230,64,FALSE)</f>
        <v>13.667925275346283</v>
      </c>
      <c r="C67" s="71"/>
      <c r="D67" s="1"/>
      <c r="E67" s="67" t="str">
        <f>VLOOKUP(A67,QSDEP_Summary_Report!$C$23:$D$66,2,FALSE)</f>
        <v>The Lines Company (Ongarue GXP - LV High Density)</v>
      </c>
      <c r="F67" s="71"/>
      <c r="G67" s="1"/>
    </row>
    <row r="68" spans="1:15" x14ac:dyDescent="0.25">
      <c r="A68" s="46" t="s">
        <v>100</v>
      </c>
      <c r="B68" s="58">
        <f>VLOOKUP(A68,RawData!$A$188:$BL$230,64,FALSE)</f>
        <v>13.667925275346283</v>
      </c>
      <c r="C68" s="71"/>
      <c r="D68" s="1"/>
      <c r="E68" s="67" t="str">
        <f>VLOOKUP(A68,QSDEP_Summary_Report!$C$23:$D$66,2,FALSE)</f>
        <v>The Lines Company (Hangatiki GXP - LV High Density)</v>
      </c>
      <c r="F68" s="71"/>
      <c r="G68" s="1"/>
    </row>
    <row r="69" spans="1:15" x14ac:dyDescent="0.25">
      <c r="A69" s="46" t="s">
        <v>125</v>
      </c>
      <c r="B69" s="58">
        <f>VLOOKUP(A69,RawData!$A$188:$BL$230,64,FALSE)</f>
        <v>20.62428337109375</v>
      </c>
      <c r="C69" s="71"/>
      <c r="D69" s="1"/>
      <c r="E69" s="1" t="str">
        <f>VLOOKUP(A69,QSDEP_Summary_Report!$C$23:$D$66,2,FALSE)</f>
        <v>Top Energy</v>
      </c>
      <c r="F69" s="58"/>
      <c r="G69" s="1"/>
    </row>
    <row r="70" spans="1:15" x14ac:dyDescent="0.25">
      <c r="A70" s="46" t="s">
        <v>95</v>
      </c>
      <c r="B70" s="58">
        <f>VLOOKUP(A70,RawData!$A$188:$BL$230,64,FALSE)</f>
        <v>10.449052734374998</v>
      </c>
      <c r="C70" s="71">
        <f>Inputs!B$31</f>
        <v>27718</v>
      </c>
      <c r="D70" s="1"/>
      <c r="E70" s="67" t="str">
        <f>VLOOKUP(A70,QSDEP_Summary_Report!$C$23:$D$66,2,FALSE)</f>
        <v>Unison (Hawke's Bay)</v>
      </c>
      <c r="F70" s="71"/>
      <c r="G70" s="1"/>
    </row>
    <row r="71" spans="1:15" x14ac:dyDescent="0.25">
      <c r="A71" s="46" t="s">
        <v>108</v>
      </c>
      <c r="B71" s="58">
        <f>VLOOKUP(A71,RawData!$A$188:$BL$230,64,FALSE)</f>
        <v>9.9056777343750024</v>
      </c>
      <c r="C71" s="71">
        <f>Inputs!B$32</f>
        <v>19413</v>
      </c>
      <c r="D71" s="1"/>
      <c r="E71" s="67" t="str">
        <f>VLOOKUP(A71,QSDEP_Summary_Report!$C$23:$D$66,2,FALSE)</f>
        <v>Unison (Rotorua)</v>
      </c>
      <c r="F71" s="71"/>
      <c r="G71" s="1"/>
    </row>
    <row r="72" spans="1:15" x14ac:dyDescent="0.25">
      <c r="A72" s="46" t="s">
        <v>106</v>
      </c>
      <c r="B72" s="58">
        <f>VLOOKUP(A72,RawData!$A$188:$BL$230,64,FALSE)</f>
        <v>9.9056777343750024</v>
      </c>
      <c r="C72" s="71">
        <f>Inputs!B$33</f>
        <v>0</v>
      </c>
      <c r="D72" s="1"/>
      <c r="E72" s="67" t="str">
        <f>VLOOKUP(A72,QSDEP_Summary_Report!$C$23:$D$66,2,FALSE)</f>
        <v>Unison (Taupo)</v>
      </c>
      <c r="F72" s="71"/>
      <c r="G72" s="1"/>
    </row>
    <row r="73" spans="1:15" x14ac:dyDescent="0.25">
      <c r="A73" s="46" t="s">
        <v>121</v>
      </c>
      <c r="B73" s="58">
        <f>VLOOKUP(A73,RawData!$A$188:$BL$230,64,FALSE)</f>
        <v>8.1935703125000003</v>
      </c>
      <c r="C73" s="71">
        <f>Inputs!B$34</f>
        <v>88527</v>
      </c>
      <c r="D73" s="1"/>
      <c r="E73" s="67" t="str">
        <f>VLOOKUP(A73,QSDEP_Summary_Report!$C$23:$D$66,2,FALSE)</f>
        <v>Vector (Northern)</v>
      </c>
      <c r="F73" s="71"/>
      <c r="G73" s="1"/>
    </row>
    <row r="74" spans="1:15" x14ac:dyDescent="0.25">
      <c r="A74" s="46" t="s">
        <v>119</v>
      </c>
      <c r="B74" s="58">
        <f>VLOOKUP(A74,RawData!$A$188:$BL$230,64,FALSE)</f>
        <v>8.1935703125000003</v>
      </c>
      <c r="C74" s="71">
        <f>Inputs!B$35</f>
        <v>128985</v>
      </c>
      <c r="D74" s="1"/>
      <c r="E74" s="67" t="str">
        <f>VLOOKUP(A74,QSDEP_Summary_Report!$C$23:$D$66,2,FALSE)</f>
        <v>Vector (Auckland)</v>
      </c>
      <c r="F74" s="71"/>
      <c r="G74" s="1"/>
    </row>
    <row r="75" spans="1:15" x14ac:dyDescent="0.25">
      <c r="A75" s="46"/>
      <c r="B75" s="58"/>
      <c r="C75" s="71"/>
      <c r="D75" s="1"/>
      <c r="E75" s="1"/>
      <c r="F75" s="71"/>
      <c r="G75" s="1"/>
      <c r="H75" s="1"/>
      <c r="I75" s="1"/>
      <c r="J75" s="1"/>
      <c r="K75" s="101" t="s">
        <v>195</v>
      </c>
      <c r="L75" s="101"/>
      <c r="M75" s="101"/>
      <c r="N75" s="101"/>
      <c r="O75" s="101"/>
    </row>
    <row r="76" spans="1:15" x14ac:dyDescent="0.25">
      <c r="A76" s="46"/>
      <c r="B76" s="46"/>
      <c r="C76" s="4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90" customHeight="1" x14ac:dyDescent="0.25">
      <c r="A77" s="75" t="s">
        <v>172</v>
      </c>
      <c r="B77" s="98"/>
      <c r="C77" s="98"/>
      <c r="D77" s="99"/>
      <c r="E77" s="98" t="s">
        <v>157</v>
      </c>
      <c r="F77" s="98" t="s">
        <v>156</v>
      </c>
      <c r="G77" s="98" t="s">
        <v>182</v>
      </c>
      <c r="H77" s="98" t="s">
        <v>162</v>
      </c>
      <c r="I77" s="98" t="s">
        <v>155</v>
      </c>
      <c r="J77" s="98" t="s">
        <v>183</v>
      </c>
      <c r="K77" s="100" t="s">
        <v>167</v>
      </c>
      <c r="L77" s="100" t="s">
        <v>168</v>
      </c>
      <c r="M77" s="98" t="s">
        <v>173</v>
      </c>
      <c r="N77" s="100" t="s">
        <v>187</v>
      </c>
      <c r="O77" s="100" t="s">
        <v>192</v>
      </c>
    </row>
    <row r="78" spans="1:15" ht="30" x14ac:dyDescent="0.25">
      <c r="A78" s="68"/>
      <c r="B78" s="1"/>
      <c r="C78" s="1"/>
      <c r="D78" s="1"/>
      <c r="E78" s="74" t="s">
        <v>160</v>
      </c>
      <c r="F78" s="74" t="s">
        <v>161</v>
      </c>
      <c r="G78" s="74" t="s">
        <v>184</v>
      </c>
      <c r="H78" s="74" t="s">
        <v>185</v>
      </c>
      <c r="I78" s="74" t="s">
        <v>186</v>
      </c>
      <c r="J78" s="74" t="s">
        <v>189</v>
      </c>
      <c r="K78" s="74" t="s">
        <v>188</v>
      </c>
      <c r="L78" s="74" t="s">
        <v>190</v>
      </c>
      <c r="M78" s="74" t="s">
        <v>191</v>
      </c>
      <c r="N78" s="74"/>
      <c r="O78" s="74" t="s">
        <v>191</v>
      </c>
    </row>
    <row r="79" spans="1:15" x14ac:dyDescent="0.25">
      <c r="A79" s="94" t="s">
        <v>127</v>
      </c>
      <c r="B79" s="1"/>
      <c r="C79" s="1"/>
      <c r="D79" s="1"/>
      <c r="E79" s="70">
        <f>B5</f>
        <v>30.157468404818932</v>
      </c>
      <c r="F79" s="70">
        <f>B53</f>
        <v>9.0457284880404796</v>
      </c>
      <c r="G79" s="97">
        <f>B29</f>
        <v>3.0459187190373394</v>
      </c>
      <c r="H79" s="57">
        <f>22*365*E79/100/12</f>
        <v>201.80372607558002</v>
      </c>
      <c r="I79" s="57">
        <f t="shared" ref="H79:J94" si="0">22*365*F79/100/12</f>
        <v>60.530999799137554</v>
      </c>
      <c r="J79" s="57">
        <f t="shared" si="0"/>
        <v>20.382272761558198</v>
      </c>
      <c r="K79" s="74"/>
      <c r="L79" s="74"/>
      <c r="M79" s="74"/>
      <c r="N79" s="74"/>
      <c r="O79" s="74"/>
    </row>
    <row r="80" spans="1:15" x14ac:dyDescent="0.25">
      <c r="A80" s="1" t="s">
        <v>154</v>
      </c>
      <c r="B80" s="71"/>
      <c r="C80" s="71"/>
      <c r="D80" s="1"/>
      <c r="E80" s="70">
        <f>B6</f>
        <v>31.585710298333996</v>
      </c>
      <c r="F80" s="70">
        <f>B54</f>
        <v>12.944687499999999</v>
      </c>
      <c r="G80" s="97">
        <f>B30</f>
        <v>2.6093500000000001</v>
      </c>
      <c r="H80" s="57">
        <f t="shared" si="0"/>
        <v>211.36104474635167</v>
      </c>
      <c r="I80" s="57">
        <f t="shared" si="0"/>
        <v>86.621533854166671</v>
      </c>
      <c r="J80" s="57">
        <f t="shared" si="0"/>
        <v>17.460900416666664</v>
      </c>
      <c r="K80" s="92">
        <f>Inputs!B9</f>
        <v>-0.1360382165211288</v>
      </c>
      <c r="L80" s="72">
        <f t="shared" ref="L80:L94" si="1">I80*K80</f>
        <v>-11.783838977845413</v>
      </c>
      <c r="M80" s="69">
        <f t="shared" ref="M80:M94" si="2">I80/H80</f>
        <v>0.4098273357709728</v>
      </c>
      <c r="N80" s="92">
        <f>Inputs!C9</f>
        <v>-0.11557515971898989</v>
      </c>
      <c r="O80" s="72">
        <f>N80*(I80+J80)</f>
        <v>-12.02934396479283</v>
      </c>
    </row>
    <row r="81" spans="1:15" x14ac:dyDescent="0.25">
      <c r="A81" s="46" t="s">
        <v>153</v>
      </c>
      <c r="B81" s="71"/>
      <c r="C81" s="71"/>
      <c r="D81" s="1"/>
      <c r="E81" s="87">
        <f>SUMPRODUCT(B7:B9,C7:C9)/SUM(C7:C9)</f>
        <v>27.490757141335028</v>
      </c>
      <c r="F81" s="87">
        <f>SUMPRODUCT(B55:B57,C55:C57)/SUM(C55:C57)</f>
        <v>6.8978646482338828</v>
      </c>
      <c r="G81" s="87">
        <f>SUMPRODUCT(B31:B33,C31:C33)/SUM(C31:C33)</f>
        <v>3.2109848703552331</v>
      </c>
      <c r="H81" s="57">
        <f t="shared" ref="H81:H94" si="3">22*365*E81/100/12</f>
        <v>183.95898320410024</v>
      </c>
      <c r="I81" s="57">
        <f t="shared" si="0"/>
        <v>46.158210937765062</v>
      </c>
      <c r="J81" s="57">
        <f t="shared" ref="J81:J94" si="4">22*365*G81/100/12</f>
        <v>21.486840424127099</v>
      </c>
      <c r="K81" s="92">
        <f>Inputs!B10</f>
        <v>0.27541273705862102</v>
      </c>
      <c r="L81" s="72">
        <f t="shared" si="1"/>
        <v>12.712559212099054</v>
      </c>
      <c r="M81" s="69">
        <f t="shared" si="2"/>
        <v>0.25091577553759958</v>
      </c>
      <c r="N81" s="92">
        <f>Inputs!C10</f>
        <v>0.20778694829592276</v>
      </c>
      <c r="O81" s="72">
        <f t="shared" ref="O81:O94" si="5">N81*(I81+J81)</f>
        <v>14.055758789808525</v>
      </c>
    </row>
    <row r="82" spans="1:15" x14ac:dyDescent="0.25">
      <c r="A82" s="46" t="s">
        <v>29</v>
      </c>
      <c r="B82" s="71"/>
      <c r="C82" s="71"/>
      <c r="D82" s="1"/>
      <c r="E82" s="70">
        <f>B10</f>
        <v>36.967361965564777</v>
      </c>
      <c r="F82" s="70">
        <f>B58</f>
        <v>15.994056249999998</v>
      </c>
      <c r="G82" s="97">
        <f>B34</f>
        <v>3.9985140624999995</v>
      </c>
      <c r="H82" s="57">
        <f t="shared" si="3"/>
        <v>247.37326381957095</v>
      </c>
      <c r="I82" s="57">
        <f t="shared" si="0"/>
        <v>107.02689307291666</v>
      </c>
      <c r="J82" s="57">
        <f t="shared" si="4"/>
        <v>26.756723268229166</v>
      </c>
      <c r="K82" s="92">
        <f>Inputs!B11</f>
        <v>-0.35513228910714445</v>
      </c>
      <c r="L82" s="72">
        <f t="shared" si="1"/>
        <v>-38.008705533010477</v>
      </c>
      <c r="M82" s="69">
        <f t="shared" si="2"/>
        <v>0.43265343804890699</v>
      </c>
      <c r="N82" s="92">
        <f>Inputs!C11</f>
        <v>-0.29953569684105585</v>
      </c>
      <c r="O82" s="72">
        <f t="shared" si="5"/>
        <v>-40.07296874666158</v>
      </c>
    </row>
    <row r="83" spans="1:15" x14ac:dyDescent="0.25">
      <c r="A83" s="46" t="s">
        <v>20</v>
      </c>
      <c r="B83" s="71"/>
      <c r="C83" s="71"/>
      <c r="D83" s="1"/>
      <c r="E83" s="70">
        <f>B12</f>
        <v>28.25336824744209</v>
      </c>
      <c r="F83" s="70">
        <f>B60</f>
        <v>6.7123703124999992</v>
      </c>
      <c r="G83" s="97">
        <f>B36</f>
        <v>1.9043999999999996</v>
      </c>
      <c r="H83" s="57">
        <f t="shared" si="3"/>
        <v>189.06212252246664</v>
      </c>
      <c r="I83" s="57">
        <f t="shared" si="0"/>
        <v>44.916944674479168</v>
      </c>
      <c r="J83" s="57">
        <f t="shared" si="4"/>
        <v>12.743609999999997</v>
      </c>
      <c r="K83" s="92">
        <f>Inputs!B12</f>
        <v>-0.11526307310663908</v>
      </c>
      <c r="L83" s="72">
        <f t="shared" si="1"/>
        <v>-5.1772650777413549</v>
      </c>
      <c r="M83" s="69">
        <f t="shared" si="2"/>
        <v>0.23757770237209516</v>
      </c>
      <c r="N83" s="92">
        <f>Inputs!C12</f>
        <v>-7.8741912670642233E-2</v>
      </c>
      <c r="O83" s="72">
        <f t="shared" si="5"/>
        <v>-4.5403023607186306</v>
      </c>
    </row>
    <row r="84" spans="1:15" x14ac:dyDescent="0.25">
      <c r="A84" s="46" t="s">
        <v>152</v>
      </c>
      <c r="B84" s="71"/>
      <c r="C84" s="71"/>
      <c r="D84" s="1"/>
      <c r="E84" s="70">
        <f>B11</f>
        <v>34.804965112473909</v>
      </c>
      <c r="F84" s="70">
        <f>B59</f>
        <v>12.210277734374998</v>
      </c>
      <c r="G84" s="97">
        <f>B35</f>
        <v>3.8216925781249995</v>
      </c>
      <c r="H84" s="57">
        <f t="shared" si="3"/>
        <v>232.90322487763788</v>
      </c>
      <c r="I84" s="57">
        <f t="shared" si="0"/>
        <v>81.707108505859352</v>
      </c>
      <c r="J84" s="57">
        <f t="shared" si="4"/>
        <v>25.573492835286455</v>
      </c>
      <c r="K84" s="92">
        <f>Inputs!B13</f>
        <v>-0.14299237126727393</v>
      </c>
      <c r="L84" s="72">
        <f t="shared" si="1"/>
        <v>-11.683493194645276</v>
      </c>
      <c r="M84" s="69">
        <f t="shared" si="2"/>
        <v>0.35081999636881983</v>
      </c>
      <c r="N84" s="92">
        <f>Inputs!C13</f>
        <v>-0.117207483506599</v>
      </c>
      <c r="O84" s="72">
        <f t="shared" si="5"/>
        <v>-12.57408931227037</v>
      </c>
    </row>
    <row r="85" spans="1:15" x14ac:dyDescent="0.25">
      <c r="A85" s="46" t="s">
        <v>46</v>
      </c>
      <c r="B85" s="71"/>
      <c r="C85" s="71"/>
      <c r="D85" s="1"/>
      <c r="E85" s="70">
        <f t="shared" ref="E85:E91" si="6">B13</f>
        <v>28.161472140039844</v>
      </c>
      <c r="F85" s="70">
        <f t="shared" ref="F85:F91" si="7">B61</f>
        <v>7.423108814003327</v>
      </c>
      <c r="G85" s="97">
        <f t="shared" ref="G85:G91" si="8">B37</f>
        <v>3.2794966151248657</v>
      </c>
      <c r="H85" s="57">
        <f t="shared" si="3"/>
        <v>188.44718440376664</v>
      </c>
      <c r="I85" s="57">
        <f t="shared" si="0"/>
        <v>49.672969813705599</v>
      </c>
      <c r="J85" s="57">
        <f t="shared" si="4"/>
        <v>21.945298182877224</v>
      </c>
      <c r="K85" s="92">
        <f>Inputs!B14</f>
        <v>-0.11834808730098456</v>
      </c>
      <c r="L85" s="72">
        <f t="shared" si="1"/>
        <v>-5.8787009680116009</v>
      </c>
      <c r="M85" s="69">
        <f t="shared" si="2"/>
        <v>0.26359093647839477</v>
      </c>
      <c r="N85" s="92">
        <f>Inputs!C14</f>
        <v>-8.9017889797683616E-2</v>
      </c>
      <c r="O85" s="72">
        <f t="shared" si="5"/>
        <v>-6.3753070880207821</v>
      </c>
    </row>
    <row r="86" spans="1:15" x14ac:dyDescent="0.25">
      <c r="A86" s="46" t="s">
        <v>151</v>
      </c>
      <c r="B86" s="71"/>
      <c r="C86" s="71"/>
      <c r="D86" s="1"/>
      <c r="E86" s="70">
        <f t="shared" si="6"/>
        <v>29.222898744356797</v>
      </c>
      <c r="F86" s="70">
        <f t="shared" si="7"/>
        <v>10.085499999999998</v>
      </c>
      <c r="G86" s="97">
        <f t="shared" si="8"/>
        <v>2.4941703125000001</v>
      </c>
      <c r="H86" s="57">
        <f t="shared" si="3"/>
        <v>195.54989743098758</v>
      </c>
      <c r="I86" s="57">
        <f t="shared" si="0"/>
        <v>67.488804166666654</v>
      </c>
      <c r="J86" s="57">
        <f t="shared" si="4"/>
        <v>16.690156341145833</v>
      </c>
      <c r="K86" s="92">
        <f>Inputs!B15</f>
        <v>6.946110172481923E-3</v>
      </c>
      <c r="L86" s="72">
        <f t="shared" si="1"/>
        <v>0.46878466915072364</v>
      </c>
      <c r="M86" s="69">
        <f t="shared" si="2"/>
        <v>0.34512318877837528</v>
      </c>
      <c r="N86" s="92">
        <f>Inputs!C15</f>
        <v>7.4421543645130728E-4</v>
      </c>
      <c r="O86" s="72">
        <f t="shared" si="5"/>
        <v>6.2647281834339028E-2</v>
      </c>
    </row>
    <row r="87" spans="1:15" x14ac:dyDescent="0.25">
      <c r="A87" s="46" t="s">
        <v>78</v>
      </c>
      <c r="B87" s="71"/>
      <c r="C87" s="71"/>
      <c r="D87" s="1"/>
      <c r="E87" s="70">
        <f t="shared" si="6"/>
        <v>30.016114120313613</v>
      </c>
      <c r="F87" s="70">
        <f t="shared" si="7"/>
        <v>7.3287703124999997</v>
      </c>
      <c r="G87" s="97">
        <f t="shared" si="8"/>
        <v>1.9618999999999995</v>
      </c>
      <c r="H87" s="57">
        <f t="shared" si="3"/>
        <v>200.85783032176528</v>
      </c>
      <c r="I87" s="57">
        <f t="shared" si="0"/>
        <v>49.041688007812496</v>
      </c>
      <c r="J87" s="57">
        <f t="shared" si="4"/>
        <v>13.128380833333331</v>
      </c>
      <c r="K87" s="92">
        <f>Inputs!B16</f>
        <v>-0.189385347058872</v>
      </c>
      <c r="L87" s="72">
        <f t="shared" si="1"/>
        <v>-9.2877771037124912</v>
      </c>
      <c r="M87" s="69">
        <f t="shared" si="2"/>
        <v>0.24416119565391053</v>
      </c>
      <c r="N87" s="92">
        <f>Inputs!C16</f>
        <v>-0.17142456545156315</v>
      </c>
      <c r="O87" s="72">
        <f t="shared" si="5"/>
        <v>-10.65747703518719</v>
      </c>
    </row>
    <row r="88" spans="1:15" x14ac:dyDescent="0.25">
      <c r="A88" s="46" t="s">
        <v>26</v>
      </c>
      <c r="B88" s="71"/>
      <c r="C88" s="71"/>
      <c r="D88" s="1"/>
      <c r="E88" s="70">
        <f t="shared" si="6"/>
        <v>28.056490768053472</v>
      </c>
      <c r="F88" s="70">
        <f t="shared" si="7"/>
        <v>6.2268809218749981</v>
      </c>
      <c r="G88" s="97">
        <f t="shared" si="8"/>
        <v>2.3116893906249998</v>
      </c>
      <c r="H88" s="57">
        <f t="shared" si="3"/>
        <v>187.74468405622449</v>
      </c>
      <c r="I88" s="57">
        <f t="shared" si="0"/>
        <v>41.668211502213531</v>
      </c>
      <c r="J88" s="57">
        <f t="shared" si="4"/>
        <v>15.469054838932292</v>
      </c>
      <c r="K88" s="92">
        <f>Inputs!B17</f>
        <v>-4.1952629192463675E-2</v>
      </c>
      <c r="L88" s="72">
        <f t="shared" si="1"/>
        <v>-1.748091026265514</v>
      </c>
      <c r="M88" s="69">
        <f t="shared" si="2"/>
        <v>0.22194083263489378</v>
      </c>
      <c r="N88" s="92">
        <f>Inputs!C17</f>
        <v>-5.4192045042520648E-2</v>
      </c>
      <c r="O88" s="72">
        <f t="shared" si="5"/>
        <v>-3.0963853111658737</v>
      </c>
    </row>
    <row r="89" spans="1:15" x14ac:dyDescent="0.25">
      <c r="A89" s="46" t="s">
        <v>63</v>
      </c>
      <c r="B89" s="71"/>
      <c r="C89" s="71"/>
      <c r="D89" s="1"/>
      <c r="E89" s="70">
        <f t="shared" si="6"/>
        <v>28.508283954312407</v>
      </c>
      <c r="F89" s="70">
        <f t="shared" si="7"/>
        <v>8.1797077479143763</v>
      </c>
      <c r="G89" s="97">
        <f t="shared" si="8"/>
        <v>2.6038755576093746</v>
      </c>
      <c r="H89" s="57">
        <f t="shared" si="3"/>
        <v>190.76793346094053</v>
      </c>
      <c r="I89" s="57">
        <f t="shared" si="0"/>
        <v>54.735877679793703</v>
      </c>
      <c r="J89" s="57">
        <f t="shared" si="4"/>
        <v>17.42426727300273</v>
      </c>
      <c r="K89" s="92">
        <f>Inputs!B18</f>
        <v>-5.732190477654231E-2</v>
      </c>
      <c r="L89" s="72">
        <f t="shared" si="1"/>
        <v>-3.1375647682216021</v>
      </c>
      <c r="M89" s="69">
        <f t="shared" si="2"/>
        <v>0.28692389064958235</v>
      </c>
      <c r="N89" s="92">
        <f>Inputs!C18</f>
        <v>-4.3465648975911722E-2</v>
      </c>
      <c r="O89" s="72">
        <f t="shared" si="5"/>
        <v>-3.1364875305691577</v>
      </c>
    </row>
    <row r="90" spans="1:15" x14ac:dyDescent="0.25">
      <c r="A90" s="46" t="s">
        <v>150</v>
      </c>
      <c r="B90" s="71"/>
      <c r="C90" s="71"/>
      <c r="D90" s="1"/>
      <c r="E90" s="70">
        <f t="shared" si="6"/>
        <v>42.119913453322418</v>
      </c>
      <c r="F90" s="70">
        <f t="shared" si="7"/>
        <v>18.797853640625</v>
      </c>
      <c r="G90" s="97">
        <f t="shared" si="8"/>
        <v>2.6396686718749995</v>
      </c>
      <c r="H90" s="57">
        <f t="shared" si="3"/>
        <v>281.8524208584825</v>
      </c>
      <c r="I90" s="57">
        <f t="shared" si="0"/>
        <v>125.78897061184894</v>
      </c>
      <c r="J90" s="57">
        <f t="shared" si="4"/>
        <v>17.663782862630203</v>
      </c>
      <c r="K90" s="92">
        <f>Inputs!B19</f>
        <v>-6.0544810532908722E-2</v>
      </c>
      <c r="L90" s="72">
        <f t="shared" si="1"/>
        <v>-7.6158693928240169</v>
      </c>
      <c r="M90" s="69">
        <f t="shared" si="2"/>
        <v>0.4462937385058236</v>
      </c>
      <c r="N90" s="92">
        <f>Inputs!C19</f>
        <v>-4.7332777298148769E-2</v>
      </c>
      <c r="O90" s="72">
        <f t="shared" si="5"/>
        <v>-6.7900172330137591</v>
      </c>
    </row>
    <row r="91" spans="1:15" x14ac:dyDescent="0.25">
      <c r="A91" s="46" t="s">
        <v>149</v>
      </c>
      <c r="B91" s="71"/>
      <c r="C91" s="71"/>
      <c r="D91" s="1"/>
      <c r="E91" s="70">
        <f t="shared" si="6"/>
        <v>33.93543996131659</v>
      </c>
      <c r="F91" s="70">
        <f t="shared" si="7"/>
        <v>13.667925275346283</v>
      </c>
      <c r="G91" s="97">
        <f t="shared" si="8"/>
        <v>2.2265942412162163</v>
      </c>
      <c r="H91" s="57">
        <f t="shared" si="3"/>
        <v>227.08465240781015</v>
      </c>
      <c r="I91" s="57">
        <f t="shared" si="0"/>
        <v>91.461199967525545</v>
      </c>
      <c r="J91" s="57">
        <f t="shared" si="4"/>
        <v>14.899626464138512</v>
      </c>
      <c r="K91" s="92">
        <f>Inputs!B20</f>
        <v>-0.16453323753039473</v>
      </c>
      <c r="L91" s="72">
        <f t="shared" si="1"/>
        <v>-15.048407339071812</v>
      </c>
      <c r="M91" s="69">
        <f t="shared" si="2"/>
        <v>0.40276257773367652</v>
      </c>
      <c r="N91" s="92">
        <f>Inputs!C20</f>
        <v>-0.13736439214833895</v>
      </c>
      <c r="O91" s="72">
        <f t="shared" si="5"/>
        <v>-14.610190271180516</v>
      </c>
    </row>
    <row r="92" spans="1:15" x14ac:dyDescent="0.25">
      <c r="A92" s="46" t="s">
        <v>124</v>
      </c>
      <c r="B92" s="71"/>
      <c r="C92" s="71"/>
      <c r="D92" s="1"/>
      <c r="E92" s="70">
        <f>B21</f>
        <v>41.917693738380045</v>
      </c>
      <c r="F92" s="70">
        <f>B69</f>
        <v>20.62428337109375</v>
      </c>
      <c r="G92" s="97">
        <f>B45</f>
        <v>3.9567869414062504</v>
      </c>
      <c r="H92" s="57">
        <f t="shared" si="3"/>
        <v>280.49923393265982</v>
      </c>
      <c r="I92" s="57">
        <f t="shared" si="0"/>
        <v>138.01082955823568</v>
      </c>
      <c r="J92" s="57">
        <f t="shared" si="4"/>
        <v>26.477499282910159</v>
      </c>
      <c r="K92" s="92">
        <f>Inputs!B21</f>
        <v>-0.21036738428647472</v>
      </c>
      <c r="L92" s="72">
        <f t="shared" si="1"/>
        <v>-29.03297721737253</v>
      </c>
      <c r="M92" s="69">
        <f t="shared" si="2"/>
        <v>0.49201856141742012</v>
      </c>
      <c r="N92" s="92">
        <f>Inputs!C21</f>
        <v>-0.19895369518715153</v>
      </c>
      <c r="O92" s="72">
        <f t="shared" si="5"/>
        <v>-32.725560838105281</v>
      </c>
    </row>
    <row r="93" spans="1:15" x14ac:dyDescent="0.25">
      <c r="A93" s="46" t="s">
        <v>148</v>
      </c>
      <c r="B93" s="71"/>
      <c r="C93" s="71"/>
      <c r="D93" s="1"/>
      <c r="E93" s="88">
        <f>SUMPRODUCT(B22:B23,C22:C23)/SUM(C22:C23)</f>
        <v>31.877965668196286</v>
      </c>
      <c r="F93" s="88">
        <f>SUMPRODUCT(B70:B71,C70:C71)/SUM(C70:C71)</f>
        <v>10.225239556742444</v>
      </c>
      <c r="G93" s="88">
        <f>SUMPRODUCT(B46:B47,C46:C47)/SUM(C46:C47)</f>
        <v>3.4084131855808142</v>
      </c>
      <c r="H93" s="57">
        <f t="shared" si="3"/>
        <v>213.31672026301348</v>
      </c>
      <c r="I93" s="57">
        <f t="shared" si="0"/>
        <v>68.423894700534859</v>
      </c>
      <c r="J93" s="57">
        <f t="shared" si="4"/>
        <v>22.80796490017828</v>
      </c>
      <c r="K93" s="92">
        <f>Inputs!B22</f>
        <v>-0.12773747279666825</v>
      </c>
      <c r="L93" s="72">
        <f t="shared" si="1"/>
        <v>-8.7402953879516652</v>
      </c>
      <c r="M93" s="69">
        <f t="shared" si="2"/>
        <v>0.32076198535290684</v>
      </c>
      <c r="N93" s="92">
        <f>Inputs!C22</f>
        <v>-9.5078749711174637E-2</v>
      </c>
      <c r="O93" s="72">
        <f t="shared" si="5"/>
        <v>-8.6742111446612284</v>
      </c>
    </row>
    <row r="94" spans="1:15" x14ac:dyDescent="0.25">
      <c r="A94" s="46" t="s">
        <v>147</v>
      </c>
      <c r="B94" s="71"/>
      <c r="C94" s="71"/>
      <c r="D94" s="1"/>
      <c r="E94" s="88">
        <f>SUMPRODUCT(B25:B26,C25:C26)/SUM(C25:C26)</f>
        <v>28.67197436108362</v>
      </c>
      <c r="F94" s="88">
        <f>SUMPRODUCT(B73:B74,C73:C74)/SUM(C73:C74)</f>
        <v>8.1935703125000003</v>
      </c>
      <c r="G94" s="88">
        <f>SUMPRODUCT(B49:B50,C49:C50)/SUM(C49:C50)</f>
        <v>3.266</v>
      </c>
      <c r="H94" s="141">
        <f t="shared" si="3"/>
        <v>191.86329509958455</v>
      </c>
      <c r="I94" s="57">
        <f t="shared" si="0"/>
        <v>54.82864134114584</v>
      </c>
      <c r="J94" s="141">
        <f t="shared" si="4"/>
        <v>21.854983333333333</v>
      </c>
      <c r="K94" s="92">
        <f>Inputs!B23</f>
        <v>-7.6085272022396899E-2</v>
      </c>
      <c r="L94" s="72">
        <f t="shared" si="1"/>
        <v>-4.1716520910595172</v>
      </c>
      <c r="M94" s="69">
        <f t="shared" si="2"/>
        <v>0.28576930940692763</v>
      </c>
      <c r="N94" s="92">
        <f>Inputs!C23</f>
        <v>-5.3168026089776776E-2</v>
      </c>
      <c r="O94" s="72">
        <f t="shared" si="5"/>
        <v>-4.0771169573513593</v>
      </c>
    </row>
    <row r="95" spans="1:15" x14ac:dyDescent="0.25">
      <c r="A95" s="46"/>
      <c r="B95" s="71"/>
      <c r="C95" s="71"/>
      <c r="D95" s="1"/>
      <c r="E95" s="141"/>
      <c r="F95" s="141"/>
      <c r="G95" s="141"/>
      <c r="H95" s="141"/>
      <c r="I95" s="57"/>
      <c r="J95" s="141"/>
      <c r="K95" s="141"/>
      <c r="L95" s="141"/>
      <c r="M95" s="141"/>
      <c r="N95" s="141"/>
      <c r="O95" s="72"/>
    </row>
    <row r="96" spans="1:15" x14ac:dyDescent="0.25">
      <c r="A96" s="156" t="s">
        <v>225</v>
      </c>
      <c r="B96" s="157" t="s">
        <v>226</v>
      </c>
      <c r="C96" s="158"/>
      <c r="D96" s="1"/>
      <c r="E96" s="141"/>
      <c r="F96" s="141"/>
      <c r="G96" s="141"/>
      <c r="H96" s="141"/>
      <c r="I96" s="57"/>
      <c r="J96" s="141"/>
      <c r="K96" s="141"/>
      <c r="L96" s="141"/>
      <c r="M96" s="141"/>
      <c r="N96" s="141"/>
      <c r="O96" s="72"/>
    </row>
    <row r="97" spans="1:15" x14ac:dyDescent="0.25">
      <c r="A97" s="159" t="s">
        <v>227</v>
      </c>
      <c r="B97" s="160">
        <f>MAX($O$80:$O$94)</f>
        <v>14.055758789808525</v>
      </c>
      <c r="C97" s="158" t="str">
        <f>INDEX($A$80:$A$94,MATCH(B97,$O$80:$O$94,0))</f>
        <v>Aurora Energy</v>
      </c>
      <c r="D97" s="57"/>
      <c r="E97" s="57"/>
      <c r="F97" s="57"/>
      <c r="G97" s="57"/>
      <c r="H97" s="142"/>
      <c r="I97" s="143"/>
      <c r="J97" s="144"/>
      <c r="K97" s="142"/>
      <c r="L97" s="143"/>
      <c r="M97" s="5"/>
      <c r="N97" s="5"/>
      <c r="O97" s="1"/>
    </row>
    <row r="98" spans="1:15" x14ac:dyDescent="0.25">
      <c r="A98" s="159" t="s">
        <v>228</v>
      </c>
      <c r="B98" s="160">
        <f>MIN($O$80:$O$94)</f>
        <v>-40.07296874666158</v>
      </c>
      <c r="C98" s="158" t="str">
        <f>INDEX($A$80:$A$94,MATCH(B98,$O$80:$O$94,0))</f>
        <v>Centralines</v>
      </c>
      <c r="D98" s="57"/>
      <c r="E98" s="57"/>
      <c r="F98" s="57"/>
      <c r="G98" s="57"/>
      <c r="H98" s="142"/>
      <c r="I98" s="143"/>
      <c r="J98" s="144"/>
      <c r="K98" s="142"/>
      <c r="L98" s="143"/>
      <c r="M98" s="5"/>
      <c r="N98" s="5"/>
      <c r="O98" s="1"/>
    </row>
    <row r="99" spans="1:15" x14ac:dyDescent="0.25">
      <c r="A99" s="46"/>
      <c r="B99" s="57"/>
      <c r="C99" s="57"/>
      <c r="D99" s="57"/>
      <c r="E99" s="57"/>
      <c r="F99" s="57"/>
      <c r="G99" s="57"/>
      <c r="H99" s="142"/>
      <c r="I99" s="143"/>
      <c r="J99" s="144"/>
      <c r="K99" s="142"/>
      <c r="L99" s="143"/>
      <c r="M99" s="5"/>
      <c r="N99" s="5"/>
      <c r="O99" s="1"/>
    </row>
    <row r="100" spans="1:15" x14ac:dyDescent="0.25">
      <c r="A100" s="46"/>
      <c r="B100" s="1"/>
      <c r="C100" s="1"/>
      <c r="D100" s="1"/>
      <c r="E100" s="1"/>
      <c r="F100" s="1"/>
      <c r="G100" s="1"/>
      <c r="H100" s="5"/>
      <c r="I100" s="5"/>
      <c r="J100" s="5"/>
      <c r="K100" s="5"/>
      <c r="L100" s="5"/>
      <c r="M100" s="5"/>
      <c r="N100" s="5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</sheetData>
  <sheetProtection formatColumns="0" formatRows="0"/>
  <pageMargins left="0.23622047244094499" right="0.23622047244094499" top="0.74803149606299202" bottom="0.74803149606299202" header="0.31496062992126" footer="0.31496062992126"/>
  <pageSetup paperSize="8" scale="44" orientation="portrait" r:id="rId1"/>
  <headerFooter>
    <oddFooter>&amp;L&amp;F&amp;C&amp;A&amp;R&amp;P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C43"/>
  <sheetViews>
    <sheetView showGridLines="0" view="pageBreakPreview" zoomScaleNormal="100" zoomScaleSheetLayoutView="100" workbookViewId="0">
      <selection activeCell="A42" sqref="A42"/>
    </sheetView>
  </sheetViews>
  <sheetFormatPr defaultRowHeight="15" customHeight="1" x14ac:dyDescent="0.25"/>
  <cols>
    <col min="1" max="1" width="32.7109375" customWidth="1"/>
    <col min="2" max="2" width="16.7109375" customWidth="1"/>
    <col min="3" max="3" width="15.42578125" customWidth="1"/>
    <col min="4" max="4" width="50.28515625" customWidth="1"/>
    <col min="5" max="5" width="2.7109375" customWidth="1"/>
  </cols>
  <sheetData>
    <row r="1" spans="1:3" ht="26.25" x14ac:dyDescent="0.4">
      <c r="A1" s="9" t="s">
        <v>5</v>
      </c>
      <c r="B1" s="1"/>
      <c r="C1" s="1"/>
    </row>
    <row r="2" spans="1:3" x14ac:dyDescent="0.25">
      <c r="B2" s="1"/>
      <c r="C2" s="1"/>
    </row>
    <row r="3" spans="1:3" x14ac:dyDescent="0.25">
      <c r="B3" s="1"/>
      <c r="C3" s="1"/>
    </row>
    <row r="4" spans="1:3" ht="21" x14ac:dyDescent="0.35">
      <c r="A4" s="76" t="s">
        <v>205</v>
      </c>
      <c r="B4" s="77" t="s">
        <v>163</v>
      </c>
      <c r="C4" s="1"/>
    </row>
    <row r="5" spans="1:3" ht="63.75" x14ac:dyDescent="0.25">
      <c r="A5" s="78" t="s">
        <v>206</v>
      </c>
      <c r="B5" s="79" t="s">
        <v>180</v>
      </c>
      <c r="C5" s="79" t="s">
        <v>224</v>
      </c>
    </row>
    <row r="6" spans="1:3" x14ac:dyDescent="0.25">
      <c r="A6" s="80" t="s">
        <v>154</v>
      </c>
      <c r="B6" s="81">
        <f>Calculations!K80</f>
        <v>-0.1360382165211288</v>
      </c>
      <c r="C6" s="85">
        <f>Calculations!L80</f>
        <v>-11.783838977845413</v>
      </c>
    </row>
    <row r="7" spans="1:3" x14ac:dyDescent="0.25">
      <c r="A7" s="82" t="s">
        <v>153</v>
      </c>
      <c r="B7" s="83">
        <f>Calculations!K81</f>
        <v>0.27541273705862102</v>
      </c>
      <c r="C7" s="86">
        <f>Calculations!L81</f>
        <v>12.712559212099054</v>
      </c>
    </row>
    <row r="8" spans="1:3" x14ac:dyDescent="0.25">
      <c r="A8" s="84" t="s">
        <v>29</v>
      </c>
      <c r="B8" s="81">
        <f>Calculations!K82</f>
        <v>-0.35513228910714445</v>
      </c>
      <c r="C8" s="85">
        <f>Calculations!L82</f>
        <v>-38.008705533010477</v>
      </c>
    </row>
    <row r="9" spans="1:3" x14ac:dyDescent="0.25">
      <c r="A9" s="82" t="s">
        <v>20</v>
      </c>
      <c r="B9" s="83">
        <f>Calculations!K83</f>
        <v>-0.11526307310663908</v>
      </c>
      <c r="C9" s="86">
        <f>Calculations!L83</f>
        <v>-5.1772650777413549</v>
      </c>
    </row>
    <row r="10" spans="1:3" x14ac:dyDescent="0.25">
      <c r="A10" s="84" t="s">
        <v>152</v>
      </c>
      <c r="B10" s="81">
        <f>Calculations!K84</f>
        <v>-0.14299237126727393</v>
      </c>
      <c r="C10" s="85">
        <f>Calculations!L84</f>
        <v>-11.683493194645276</v>
      </c>
    </row>
    <row r="11" spans="1:3" x14ac:dyDescent="0.25">
      <c r="A11" s="82" t="s">
        <v>46</v>
      </c>
      <c r="B11" s="83">
        <f>Calculations!K85</f>
        <v>-0.11834808730098456</v>
      </c>
      <c r="C11" s="86">
        <f>Calculations!L85</f>
        <v>-5.8787009680116009</v>
      </c>
    </row>
    <row r="12" spans="1:3" x14ac:dyDescent="0.25">
      <c r="A12" s="84" t="s">
        <v>151</v>
      </c>
      <c r="B12" s="81">
        <f>Calculations!K86</f>
        <v>6.946110172481923E-3</v>
      </c>
      <c r="C12" s="85">
        <f>Calculations!L86</f>
        <v>0.46878466915072364</v>
      </c>
    </row>
    <row r="13" spans="1:3" x14ac:dyDescent="0.25">
      <c r="A13" s="82" t="s">
        <v>78</v>
      </c>
      <c r="B13" s="83">
        <f>Calculations!K87</f>
        <v>-0.189385347058872</v>
      </c>
      <c r="C13" s="86">
        <f>Calculations!L87</f>
        <v>-9.2877771037124912</v>
      </c>
    </row>
    <row r="14" spans="1:3" x14ac:dyDescent="0.25">
      <c r="A14" s="84" t="s">
        <v>26</v>
      </c>
      <c r="B14" s="81">
        <f>Calculations!K88</f>
        <v>-4.1952629192463675E-2</v>
      </c>
      <c r="C14" s="85">
        <f>Calculations!L88</f>
        <v>-1.748091026265514</v>
      </c>
    </row>
    <row r="15" spans="1:3" x14ac:dyDescent="0.25">
      <c r="A15" s="82" t="s">
        <v>63</v>
      </c>
      <c r="B15" s="83">
        <f>Calculations!K89</f>
        <v>-5.732190477654231E-2</v>
      </c>
      <c r="C15" s="86">
        <f>Calculations!L89</f>
        <v>-3.1375647682216021</v>
      </c>
    </row>
    <row r="16" spans="1:3" x14ac:dyDescent="0.25">
      <c r="A16" s="84" t="s">
        <v>150</v>
      </c>
      <c r="B16" s="81">
        <f>Calculations!K90</f>
        <v>-6.0544810532908722E-2</v>
      </c>
      <c r="C16" s="85">
        <f>Calculations!L90</f>
        <v>-7.6158693928240169</v>
      </c>
    </row>
    <row r="17" spans="1:3" x14ac:dyDescent="0.25">
      <c r="A17" s="82" t="s">
        <v>149</v>
      </c>
      <c r="B17" s="83">
        <f>Calculations!K91</f>
        <v>-0.16453323753039473</v>
      </c>
      <c r="C17" s="86">
        <f>Calculations!L91</f>
        <v>-15.048407339071812</v>
      </c>
    </row>
    <row r="18" spans="1:3" x14ac:dyDescent="0.25">
      <c r="A18" s="84" t="s">
        <v>124</v>
      </c>
      <c r="B18" s="81">
        <f>Calculations!K92</f>
        <v>-0.21036738428647472</v>
      </c>
      <c r="C18" s="85">
        <f>Calculations!L92</f>
        <v>-29.03297721737253</v>
      </c>
    </row>
    <row r="19" spans="1:3" x14ac:dyDescent="0.25">
      <c r="A19" s="82" t="s">
        <v>148</v>
      </c>
      <c r="B19" s="83">
        <f>Calculations!K93</f>
        <v>-0.12773747279666825</v>
      </c>
      <c r="C19" s="86">
        <f>Calculations!L93</f>
        <v>-8.7402953879516652</v>
      </c>
    </row>
    <row r="20" spans="1:3" x14ac:dyDescent="0.25">
      <c r="A20" s="84" t="s">
        <v>147</v>
      </c>
      <c r="B20" s="81">
        <f>Calculations!K94</f>
        <v>-7.6085272022396899E-2</v>
      </c>
      <c r="C20" s="85">
        <f>Calculations!L94</f>
        <v>-4.1716520910595172</v>
      </c>
    </row>
    <row r="22" spans="1:3" ht="21" x14ac:dyDescent="0.35">
      <c r="A22" s="111" t="s">
        <v>229</v>
      </c>
      <c r="B22" s="112" t="s">
        <v>204</v>
      </c>
    </row>
    <row r="23" spans="1:3" ht="51" x14ac:dyDescent="0.25">
      <c r="A23" s="78" t="s">
        <v>206</v>
      </c>
      <c r="B23" s="79" t="s">
        <v>193</v>
      </c>
      <c r="C23" s="79" t="s">
        <v>194</v>
      </c>
    </row>
    <row r="24" spans="1:3" x14ac:dyDescent="0.25">
      <c r="A24" s="80" t="s">
        <v>154</v>
      </c>
      <c r="B24" s="81">
        <f>Calculations!N80</f>
        <v>-0.11557515971898989</v>
      </c>
      <c r="C24" s="85">
        <f>Calculations!O80</f>
        <v>-12.02934396479283</v>
      </c>
    </row>
    <row r="25" spans="1:3" x14ac:dyDescent="0.25">
      <c r="A25" s="82" t="s">
        <v>153</v>
      </c>
      <c r="B25" s="83">
        <f>Calculations!N81</f>
        <v>0.20778694829592276</v>
      </c>
      <c r="C25" s="86">
        <f>Calculations!O81</f>
        <v>14.055758789808525</v>
      </c>
    </row>
    <row r="26" spans="1:3" x14ac:dyDescent="0.25">
      <c r="A26" s="84" t="s">
        <v>29</v>
      </c>
      <c r="B26" s="81">
        <f>Calculations!N82</f>
        <v>-0.29953569684105585</v>
      </c>
      <c r="C26" s="85">
        <f>Calculations!O82</f>
        <v>-40.07296874666158</v>
      </c>
    </row>
    <row r="27" spans="1:3" x14ac:dyDescent="0.25">
      <c r="A27" s="82" t="s">
        <v>20</v>
      </c>
      <c r="B27" s="83">
        <f>Calculations!N83</f>
        <v>-7.8741912670642233E-2</v>
      </c>
      <c r="C27" s="86">
        <f>Calculations!O83</f>
        <v>-4.5403023607186306</v>
      </c>
    </row>
    <row r="28" spans="1:3" x14ac:dyDescent="0.25">
      <c r="A28" s="84" t="s">
        <v>152</v>
      </c>
      <c r="B28" s="81">
        <f>Calculations!N84</f>
        <v>-0.117207483506599</v>
      </c>
      <c r="C28" s="85">
        <f>Calculations!O84</f>
        <v>-12.57408931227037</v>
      </c>
    </row>
    <row r="29" spans="1:3" x14ac:dyDescent="0.25">
      <c r="A29" s="82" t="s">
        <v>46</v>
      </c>
      <c r="B29" s="83">
        <f>Calculations!N85</f>
        <v>-8.9017889797683616E-2</v>
      </c>
      <c r="C29" s="86">
        <f>Calculations!O85</f>
        <v>-6.3753070880207821</v>
      </c>
    </row>
    <row r="30" spans="1:3" x14ac:dyDescent="0.25">
      <c r="A30" s="84" t="s">
        <v>151</v>
      </c>
      <c r="B30" s="81">
        <f>Calculations!N86</f>
        <v>7.4421543645130728E-4</v>
      </c>
      <c r="C30" s="85">
        <f>Calculations!O86</f>
        <v>6.2647281834339028E-2</v>
      </c>
    </row>
    <row r="31" spans="1:3" x14ac:dyDescent="0.25">
      <c r="A31" s="82" t="s">
        <v>78</v>
      </c>
      <c r="B31" s="83">
        <f>Calculations!N87</f>
        <v>-0.17142456545156315</v>
      </c>
      <c r="C31" s="86">
        <f>Calculations!O87</f>
        <v>-10.65747703518719</v>
      </c>
    </row>
    <row r="32" spans="1:3" x14ac:dyDescent="0.25">
      <c r="A32" s="84" t="s">
        <v>26</v>
      </c>
      <c r="B32" s="81">
        <f>Calculations!N88</f>
        <v>-5.4192045042520648E-2</v>
      </c>
      <c r="C32" s="85">
        <f>Calculations!O88</f>
        <v>-3.0963853111658737</v>
      </c>
    </row>
    <row r="33" spans="1:3" x14ac:dyDescent="0.25">
      <c r="A33" s="82" t="s">
        <v>63</v>
      </c>
      <c r="B33" s="83">
        <f>Calculations!N89</f>
        <v>-4.3465648975911722E-2</v>
      </c>
      <c r="C33" s="86">
        <f>Calculations!O89</f>
        <v>-3.1364875305691577</v>
      </c>
    </row>
    <row r="34" spans="1:3" x14ac:dyDescent="0.25">
      <c r="A34" s="84" t="s">
        <v>150</v>
      </c>
      <c r="B34" s="81">
        <f>Calculations!N90</f>
        <v>-4.7332777298148769E-2</v>
      </c>
      <c r="C34" s="85">
        <f>Calculations!O90</f>
        <v>-6.7900172330137591</v>
      </c>
    </row>
    <row r="35" spans="1:3" x14ac:dyDescent="0.25">
      <c r="A35" s="82" t="s">
        <v>149</v>
      </c>
      <c r="B35" s="83">
        <f>Calculations!N91</f>
        <v>-0.13736439214833895</v>
      </c>
      <c r="C35" s="86">
        <f>Calculations!O91</f>
        <v>-14.610190271180516</v>
      </c>
    </row>
    <row r="36" spans="1:3" x14ac:dyDescent="0.25">
      <c r="A36" s="84" t="s">
        <v>124</v>
      </c>
      <c r="B36" s="81">
        <f>Calculations!N92</f>
        <v>-0.19895369518715153</v>
      </c>
      <c r="C36" s="85">
        <f>Calculations!O92</f>
        <v>-32.725560838105281</v>
      </c>
    </row>
    <row r="37" spans="1:3" x14ac:dyDescent="0.25">
      <c r="A37" s="82" t="s">
        <v>148</v>
      </c>
      <c r="B37" s="83">
        <f>Calculations!N93</f>
        <v>-9.5078749711174637E-2</v>
      </c>
      <c r="C37" s="86">
        <f>Calculations!O93</f>
        <v>-8.6742111446612284</v>
      </c>
    </row>
    <row r="38" spans="1:3" x14ac:dyDescent="0.25">
      <c r="A38" s="84" t="s">
        <v>147</v>
      </c>
      <c r="B38" s="81">
        <f>Calculations!N94</f>
        <v>-5.3168026089776776E-2</v>
      </c>
      <c r="C38" s="85">
        <f>Calculations!O94</f>
        <v>-4.0771169573513593</v>
      </c>
    </row>
    <row r="40" spans="1:3" ht="15" customHeight="1" x14ac:dyDescent="0.25">
      <c r="A40" s="161" t="str">
        <f>Calculations!A96</f>
        <v>Largest increase and largest decrease in $/month change in aggregate prices, 2019/20 to 2020/21</v>
      </c>
      <c r="B40" s="46"/>
      <c r="C40" s="46"/>
    </row>
    <row r="41" spans="1:3" ht="15" customHeight="1" x14ac:dyDescent="0.25">
      <c r="A41" s="46"/>
      <c r="B41" s="156" t="str">
        <f>Calculations!B96</f>
        <v>$/month</v>
      </c>
      <c r="C41" s="46"/>
    </row>
    <row r="42" spans="1:3" ht="15" customHeight="1" x14ac:dyDescent="0.25">
      <c r="A42" s="162" t="str">
        <f>Calculations!A97</f>
        <v>Largest increase</v>
      </c>
      <c r="B42" s="163">
        <f>Calculations!B97</f>
        <v>14.055758789808525</v>
      </c>
      <c r="C42" s="163" t="str">
        <f>Calculations!C97</f>
        <v>Aurora Energy</v>
      </c>
    </row>
    <row r="43" spans="1:3" ht="15" customHeight="1" x14ac:dyDescent="0.25">
      <c r="A43" s="162" t="str">
        <f>Calculations!A98</f>
        <v>Largest decrease</v>
      </c>
      <c r="B43" s="163">
        <f>Calculations!B98</f>
        <v>-40.07296874666158</v>
      </c>
      <c r="C43" s="163" t="str">
        <f>Calculations!C98</f>
        <v>Centralines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CoverSheet</vt:lpstr>
      <vt:lpstr>Table of Contents</vt:lpstr>
      <vt:lpstr>Description</vt:lpstr>
      <vt:lpstr>Inputs</vt:lpstr>
      <vt:lpstr>QSDEP_Summary_Report</vt:lpstr>
      <vt:lpstr>RawData</vt:lpstr>
      <vt:lpstr>Calculations</vt:lpstr>
      <vt:lpstr>Output</vt:lpstr>
      <vt:lpstr>Calculations!Print_Area</vt:lpstr>
      <vt:lpstr>CoverSheet!Print_Area</vt:lpstr>
      <vt:lpstr>Description!Print_Area</vt:lpstr>
      <vt:lpstr>Inputs!Print_Area</vt:lpstr>
      <vt:lpstr>Output!Print_Area</vt:lpstr>
      <vt:lpstr>QSDEP_Summary_Report!Print_Area</vt:lpstr>
      <vt:lpstr>RawData!Print_Area</vt:lpstr>
      <vt:lpstr>'Table of Contents'!Print_Area</vt:lpstr>
      <vt:lpstr>QSDEP_Summary_Report!Print_Titles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2019-05-27T08:12:54Z</dcterms:created>
  <dcterms:modified xsi:type="dcterms:W3CDTF">2019-11-24T08:11:55Z</dcterms:modified>
</cp:coreProperties>
</file>