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85" yWindow="165" windowWidth="11115" windowHeight="12405" tabRatio="883"/>
  </bookViews>
  <sheets>
    <sheet name="Cover sheet" sheetId="10" r:id="rId1"/>
    <sheet name="March 2015" sheetId="6" r:id="rId2"/>
  </sheets>
  <definedNames>
    <definedName name="_xlnm.Print_Area" localSheetId="1">'March 2015'!#REF!</definedName>
  </definedNames>
  <calcPr calcId="145621"/>
</workbook>
</file>

<file path=xl/calcChain.xml><?xml version="1.0" encoding="utf-8"?>
<calcChain xmlns="http://schemas.openxmlformats.org/spreadsheetml/2006/main">
  <c r="BF80" i="6" l="1"/>
  <c r="BF81" i="6"/>
  <c r="BF82" i="6"/>
  <c r="BF83" i="6"/>
  <c r="BF84" i="6"/>
  <c r="BF85" i="6"/>
  <c r="BF86" i="6"/>
  <c r="BF87" i="6"/>
  <c r="BF88" i="6"/>
  <c r="BF89" i="6"/>
  <c r="BF90" i="6"/>
  <c r="BF91" i="6"/>
  <c r="BF92" i="6"/>
  <c r="BF93" i="6"/>
  <c r="BF94" i="6"/>
  <c r="BF95" i="6"/>
  <c r="BF96" i="6"/>
  <c r="BF97" i="6"/>
  <c r="BF98" i="6"/>
  <c r="BF99" i="6"/>
  <c r="BF100" i="6"/>
  <c r="BF101" i="6"/>
  <c r="BF104" i="6"/>
  <c r="BE104" i="6"/>
  <c r="BK80" i="6"/>
  <c r="A37" i="6"/>
  <c r="B37" i="6"/>
  <c r="C37" i="6"/>
  <c r="D37" i="6"/>
  <c r="E37" i="6"/>
  <c r="F37" i="6"/>
  <c r="G37" i="6"/>
  <c r="H37" i="6"/>
  <c r="I37" i="6"/>
  <c r="J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O37" i="6"/>
  <c r="AP37" i="6"/>
  <c r="AQ37" i="6"/>
  <c r="AR37" i="6"/>
  <c r="AS37" i="6"/>
  <c r="AT37" i="6"/>
  <c r="AU37" i="6"/>
  <c r="AV37" i="6"/>
  <c r="AW37" i="6"/>
  <c r="AX37" i="6"/>
  <c r="AY37" i="6"/>
  <c r="AZ37" i="6"/>
  <c r="BA37" i="6"/>
  <c r="BB37" i="6"/>
  <c r="BC37" i="6"/>
  <c r="BD37" i="6"/>
  <c r="BE37" i="6"/>
  <c r="BF37" i="6"/>
  <c r="BG37" i="6"/>
  <c r="BH37" i="6"/>
  <c r="BI37" i="6"/>
  <c r="BJ37" i="6"/>
  <c r="BK37" i="6"/>
  <c r="BL37" i="6"/>
  <c r="BM37" i="6"/>
  <c r="BN37" i="6"/>
  <c r="A38" i="6"/>
  <c r="B38" i="6"/>
  <c r="C38" i="6"/>
  <c r="D38" i="6"/>
  <c r="E38" i="6"/>
  <c r="F38" i="6"/>
  <c r="G38" i="6"/>
  <c r="H38" i="6"/>
  <c r="I38" i="6"/>
  <c r="J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O38" i="6"/>
  <c r="AP38" i="6"/>
  <c r="AQ38" i="6"/>
  <c r="AR38" i="6"/>
  <c r="AS38" i="6"/>
  <c r="AT38" i="6"/>
  <c r="AU38" i="6"/>
  <c r="AV38" i="6"/>
  <c r="AW38" i="6"/>
  <c r="AX38" i="6"/>
  <c r="AY38" i="6"/>
  <c r="AZ38" i="6"/>
  <c r="BA38" i="6"/>
  <c r="BB38" i="6"/>
  <c r="BC38" i="6"/>
  <c r="BD38" i="6"/>
  <c r="BE38" i="6"/>
  <c r="BF38" i="6"/>
  <c r="BG38" i="6"/>
  <c r="BH38" i="6"/>
  <c r="BI38" i="6"/>
  <c r="BJ38" i="6"/>
  <c r="BK38" i="6"/>
  <c r="BL38" i="6"/>
  <c r="BM38" i="6"/>
  <c r="BN38" i="6"/>
  <c r="A39" i="6"/>
  <c r="B39" i="6"/>
  <c r="B41" i="6" s="1"/>
  <c r="C39" i="6"/>
  <c r="D39" i="6"/>
  <c r="E39" i="6"/>
  <c r="F39" i="6"/>
  <c r="F41" i="6" s="1"/>
  <c r="G39" i="6"/>
  <c r="G41" i="6" s="1"/>
  <c r="H39" i="6"/>
  <c r="I39" i="6"/>
  <c r="J39" i="6"/>
  <c r="J41" i="6" s="1"/>
  <c r="M39" i="6"/>
  <c r="N39" i="6"/>
  <c r="O39" i="6"/>
  <c r="P39" i="6"/>
  <c r="P41" i="6" s="1"/>
  <c r="P80" i="6" s="1"/>
  <c r="Q39" i="6"/>
  <c r="R39" i="6"/>
  <c r="S39" i="6"/>
  <c r="T39" i="6"/>
  <c r="T42" i="6" s="1"/>
  <c r="T81" i="6" s="1"/>
  <c r="U39" i="6"/>
  <c r="V39" i="6"/>
  <c r="W39" i="6"/>
  <c r="X39" i="6"/>
  <c r="X42" i="6" s="1"/>
  <c r="X81" i="6" s="1"/>
  <c r="Y39" i="6"/>
  <c r="Z39" i="6"/>
  <c r="AA39" i="6"/>
  <c r="AB39" i="6"/>
  <c r="AC39" i="6"/>
  <c r="AD39" i="6"/>
  <c r="AE39" i="6"/>
  <c r="AF39" i="6"/>
  <c r="AF41" i="6" s="1"/>
  <c r="AF80" i="6" s="1"/>
  <c r="AG39" i="6"/>
  <c r="AH39" i="6"/>
  <c r="AI39" i="6"/>
  <c r="AJ39" i="6"/>
  <c r="AJ42" i="6" s="1"/>
  <c r="AJ81" i="6" s="1"/>
  <c r="AK39" i="6"/>
  <c r="AL39" i="6"/>
  <c r="AM39" i="6"/>
  <c r="AN39" i="6"/>
  <c r="AO39" i="6"/>
  <c r="AP39" i="6"/>
  <c r="AQ39" i="6"/>
  <c r="AR39" i="6"/>
  <c r="AS39" i="6"/>
  <c r="AT39" i="6"/>
  <c r="AU39" i="6"/>
  <c r="AV39" i="6"/>
  <c r="AV41" i="6" s="1"/>
  <c r="AV80" i="6" s="1"/>
  <c r="AW39" i="6"/>
  <c r="AX39" i="6"/>
  <c r="AY39" i="6"/>
  <c r="AZ39" i="6"/>
  <c r="AZ42" i="6" s="1"/>
  <c r="AZ81" i="6" s="1"/>
  <c r="BA39" i="6"/>
  <c r="BB39" i="6"/>
  <c r="BC39" i="6"/>
  <c r="BD39" i="6"/>
  <c r="BE39" i="6"/>
  <c r="BF39" i="6"/>
  <c r="BG39" i="6"/>
  <c r="BH39" i="6"/>
  <c r="BI39" i="6"/>
  <c r="BJ39" i="6"/>
  <c r="BK39" i="6"/>
  <c r="BL39" i="6"/>
  <c r="BL41" i="6" s="1"/>
  <c r="BL80" i="6" s="1"/>
  <c r="BM39" i="6"/>
  <c r="BN39" i="6"/>
  <c r="A40" i="6"/>
  <c r="B40" i="6"/>
  <c r="C40" i="6"/>
  <c r="D40" i="6"/>
  <c r="E40" i="6"/>
  <c r="F40" i="6"/>
  <c r="G40" i="6"/>
  <c r="H40" i="6"/>
  <c r="I40" i="6"/>
  <c r="J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AO40" i="6"/>
  <c r="AP40" i="6"/>
  <c r="AQ40" i="6"/>
  <c r="AR40" i="6"/>
  <c r="AS40" i="6"/>
  <c r="AT40" i="6"/>
  <c r="AU40" i="6"/>
  <c r="AV40" i="6"/>
  <c r="AW40" i="6"/>
  <c r="AX40" i="6"/>
  <c r="AY40" i="6"/>
  <c r="AZ40" i="6"/>
  <c r="BA40" i="6"/>
  <c r="BB40" i="6"/>
  <c r="BC40" i="6"/>
  <c r="BD40" i="6"/>
  <c r="BE40" i="6"/>
  <c r="BF40" i="6"/>
  <c r="BG40" i="6"/>
  <c r="BH40" i="6"/>
  <c r="BI40" i="6"/>
  <c r="BJ40" i="6"/>
  <c r="BK40" i="6"/>
  <c r="BL40" i="6"/>
  <c r="BM40" i="6"/>
  <c r="BN40" i="6"/>
  <c r="D41" i="6"/>
  <c r="E41" i="6"/>
  <c r="H41" i="6"/>
  <c r="I41" i="6"/>
  <c r="N41" i="6"/>
  <c r="O41" i="6"/>
  <c r="R41" i="6"/>
  <c r="S41" i="6"/>
  <c r="V41" i="6"/>
  <c r="W41" i="6"/>
  <c r="X41" i="6"/>
  <c r="Z41" i="6"/>
  <c r="AA41" i="6"/>
  <c r="AB41" i="6"/>
  <c r="AD41" i="6"/>
  <c r="AE41" i="6"/>
  <c r="AH41" i="6"/>
  <c r="AI41" i="6"/>
  <c r="AL41" i="6"/>
  <c r="AM41" i="6"/>
  <c r="AN41" i="6"/>
  <c r="AP41" i="6"/>
  <c r="AQ41" i="6"/>
  <c r="AR41" i="6"/>
  <c r="AT41" i="6"/>
  <c r="AU41" i="6"/>
  <c r="AX41" i="6"/>
  <c r="AY41" i="6"/>
  <c r="BB41" i="6"/>
  <c r="BC41" i="6"/>
  <c r="BD41" i="6"/>
  <c r="BF41" i="6"/>
  <c r="BG41" i="6"/>
  <c r="BH41" i="6"/>
  <c r="BJ41" i="6"/>
  <c r="BK41" i="6"/>
  <c r="BN41" i="6"/>
  <c r="A42" i="6"/>
  <c r="B42" i="6"/>
  <c r="D42" i="6"/>
  <c r="E42" i="6"/>
  <c r="F42" i="6"/>
  <c r="H42" i="6"/>
  <c r="I42" i="6"/>
  <c r="J42" i="6"/>
  <c r="M42" i="6"/>
  <c r="N42" i="6"/>
  <c r="O42" i="6"/>
  <c r="P42" i="6"/>
  <c r="R42" i="6"/>
  <c r="S42" i="6"/>
  <c r="V42" i="6"/>
  <c r="W42" i="6"/>
  <c r="Z42" i="6"/>
  <c r="AA42" i="6"/>
  <c r="AB42" i="6"/>
  <c r="AD42" i="6"/>
  <c r="AE42" i="6"/>
  <c r="AF42" i="6"/>
  <c r="AH42" i="6"/>
  <c r="AI42" i="6"/>
  <c r="AL42" i="6"/>
  <c r="AM42" i="6"/>
  <c r="AN42" i="6"/>
  <c r="AP42" i="6"/>
  <c r="AQ42" i="6"/>
  <c r="AR42" i="6"/>
  <c r="AT42" i="6"/>
  <c r="AU42" i="6"/>
  <c r="AV42" i="6"/>
  <c r="AX42" i="6"/>
  <c r="AY42" i="6"/>
  <c r="BB42" i="6"/>
  <c r="BC42" i="6"/>
  <c r="BD42" i="6"/>
  <c r="BF42" i="6"/>
  <c r="BG42" i="6"/>
  <c r="BH42" i="6"/>
  <c r="BJ42" i="6"/>
  <c r="BK42" i="6"/>
  <c r="BL42" i="6"/>
  <c r="BN42" i="6"/>
  <c r="A43" i="6"/>
  <c r="B43" i="6"/>
  <c r="D43" i="6"/>
  <c r="E43" i="6"/>
  <c r="F43" i="6"/>
  <c r="H43" i="6"/>
  <c r="I43" i="6"/>
  <c r="J43" i="6"/>
  <c r="M43" i="6"/>
  <c r="N43" i="6"/>
  <c r="O43" i="6"/>
  <c r="P43" i="6"/>
  <c r="R43" i="6"/>
  <c r="S43" i="6"/>
  <c r="T43" i="6"/>
  <c r="V43" i="6"/>
  <c r="W43" i="6"/>
  <c r="X43" i="6"/>
  <c r="Z43" i="6"/>
  <c r="AA43" i="6"/>
  <c r="AB43" i="6"/>
  <c r="AD43" i="6"/>
  <c r="AE43" i="6"/>
  <c r="AF43" i="6"/>
  <c r="AH43" i="6"/>
  <c r="AI43" i="6"/>
  <c r="AJ43" i="6"/>
  <c r="AL43" i="6"/>
  <c r="AM43" i="6"/>
  <c r="AN43" i="6"/>
  <c r="AP43" i="6"/>
  <c r="AQ43" i="6"/>
  <c r="AR43" i="6"/>
  <c r="AT43" i="6"/>
  <c r="AU43" i="6"/>
  <c r="AV43" i="6"/>
  <c r="AX43" i="6"/>
  <c r="AY43" i="6"/>
  <c r="AZ43" i="6"/>
  <c r="BB43" i="6"/>
  <c r="BC43" i="6"/>
  <c r="BD43" i="6"/>
  <c r="BF43" i="6"/>
  <c r="BG43" i="6"/>
  <c r="BH43" i="6"/>
  <c r="BJ43" i="6"/>
  <c r="BK43" i="6"/>
  <c r="BL43" i="6"/>
  <c r="BN43" i="6"/>
  <c r="A44" i="6"/>
  <c r="B44" i="6"/>
  <c r="D44" i="6"/>
  <c r="E44" i="6"/>
  <c r="F44" i="6"/>
  <c r="H44" i="6"/>
  <c r="I44" i="6"/>
  <c r="J44" i="6"/>
  <c r="M44" i="6"/>
  <c r="N44" i="6"/>
  <c r="O44" i="6"/>
  <c r="P44" i="6"/>
  <c r="R44" i="6"/>
  <c r="S44" i="6"/>
  <c r="T44" i="6"/>
  <c r="V44" i="6"/>
  <c r="W44" i="6"/>
  <c r="X44" i="6"/>
  <c r="Z44" i="6"/>
  <c r="AA44" i="6"/>
  <c r="AB44" i="6"/>
  <c r="AD44" i="6"/>
  <c r="AE44" i="6"/>
  <c r="AF44" i="6"/>
  <c r="AH44" i="6"/>
  <c r="AI44" i="6"/>
  <c r="AJ44" i="6"/>
  <c r="AL44" i="6"/>
  <c r="AM44" i="6"/>
  <c r="AN44" i="6"/>
  <c r="AP44" i="6"/>
  <c r="AQ44" i="6"/>
  <c r="AR44" i="6"/>
  <c r="AT44" i="6"/>
  <c r="AU44" i="6"/>
  <c r="AV44" i="6"/>
  <c r="AX44" i="6"/>
  <c r="AY44" i="6"/>
  <c r="AZ44" i="6"/>
  <c r="BB44" i="6"/>
  <c r="BC44" i="6"/>
  <c r="BD44" i="6"/>
  <c r="BF44" i="6"/>
  <c r="BG44" i="6"/>
  <c r="BH44" i="6"/>
  <c r="BJ44" i="6"/>
  <c r="BK44" i="6"/>
  <c r="BL44" i="6"/>
  <c r="BN44" i="6"/>
  <c r="A45" i="6"/>
  <c r="B45" i="6"/>
  <c r="D45" i="6"/>
  <c r="E45" i="6"/>
  <c r="F45" i="6"/>
  <c r="H45" i="6"/>
  <c r="I45" i="6"/>
  <c r="J45" i="6"/>
  <c r="M45" i="6"/>
  <c r="N45" i="6"/>
  <c r="O45" i="6"/>
  <c r="P45" i="6"/>
  <c r="R45" i="6"/>
  <c r="S45" i="6"/>
  <c r="T45" i="6"/>
  <c r="V45" i="6"/>
  <c r="W45" i="6"/>
  <c r="X45" i="6"/>
  <c r="Z45" i="6"/>
  <c r="AA45" i="6"/>
  <c r="AB45" i="6"/>
  <c r="AD45" i="6"/>
  <c r="AE45" i="6"/>
  <c r="AF45" i="6"/>
  <c r="AH45" i="6"/>
  <c r="AI45" i="6"/>
  <c r="AJ45" i="6"/>
  <c r="AL45" i="6"/>
  <c r="AM45" i="6"/>
  <c r="AN45" i="6"/>
  <c r="AP45" i="6"/>
  <c r="AQ45" i="6"/>
  <c r="AR45" i="6"/>
  <c r="AT45" i="6"/>
  <c r="AU45" i="6"/>
  <c r="AV45" i="6"/>
  <c r="AX45" i="6"/>
  <c r="AY45" i="6"/>
  <c r="AZ45" i="6"/>
  <c r="BB45" i="6"/>
  <c r="BC45" i="6"/>
  <c r="BD45" i="6"/>
  <c r="BF45" i="6"/>
  <c r="BG45" i="6"/>
  <c r="BH45" i="6"/>
  <c r="BJ45" i="6"/>
  <c r="BK45" i="6"/>
  <c r="BL45" i="6"/>
  <c r="BN45" i="6"/>
  <c r="A46" i="6"/>
  <c r="B46" i="6"/>
  <c r="D46" i="6"/>
  <c r="E46" i="6"/>
  <c r="F46" i="6"/>
  <c r="H46" i="6"/>
  <c r="I46" i="6"/>
  <c r="J46" i="6"/>
  <c r="M46" i="6"/>
  <c r="N46" i="6"/>
  <c r="O46" i="6"/>
  <c r="P46" i="6"/>
  <c r="R46" i="6"/>
  <c r="S46" i="6"/>
  <c r="T46" i="6"/>
  <c r="V46" i="6"/>
  <c r="W46" i="6"/>
  <c r="X46" i="6"/>
  <c r="Z46" i="6"/>
  <c r="AA46" i="6"/>
  <c r="AB46" i="6"/>
  <c r="AD46" i="6"/>
  <c r="AE46" i="6"/>
  <c r="AF46" i="6"/>
  <c r="AH46" i="6"/>
  <c r="AI46" i="6"/>
  <c r="AJ46" i="6"/>
  <c r="AL46" i="6"/>
  <c r="AM46" i="6"/>
  <c r="AN46" i="6"/>
  <c r="AP46" i="6"/>
  <c r="AQ46" i="6"/>
  <c r="AR46" i="6"/>
  <c r="AS46" i="6"/>
  <c r="AT46" i="6"/>
  <c r="AU46" i="6"/>
  <c r="AV46" i="6"/>
  <c r="AW46" i="6"/>
  <c r="AX46" i="6"/>
  <c r="AY46" i="6"/>
  <c r="AZ46" i="6"/>
  <c r="BA46" i="6"/>
  <c r="BB46" i="6"/>
  <c r="BC46" i="6"/>
  <c r="BD46" i="6"/>
  <c r="BE46" i="6"/>
  <c r="BF46" i="6"/>
  <c r="BG46" i="6"/>
  <c r="BH46" i="6"/>
  <c r="BI46" i="6"/>
  <c r="BJ46" i="6"/>
  <c r="BK46" i="6"/>
  <c r="BL46" i="6"/>
  <c r="BM46" i="6"/>
  <c r="BN46" i="6"/>
  <c r="A47" i="6"/>
  <c r="B47" i="6"/>
  <c r="C47" i="6"/>
  <c r="D47" i="6"/>
  <c r="E47" i="6"/>
  <c r="F47" i="6"/>
  <c r="G47" i="6"/>
  <c r="H47" i="6"/>
  <c r="I47" i="6"/>
  <c r="J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AO47" i="6"/>
  <c r="AP47" i="6"/>
  <c r="AQ47" i="6"/>
  <c r="AR47" i="6"/>
  <c r="AS47" i="6"/>
  <c r="AT47" i="6"/>
  <c r="AU47" i="6"/>
  <c r="AV47" i="6"/>
  <c r="AW47" i="6"/>
  <c r="AX47" i="6"/>
  <c r="AY47" i="6"/>
  <c r="AZ47" i="6"/>
  <c r="BA47" i="6"/>
  <c r="BB47" i="6"/>
  <c r="BC47" i="6"/>
  <c r="BD47" i="6"/>
  <c r="BE47" i="6"/>
  <c r="BF47" i="6"/>
  <c r="BG47" i="6"/>
  <c r="BH47" i="6"/>
  <c r="BI47" i="6"/>
  <c r="BJ47" i="6"/>
  <c r="BK47" i="6"/>
  <c r="BL47" i="6"/>
  <c r="BM47" i="6"/>
  <c r="BN47" i="6"/>
  <c r="A48" i="6"/>
  <c r="B48" i="6"/>
  <c r="C48" i="6"/>
  <c r="D48" i="6"/>
  <c r="E48" i="6"/>
  <c r="F48" i="6"/>
  <c r="G48" i="6"/>
  <c r="H48" i="6"/>
  <c r="I48" i="6"/>
  <c r="J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AO48" i="6"/>
  <c r="AP48" i="6"/>
  <c r="AQ48" i="6"/>
  <c r="AR48" i="6"/>
  <c r="AS48" i="6"/>
  <c r="AT48" i="6"/>
  <c r="AU48" i="6"/>
  <c r="AV48" i="6"/>
  <c r="AW48" i="6"/>
  <c r="AX48" i="6"/>
  <c r="AY48" i="6"/>
  <c r="AZ48" i="6"/>
  <c r="BA48" i="6"/>
  <c r="BB48" i="6"/>
  <c r="BC48" i="6"/>
  <c r="BD48" i="6"/>
  <c r="BE48" i="6"/>
  <c r="BF48" i="6"/>
  <c r="BG48" i="6"/>
  <c r="BH48" i="6"/>
  <c r="BI48" i="6"/>
  <c r="BJ48" i="6"/>
  <c r="BK48" i="6"/>
  <c r="BL48" i="6"/>
  <c r="BM48" i="6"/>
  <c r="BN48" i="6"/>
  <c r="A49" i="6"/>
  <c r="B49" i="6"/>
  <c r="C49" i="6"/>
  <c r="D49" i="6"/>
  <c r="E49" i="6"/>
  <c r="F49" i="6"/>
  <c r="G49" i="6"/>
  <c r="H49" i="6"/>
  <c r="I49" i="6"/>
  <c r="J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AI49" i="6"/>
  <c r="AJ49" i="6"/>
  <c r="AK49" i="6"/>
  <c r="AL49" i="6"/>
  <c r="AM49" i="6"/>
  <c r="AN49" i="6"/>
  <c r="AO49" i="6"/>
  <c r="AP49" i="6"/>
  <c r="AQ49" i="6"/>
  <c r="AR49" i="6"/>
  <c r="AS49" i="6"/>
  <c r="AT49" i="6"/>
  <c r="AU49" i="6"/>
  <c r="AV49" i="6"/>
  <c r="AW49" i="6"/>
  <c r="AX49" i="6"/>
  <c r="AY49" i="6"/>
  <c r="AZ49" i="6"/>
  <c r="BA49" i="6"/>
  <c r="BB49" i="6"/>
  <c r="BC49" i="6"/>
  <c r="BD49" i="6"/>
  <c r="BE49" i="6"/>
  <c r="BF49" i="6"/>
  <c r="BG49" i="6"/>
  <c r="BH49" i="6"/>
  <c r="BI49" i="6"/>
  <c r="BJ49" i="6"/>
  <c r="BK49" i="6"/>
  <c r="BL49" i="6"/>
  <c r="BM49" i="6"/>
  <c r="BN49" i="6"/>
  <c r="A50" i="6"/>
  <c r="B50" i="6"/>
  <c r="C50" i="6"/>
  <c r="D50" i="6"/>
  <c r="E50" i="6"/>
  <c r="F50" i="6"/>
  <c r="G50" i="6"/>
  <c r="H50" i="6"/>
  <c r="I50" i="6"/>
  <c r="J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AM50" i="6"/>
  <c r="AN50" i="6"/>
  <c r="AO50" i="6"/>
  <c r="AP50" i="6"/>
  <c r="AQ50" i="6"/>
  <c r="AR50" i="6"/>
  <c r="AS50" i="6"/>
  <c r="AT50" i="6"/>
  <c r="AU50" i="6"/>
  <c r="AV50" i="6"/>
  <c r="AW50" i="6"/>
  <c r="AX50" i="6"/>
  <c r="AY50" i="6"/>
  <c r="AZ50" i="6"/>
  <c r="BA50" i="6"/>
  <c r="BB50" i="6"/>
  <c r="BC50" i="6"/>
  <c r="BD50" i="6"/>
  <c r="BE50" i="6"/>
  <c r="BF50" i="6"/>
  <c r="BG50" i="6"/>
  <c r="BH50" i="6"/>
  <c r="BI50" i="6"/>
  <c r="BJ50" i="6"/>
  <c r="BK50" i="6"/>
  <c r="BL50" i="6"/>
  <c r="BM50" i="6"/>
  <c r="BN50" i="6"/>
  <c r="A51" i="6"/>
  <c r="B51" i="6"/>
  <c r="C51" i="6"/>
  <c r="D51" i="6"/>
  <c r="E51" i="6"/>
  <c r="F51" i="6"/>
  <c r="G51" i="6"/>
  <c r="H51" i="6"/>
  <c r="I51" i="6"/>
  <c r="J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AL51" i="6"/>
  <c r="AM51" i="6"/>
  <c r="AN51" i="6"/>
  <c r="AO51" i="6"/>
  <c r="AP51" i="6"/>
  <c r="AQ51" i="6"/>
  <c r="AR51" i="6"/>
  <c r="AS51" i="6"/>
  <c r="AT51" i="6"/>
  <c r="AU51" i="6"/>
  <c r="AV51" i="6"/>
  <c r="AW51" i="6"/>
  <c r="AX51" i="6"/>
  <c r="AY51" i="6"/>
  <c r="AZ51" i="6"/>
  <c r="BA51" i="6"/>
  <c r="BB51" i="6"/>
  <c r="BC51" i="6"/>
  <c r="BD51" i="6"/>
  <c r="BE51" i="6"/>
  <c r="BF51" i="6"/>
  <c r="BG51" i="6"/>
  <c r="BH51" i="6"/>
  <c r="BI51" i="6"/>
  <c r="BJ51" i="6"/>
  <c r="BK51" i="6"/>
  <c r="BL51" i="6"/>
  <c r="BM51" i="6"/>
  <c r="BN51" i="6"/>
  <c r="A52" i="6"/>
  <c r="B52" i="6"/>
  <c r="C52" i="6"/>
  <c r="D52" i="6"/>
  <c r="E52" i="6"/>
  <c r="F52" i="6"/>
  <c r="G52" i="6"/>
  <c r="H52" i="6"/>
  <c r="I52" i="6"/>
  <c r="J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AO52" i="6"/>
  <c r="AP52" i="6"/>
  <c r="AQ52" i="6"/>
  <c r="AR52" i="6"/>
  <c r="AS52" i="6"/>
  <c r="AT52" i="6"/>
  <c r="AU52" i="6"/>
  <c r="AV52" i="6"/>
  <c r="AW52" i="6"/>
  <c r="AX52" i="6"/>
  <c r="AY52" i="6"/>
  <c r="AZ52" i="6"/>
  <c r="BA52" i="6"/>
  <c r="BB52" i="6"/>
  <c r="BC52" i="6"/>
  <c r="BD52" i="6"/>
  <c r="BE52" i="6"/>
  <c r="BF52" i="6"/>
  <c r="BG52" i="6"/>
  <c r="BH52" i="6"/>
  <c r="BI52" i="6"/>
  <c r="BJ52" i="6"/>
  <c r="BK52" i="6"/>
  <c r="BL52" i="6"/>
  <c r="BM52" i="6"/>
  <c r="BN52" i="6"/>
  <c r="A53" i="6"/>
  <c r="B53" i="6"/>
  <c r="C53" i="6"/>
  <c r="D53" i="6"/>
  <c r="E53" i="6"/>
  <c r="F53" i="6"/>
  <c r="G53" i="6"/>
  <c r="H53" i="6"/>
  <c r="I53" i="6"/>
  <c r="J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I53" i="6"/>
  <c r="BJ53" i="6"/>
  <c r="BK53" i="6"/>
  <c r="BL53" i="6"/>
  <c r="BM53" i="6"/>
  <c r="BN53" i="6"/>
  <c r="A54" i="6"/>
  <c r="B54" i="6"/>
  <c r="C54" i="6"/>
  <c r="D54" i="6"/>
  <c r="E54" i="6"/>
  <c r="F54" i="6"/>
  <c r="G54" i="6"/>
  <c r="H54" i="6"/>
  <c r="I54" i="6"/>
  <c r="J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AJ54" i="6"/>
  <c r="AK54" i="6"/>
  <c r="AL54" i="6"/>
  <c r="AM54" i="6"/>
  <c r="AN54" i="6"/>
  <c r="AO54" i="6"/>
  <c r="AP54" i="6"/>
  <c r="AQ54" i="6"/>
  <c r="AR54" i="6"/>
  <c r="AS54" i="6"/>
  <c r="AT54" i="6"/>
  <c r="AU54" i="6"/>
  <c r="AV54" i="6"/>
  <c r="AW54" i="6"/>
  <c r="AX54" i="6"/>
  <c r="AY54" i="6"/>
  <c r="AZ54" i="6"/>
  <c r="BA54" i="6"/>
  <c r="BB54" i="6"/>
  <c r="BC54" i="6"/>
  <c r="BD54" i="6"/>
  <c r="BE54" i="6"/>
  <c r="BF54" i="6"/>
  <c r="BG54" i="6"/>
  <c r="BH54" i="6"/>
  <c r="BI54" i="6"/>
  <c r="BJ54" i="6"/>
  <c r="BK54" i="6"/>
  <c r="BL54" i="6"/>
  <c r="BM54" i="6"/>
  <c r="BN54" i="6"/>
  <c r="A55" i="6"/>
  <c r="B55" i="6"/>
  <c r="C55" i="6"/>
  <c r="D55" i="6"/>
  <c r="E55" i="6"/>
  <c r="F55" i="6"/>
  <c r="G55" i="6"/>
  <c r="H55" i="6"/>
  <c r="I55" i="6"/>
  <c r="J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AJ55" i="6"/>
  <c r="AK55" i="6"/>
  <c r="AL55" i="6"/>
  <c r="AM55" i="6"/>
  <c r="AN55" i="6"/>
  <c r="AO55" i="6"/>
  <c r="AP55" i="6"/>
  <c r="AQ55" i="6"/>
  <c r="AR55" i="6"/>
  <c r="AS55" i="6"/>
  <c r="AT55" i="6"/>
  <c r="AU55" i="6"/>
  <c r="AV55" i="6"/>
  <c r="AW55" i="6"/>
  <c r="AX55" i="6"/>
  <c r="AY55" i="6"/>
  <c r="AZ55" i="6"/>
  <c r="BA55" i="6"/>
  <c r="BB55" i="6"/>
  <c r="BC55" i="6"/>
  <c r="BD55" i="6"/>
  <c r="BE55" i="6"/>
  <c r="BF55" i="6"/>
  <c r="BG55" i="6"/>
  <c r="BH55" i="6"/>
  <c r="BI55" i="6"/>
  <c r="BJ55" i="6"/>
  <c r="BK55" i="6"/>
  <c r="BL55" i="6"/>
  <c r="BM55" i="6"/>
  <c r="BN55" i="6"/>
  <c r="A56" i="6"/>
  <c r="B56" i="6"/>
  <c r="C56" i="6"/>
  <c r="D56" i="6"/>
  <c r="E56" i="6"/>
  <c r="F56" i="6"/>
  <c r="G56" i="6"/>
  <c r="H56" i="6"/>
  <c r="I56" i="6"/>
  <c r="J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AL56" i="6"/>
  <c r="AM56" i="6"/>
  <c r="AN56" i="6"/>
  <c r="AO56" i="6"/>
  <c r="AP56" i="6"/>
  <c r="AQ56" i="6"/>
  <c r="AR56" i="6"/>
  <c r="AS56" i="6"/>
  <c r="AT56" i="6"/>
  <c r="AU56" i="6"/>
  <c r="AV56" i="6"/>
  <c r="AW56" i="6"/>
  <c r="AX56" i="6"/>
  <c r="AY56" i="6"/>
  <c r="AZ56" i="6"/>
  <c r="BA56" i="6"/>
  <c r="BB56" i="6"/>
  <c r="BC56" i="6"/>
  <c r="BD56" i="6"/>
  <c r="BE56" i="6"/>
  <c r="BF56" i="6"/>
  <c r="BG56" i="6"/>
  <c r="BH56" i="6"/>
  <c r="BI56" i="6"/>
  <c r="BJ56" i="6"/>
  <c r="BK56" i="6"/>
  <c r="BL56" i="6"/>
  <c r="BM56" i="6"/>
  <c r="BN56" i="6"/>
  <c r="A57" i="6"/>
  <c r="B57" i="6"/>
  <c r="C57" i="6"/>
  <c r="D57" i="6"/>
  <c r="E57" i="6"/>
  <c r="F57" i="6"/>
  <c r="G57" i="6"/>
  <c r="H57" i="6"/>
  <c r="I57" i="6"/>
  <c r="J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AI57" i="6"/>
  <c r="AJ57" i="6"/>
  <c r="AK57" i="6"/>
  <c r="AL57" i="6"/>
  <c r="AM57" i="6"/>
  <c r="AN57" i="6"/>
  <c r="AO57" i="6"/>
  <c r="AP57" i="6"/>
  <c r="AQ57" i="6"/>
  <c r="AR57" i="6"/>
  <c r="AS57" i="6"/>
  <c r="AT57" i="6"/>
  <c r="AU57" i="6"/>
  <c r="AV57" i="6"/>
  <c r="AW57" i="6"/>
  <c r="AX57" i="6"/>
  <c r="AY57" i="6"/>
  <c r="AZ57" i="6"/>
  <c r="BA57" i="6"/>
  <c r="BB57" i="6"/>
  <c r="BC57" i="6"/>
  <c r="BD57" i="6"/>
  <c r="BE57" i="6"/>
  <c r="BF57" i="6"/>
  <c r="BG57" i="6"/>
  <c r="BH57" i="6"/>
  <c r="BI57" i="6"/>
  <c r="BJ57" i="6"/>
  <c r="BK57" i="6"/>
  <c r="BL57" i="6"/>
  <c r="BM57" i="6"/>
  <c r="BN57" i="6"/>
  <c r="A58" i="6"/>
  <c r="B58" i="6"/>
  <c r="C58" i="6"/>
  <c r="D58" i="6"/>
  <c r="E58" i="6"/>
  <c r="F58" i="6"/>
  <c r="G58" i="6"/>
  <c r="H58" i="6"/>
  <c r="I58" i="6"/>
  <c r="J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AF58" i="6"/>
  <c r="AG58" i="6"/>
  <c r="AH58" i="6"/>
  <c r="AI58" i="6"/>
  <c r="AJ58" i="6"/>
  <c r="AK58" i="6"/>
  <c r="AL58" i="6"/>
  <c r="AM58" i="6"/>
  <c r="AN58" i="6"/>
  <c r="AO58" i="6"/>
  <c r="AP58" i="6"/>
  <c r="AQ58" i="6"/>
  <c r="AR58" i="6"/>
  <c r="AS58" i="6"/>
  <c r="AT58" i="6"/>
  <c r="AU58" i="6"/>
  <c r="AV58" i="6"/>
  <c r="AW58" i="6"/>
  <c r="AX58" i="6"/>
  <c r="AY58" i="6"/>
  <c r="AZ58" i="6"/>
  <c r="BA58" i="6"/>
  <c r="BB58" i="6"/>
  <c r="BC58" i="6"/>
  <c r="BD58" i="6"/>
  <c r="BE58" i="6"/>
  <c r="BF58" i="6"/>
  <c r="BG58" i="6"/>
  <c r="BH58" i="6"/>
  <c r="BI58" i="6"/>
  <c r="BJ58" i="6"/>
  <c r="BK58" i="6"/>
  <c r="BL58" i="6"/>
  <c r="BM58" i="6"/>
  <c r="BN58" i="6"/>
  <c r="A59" i="6"/>
  <c r="B59" i="6"/>
  <c r="C59" i="6"/>
  <c r="D59" i="6"/>
  <c r="E59" i="6"/>
  <c r="F59" i="6"/>
  <c r="G59" i="6"/>
  <c r="H59" i="6"/>
  <c r="I59" i="6"/>
  <c r="J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AI59" i="6"/>
  <c r="AJ59" i="6"/>
  <c r="AK59" i="6"/>
  <c r="AL59" i="6"/>
  <c r="AM59" i="6"/>
  <c r="AN59" i="6"/>
  <c r="AO59" i="6"/>
  <c r="AP59" i="6"/>
  <c r="AQ59" i="6"/>
  <c r="AR59" i="6"/>
  <c r="AS59" i="6"/>
  <c r="AT59" i="6"/>
  <c r="AU59" i="6"/>
  <c r="AV59" i="6"/>
  <c r="AW59" i="6"/>
  <c r="AX59" i="6"/>
  <c r="AY59" i="6"/>
  <c r="AZ59" i="6"/>
  <c r="BA59" i="6"/>
  <c r="BB59" i="6"/>
  <c r="BC59" i="6"/>
  <c r="BD59" i="6"/>
  <c r="BE59" i="6"/>
  <c r="BF59" i="6"/>
  <c r="BG59" i="6"/>
  <c r="BH59" i="6"/>
  <c r="BI59" i="6"/>
  <c r="BJ59" i="6"/>
  <c r="BK59" i="6"/>
  <c r="BL59" i="6"/>
  <c r="BM59" i="6"/>
  <c r="BN59" i="6"/>
  <c r="A60" i="6"/>
  <c r="B60" i="6"/>
  <c r="C60" i="6"/>
  <c r="D60" i="6"/>
  <c r="E60" i="6"/>
  <c r="F60" i="6"/>
  <c r="G60" i="6"/>
  <c r="H60" i="6"/>
  <c r="I60" i="6"/>
  <c r="J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AD60" i="6"/>
  <c r="AE60" i="6"/>
  <c r="AF60" i="6"/>
  <c r="AG60" i="6"/>
  <c r="AH60" i="6"/>
  <c r="AI60" i="6"/>
  <c r="AJ60" i="6"/>
  <c r="AK60" i="6"/>
  <c r="AL60" i="6"/>
  <c r="AM60" i="6"/>
  <c r="AN60" i="6"/>
  <c r="AO60" i="6"/>
  <c r="AP60" i="6"/>
  <c r="AQ60" i="6"/>
  <c r="AR60" i="6"/>
  <c r="AS60" i="6"/>
  <c r="AT60" i="6"/>
  <c r="AU60" i="6"/>
  <c r="AV60" i="6"/>
  <c r="AW60" i="6"/>
  <c r="AX60" i="6"/>
  <c r="AY60" i="6"/>
  <c r="AZ60" i="6"/>
  <c r="BA60" i="6"/>
  <c r="BB60" i="6"/>
  <c r="BC60" i="6"/>
  <c r="BD60" i="6"/>
  <c r="BE60" i="6"/>
  <c r="BF60" i="6"/>
  <c r="BG60" i="6"/>
  <c r="BH60" i="6"/>
  <c r="BI60" i="6"/>
  <c r="BJ60" i="6"/>
  <c r="BK60" i="6"/>
  <c r="BL60" i="6"/>
  <c r="BM60" i="6"/>
  <c r="BN60" i="6"/>
  <c r="A61" i="6"/>
  <c r="B61" i="6"/>
  <c r="C61" i="6"/>
  <c r="D61" i="6"/>
  <c r="E61" i="6"/>
  <c r="F61" i="6"/>
  <c r="G61" i="6"/>
  <c r="H61" i="6"/>
  <c r="I61" i="6"/>
  <c r="J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  <c r="AF61" i="6"/>
  <c r="AG61" i="6"/>
  <c r="AH61" i="6"/>
  <c r="AI61" i="6"/>
  <c r="AJ61" i="6"/>
  <c r="AK61" i="6"/>
  <c r="AL61" i="6"/>
  <c r="AM61" i="6"/>
  <c r="AN61" i="6"/>
  <c r="AO61" i="6"/>
  <c r="AP61" i="6"/>
  <c r="AQ61" i="6"/>
  <c r="AR61" i="6"/>
  <c r="AS61" i="6"/>
  <c r="AT61" i="6"/>
  <c r="AU61" i="6"/>
  <c r="AV61" i="6"/>
  <c r="AW61" i="6"/>
  <c r="AX61" i="6"/>
  <c r="AY61" i="6"/>
  <c r="AZ61" i="6"/>
  <c r="BA61" i="6"/>
  <c r="BB61" i="6"/>
  <c r="BC61" i="6"/>
  <c r="BD61" i="6"/>
  <c r="BE61" i="6"/>
  <c r="BF61" i="6"/>
  <c r="BG61" i="6"/>
  <c r="BH61" i="6"/>
  <c r="BI61" i="6"/>
  <c r="BJ61" i="6"/>
  <c r="BK61" i="6"/>
  <c r="BL61" i="6"/>
  <c r="BM61" i="6"/>
  <c r="BN61" i="6"/>
  <c r="A62" i="6"/>
  <c r="B62" i="6"/>
  <c r="C62" i="6"/>
  <c r="D62" i="6"/>
  <c r="E62" i="6"/>
  <c r="F62" i="6"/>
  <c r="G62" i="6"/>
  <c r="H62" i="6"/>
  <c r="I62" i="6"/>
  <c r="J62" i="6"/>
  <c r="J66" i="6" s="1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AJ62" i="6"/>
  <c r="AK62" i="6"/>
  <c r="AL62" i="6"/>
  <c r="AM62" i="6"/>
  <c r="AN62" i="6"/>
  <c r="AO62" i="6"/>
  <c r="AP62" i="6"/>
  <c r="AQ62" i="6"/>
  <c r="AR62" i="6"/>
  <c r="AS62" i="6"/>
  <c r="AT62" i="6"/>
  <c r="AU62" i="6"/>
  <c r="AV62" i="6"/>
  <c r="AW62" i="6"/>
  <c r="AX62" i="6"/>
  <c r="AY62" i="6"/>
  <c r="AZ62" i="6"/>
  <c r="BA62" i="6"/>
  <c r="BB62" i="6"/>
  <c r="BC62" i="6"/>
  <c r="BD62" i="6"/>
  <c r="BE62" i="6"/>
  <c r="BF62" i="6"/>
  <c r="BG62" i="6"/>
  <c r="BH62" i="6"/>
  <c r="BI62" i="6"/>
  <c r="BJ62" i="6"/>
  <c r="BK62" i="6"/>
  <c r="BL62" i="6"/>
  <c r="BM62" i="6"/>
  <c r="BN62" i="6"/>
  <c r="A63" i="6"/>
  <c r="B63" i="6"/>
  <c r="C63" i="6"/>
  <c r="D63" i="6"/>
  <c r="E63" i="6"/>
  <c r="E66" i="6" s="1"/>
  <c r="F63" i="6"/>
  <c r="G63" i="6"/>
  <c r="H63" i="6"/>
  <c r="I63" i="6"/>
  <c r="I66" i="6" s="1"/>
  <c r="J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AJ63" i="6"/>
  <c r="AK63" i="6"/>
  <c r="AL63" i="6"/>
  <c r="AM63" i="6"/>
  <c r="AN63" i="6"/>
  <c r="AO63" i="6"/>
  <c r="AP63" i="6"/>
  <c r="AQ63" i="6"/>
  <c r="AR63" i="6"/>
  <c r="AS63" i="6"/>
  <c r="AT63" i="6"/>
  <c r="AU63" i="6"/>
  <c r="AV63" i="6"/>
  <c r="AW63" i="6"/>
  <c r="AX63" i="6"/>
  <c r="AY63" i="6"/>
  <c r="AZ63" i="6"/>
  <c r="BA63" i="6"/>
  <c r="BB63" i="6"/>
  <c r="BC63" i="6"/>
  <c r="BD63" i="6"/>
  <c r="BE63" i="6"/>
  <c r="BF63" i="6"/>
  <c r="BG63" i="6"/>
  <c r="BH63" i="6"/>
  <c r="BI63" i="6"/>
  <c r="BJ63" i="6"/>
  <c r="BK63" i="6"/>
  <c r="BL63" i="6"/>
  <c r="BM63" i="6"/>
  <c r="BN63" i="6"/>
  <c r="D66" i="6"/>
  <c r="F66" i="6"/>
  <c r="H6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AJ76" i="6"/>
  <c r="AK76" i="6"/>
  <c r="AL76" i="6"/>
  <c r="AM76" i="6"/>
  <c r="AN76" i="6"/>
  <c r="AO76" i="6"/>
  <c r="AP76" i="6"/>
  <c r="AQ76" i="6"/>
  <c r="AR76" i="6"/>
  <c r="AS76" i="6"/>
  <c r="AT76" i="6"/>
  <c r="AU76" i="6"/>
  <c r="AV76" i="6"/>
  <c r="AW76" i="6"/>
  <c r="AX76" i="6"/>
  <c r="AY76" i="6"/>
  <c r="AZ76" i="6"/>
  <c r="BA76" i="6"/>
  <c r="BB76" i="6"/>
  <c r="BC76" i="6"/>
  <c r="BD76" i="6"/>
  <c r="BE76" i="6"/>
  <c r="BF76" i="6"/>
  <c r="BG76" i="6"/>
  <c r="BH76" i="6"/>
  <c r="BI76" i="6"/>
  <c r="BJ76" i="6"/>
  <c r="BK76" i="6"/>
  <c r="BL76" i="6"/>
  <c r="BM76" i="6"/>
  <c r="BN76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AB77" i="6"/>
  <c r="AC77" i="6"/>
  <c r="AD77" i="6"/>
  <c r="AE77" i="6"/>
  <c r="AF77" i="6"/>
  <c r="AG77" i="6"/>
  <c r="AH77" i="6"/>
  <c r="AI77" i="6"/>
  <c r="AJ77" i="6"/>
  <c r="AK77" i="6"/>
  <c r="AL77" i="6"/>
  <c r="AM77" i="6"/>
  <c r="AN77" i="6"/>
  <c r="AO77" i="6"/>
  <c r="AP77" i="6"/>
  <c r="AQ77" i="6"/>
  <c r="AR77" i="6"/>
  <c r="AS77" i="6"/>
  <c r="AT77" i="6"/>
  <c r="AU77" i="6"/>
  <c r="AV77" i="6"/>
  <c r="AW77" i="6"/>
  <c r="AX77" i="6"/>
  <c r="AY77" i="6"/>
  <c r="AZ77" i="6"/>
  <c r="BA77" i="6"/>
  <c r="BB77" i="6"/>
  <c r="BC77" i="6"/>
  <c r="BD77" i="6"/>
  <c r="BE77" i="6"/>
  <c r="BF77" i="6"/>
  <c r="BG77" i="6"/>
  <c r="BH77" i="6"/>
  <c r="BI77" i="6"/>
  <c r="BJ77" i="6"/>
  <c r="BK77" i="6"/>
  <c r="BL77" i="6"/>
  <c r="BM77" i="6"/>
  <c r="BN77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AB78" i="6"/>
  <c r="AC78" i="6"/>
  <c r="AD78" i="6"/>
  <c r="AE78" i="6"/>
  <c r="AF78" i="6"/>
  <c r="AG78" i="6"/>
  <c r="AH78" i="6"/>
  <c r="AI78" i="6"/>
  <c r="AJ78" i="6"/>
  <c r="AK78" i="6"/>
  <c r="AL78" i="6"/>
  <c r="AM78" i="6"/>
  <c r="AN78" i="6"/>
  <c r="AO78" i="6"/>
  <c r="AP78" i="6"/>
  <c r="AQ78" i="6"/>
  <c r="AR78" i="6"/>
  <c r="AS78" i="6"/>
  <c r="AT78" i="6"/>
  <c r="AU78" i="6"/>
  <c r="AV78" i="6"/>
  <c r="AW78" i="6"/>
  <c r="AX78" i="6"/>
  <c r="AY78" i="6"/>
  <c r="AZ78" i="6"/>
  <c r="BA78" i="6"/>
  <c r="BB78" i="6"/>
  <c r="BC78" i="6"/>
  <c r="BD78" i="6"/>
  <c r="BE78" i="6"/>
  <c r="BF78" i="6"/>
  <c r="BG78" i="6"/>
  <c r="BH78" i="6"/>
  <c r="BI78" i="6"/>
  <c r="BJ78" i="6"/>
  <c r="BK78" i="6"/>
  <c r="BL78" i="6"/>
  <c r="BM78" i="6"/>
  <c r="BN78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AJ79" i="6"/>
  <c r="AK79" i="6"/>
  <c r="AL79" i="6"/>
  <c r="AM79" i="6"/>
  <c r="AN79" i="6"/>
  <c r="AO79" i="6"/>
  <c r="AP79" i="6"/>
  <c r="AQ79" i="6"/>
  <c r="AR79" i="6"/>
  <c r="AS79" i="6"/>
  <c r="AT79" i="6"/>
  <c r="AU79" i="6"/>
  <c r="AV79" i="6"/>
  <c r="AW79" i="6"/>
  <c r="AX79" i="6"/>
  <c r="AY79" i="6"/>
  <c r="AZ79" i="6"/>
  <c r="BA79" i="6"/>
  <c r="BB79" i="6"/>
  <c r="BC79" i="6"/>
  <c r="BD79" i="6"/>
  <c r="BE79" i="6"/>
  <c r="BF79" i="6"/>
  <c r="BG79" i="6"/>
  <c r="BH79" i="6"/>
  <c r="BI79" i="6"/>
  <c r="BJ79" i="6"/>
  <c r="BK79" i="6"/>
  <c r="BL79" i="6"/>
  <c r="BM79" i="6"/>
  <c r="BN79" i="6"/>
  <c r="N80" i="6"/>
  <c r="O80" i="6"/>
  <c r="S80" i="6"/>
  <c r="X80" i="6"/>
  <c r="Z80" i="6"/>
  <c r="AA80" i="6"/>
  <c r="AD80" i="6"/>
  <c r="AE80" i="6"/>
  <c r="AH80" i="6"/>
  <c r="AI80" i="6"/>
  <c r="AN80" i="6"/>
  <c r="AP80" i="6"/>
  <c r="AQ80" i="6"/>
  <c r="AR80" i="6"/>
  <c r="AY80" i="6"/>
  <c r="BC80" i="6"/>
  <c r="BD80" i="6"/>
  <c r="BG80" i="6"/>
  <c r="BH80" i="6"/>
  <c r="BJ80" i="6"/>
  <c r="BN80" i="6"/>
  <c r="M81" i="6"/>
  <c r="N81" i="6"/>
  <c r="O81" i="6"/>
  <c r="P81" i="6"/>
  <c r="S81" i="6"/>
  <c r="Z81" i="6"/>
  <c r="AA81" i="6"/>
  <c r="AD81" i="6"/>
  <c r="AE81" i="6"/>
  <c r="AH81" i="6"/>
  <c r="AI81" i="6"/>
  <c r="AN81" i="6"/>
  <c r="AP81" i="6"/>
  <c r="AQ81" i="6"/>
  <c r="AR81" i="6"/>
  <c r="AV81" i="6"/>
  <c r="AY81" i="6"/>
  <c r="BC81" i="6"/>
  <c r="BD81" i="6"/>
  <c r="BG81" i="6"/>
  <c r="BH81" i="6"/>
  <c r="BJ81" i="6"/>
  <c r="BL81" i="6"/>
  <c r="BN81" i="6"/>
  <c r="M82" i="6"/>
  <c r="N82" i="6"/>
  <c r="O82" i="6"/>
  <c r="P82" i="6"/>
  <c r="S82" i="6"/>
  <c r="T82" i="6"/>
  <c r="X82" i="6"/>
  <c r="Z82" i="6"/>
  <c r="AA82" i="6"/>
  <c r="AD82" i="6"/>
  <c r="AE82" i="6"/>
  <c r="AH82" i="6"/>
  <c r="AI82" i="6"/>
  <c r="AJ82" i="6"/>
  <c r="AN82" i="6"/>
  <c r="AP82" i="6"/>
  <c r="AQ82" i="6"/>
  <c r="AR82" i="6"/>
  <c r="AV82" i="6"/>
  <c r="AY82" i="6"/>
  <c r="AZ82" i="6"/>
  <c r="BC82" i="6"/>
  <c r="BD82" i="6"/>
  <c r="BG82" i="6"/>
  <c r="BH82" i="6"/>
  <c r="BJ82" i="6"/>
  <c r="BL82" i="6"/>
  <c r="BN82" i="6"/>
  <c r="M83" i="6"/>
  <c r="N83" i="6"/>
  <c r="O83" i="6"/>
  <c r="P83" i="6"/>
  <c r="S83" i="6"/>
  <c r="T83" i="6"/>
  <c r="X83" i="6"/>
  <c r="Z83" i="6"/>
  <c r="AA83" i="6"/>
  <c r="AD83" i="6"/>
  <c r="AE83" i="6"/>
  <c r="AH83" i="6"/>
  <c r="AI83" i="6"/>
  <c r="AJ83" i="6"/>
  <c r="AN83" i="6"/>
  <c r="AP83" i="6"/>
  <c r="AQ83" i="6"/>
  <c r="AR83" i="6"/>
  <c r="AV83" i="6"/>
  <c r="AY83" i="6"/>
  <c r="AZ83" i="6"/>
  <c r="BC83" i="6"/>
  <c r="BD83" i="6"/>
  <c r="BG83" i="6"/>
  <c r="BH83" i="6"/>
  <c r="BJ83" i="6"/>
  <c r="BL83" i="6"/>
  <c r="BN83" i="6"/>
  <c r="M84" i="6"/>
  <c r="N84" i="6"/>
  <c r="O84" i="6"/>
  <c r="P84" i="6"/>
  <c r="R84" i="6"/>
  <c r="S84" i="6"/>
  <c r="T84" i="6"/>
  <c r="V84" i="6"/>
  <c r="W84" i="6"/>
  <c r="X84" i="6"/>
  <c r="Z84" i="6"/>
  <c r="AA84" i="6"/>
  <c r="AB84" i="6"/>
  <c r="AD84" i="6"/>
  <c r="AE84" i="6"/>
  <c r="AF84" i="6"/>
  <c r="AH84" i="6"/>
  <c r="AI84" i="6"/>
  <c r="AJ84" i="6"/>
  <c r="AL84" i="6"/>
  <c r="AN84" i="6"/>
  <c r="AP84" i="6"/>
  <c r="AQ84" i="6"/>
  <c r="AR84" i="6"/>
  <c r="AT84" i="6"/>
  <c r="AU84" i="6"/>
  <c r="AV84" i="6"/>
  <c r="AY84" i="6"/>
  <c r="AZ84" i="6"/>
  <c r="BB84" i="6"/>
  <c r="BC84" i="6"/>
  <c r="BD84" i="6"/>
  <c r="BG84" i="6"/>
  <c r="BH84" i="6"/>
  <c r="BJ84" i="6"/>
  <c r="BK84" i="6"/>
  <c r="BL84" i="6"/>
  <c r="BN84" i="6"/>
  <c r="M85" i="6"/>
  <c r="N85" i="6"/>
  <c r="O85" i="6"/>
  <c r="P85" i="6"/>
  <c r="S85" i="6"/>
  <c r="T85" i="6"/>
  <c r="X85" i="6"/>
  <c r="Z85" i="6"/>
  <c r="AA85" i="6"/>
  <c r="AD85" i="6"/>
  <c r="AE85" i="6"/>
  <c r="AH85" i="6"/>
  <c r="AI85" i="6"/>
  <c r="AJ85" i="6"/>
  <c r="AN85" i="6"/>
  <c r="AP85" i="6"/>
  <c r="AQ85" i="6"/>
  <c r="AR85" i="6"/>
  <c r="AV85" i="6"/>
  <c r="AY85" i="6"/>
  <c r="AZ85" i="6"/>
  <c r="BA85" i="6"/>
  <c r="BC85" i="6"/>
  <c r="BD85" i="6"/>
  <c r="BE85" i="6"/>
  <c r="BG85" i="6"/>
  <c r="BH85" i="6"/>
  <c r="BJ85" i="6"/>
  <c r="BL85" i="6"/>
  <c r="BN85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AB86" i="6"/>
  <c r="AC86" i="6"/>
  <c r="AD86" i="6"/>
  <c r="AE86" i="6"/>
  <c r="AF86" i="6"/>
  <c r="AG86" i="6"/>
  <c r="AH86" i="6"/>
  <c r="AI86" i="6"/>
  <c r="AJ86" i="6"/>
  <c r="AK86" i="6"/>
  <c r="AL86" i="6"/>
  <c r="AN86" i="6"/>
  <c r="AO86" i="6"/>
  <c r="AP86" i="6"/>
  <c r="AQ86" i="6"/>
  <c r="AR86" i="6"/>
  <c r="AS86" i="6"/>
  <c r="AT86" i="6"/>
  <c r="AU86" i="6"/>
  <c r="AV86" i="6"/>
  <c r="AY86" i="6"/>
  <c r="AZ86" i="6"/>
  <c r="BA86" i="6"/>
  <c r="BB86" i="6"/>
  <c r="BC86" i="6"/>
  <c r="BD86" i="6"/>
  <c r="BE86" i="6"/>
  <c r="BG86" i="6"/>
  <c r="BH86" i="6"/>
  <c r="BI86" i="6"/>
  <c r="BJ86" i="6"/>
  <c r="BK86" i="6"/>
  <c r="BL86" i="6"/>
  <c r="BM86" i="6"/>
  <c r="BN86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AH87" i="6"/>
  <c r="AI87" i="6"/>
  <c r="AJ87" i="6"/>
  <c r="AK87" i="6"/>
  <c r="AL87" i="6"/>
  <c r="AN87" i="6"/>
  <c r="AO87" i="6"/>
  <c r="AP87" i="6"/>
  <c r="AQ87" i="6"/>
  <c r="AR87" i="6"/>
  <c r="AS87" i="6"/>
  <c r="AT87" i="6"/>
  <c r="AU87" i="6"/>
  <c r="AV87" i="6"/>
  <c r="AY87" i="6"/>
  <c r="AZ87" i="6"/>
  <c r="BA87" i="6"/>
  <c r="BB87" i="6"/>
  <c r="BC87" i="6"/>
  <c r="BD87" i="6"/>
  <c r="BE87" i="6"/>
  <c r="BG87" i="6"/>
  <c r="BH87" i="6"/>
  <c r="BI87" i="6"/>
  <c r="BJ87" i="6"/>
  <c r="BK87" i="6"/>
  <c r="BL87" i="6"/>
  <c r="BM87" i="6"/>
  <c r="BN87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AB88" i="6"/>
  <c r="AC88" i="6"/>
  <c r="AD88" i="6"/>
  <c r="AE88" i="6"/>
  <c r="AF88" i="6"/>
  <c r="AG88" i="6"/>
  <c r="AH88" i="6"/>
  <c r="AI88" i="6"/>
  <c r="AJ88" i="6"/>
  <c r="AK88" i="6"/>
  <c r="AL88" i="6"/>
  <c r="AN88" i="6"/>
  <c r="AO88" i="6"/>
  <c r="AP88" i="6"/>
  <c r="AQ88" i="6"/>
  <c r="AR88" i="6"/>
  <c r="AS88" i="6"/>
  <c r="AT88" i="6"/>
  <c r="AU88" i="6"/>
  <c r="AV88" i="6"/>
  <c r="AY88" i="6"/>
  <c r="AZ88" i="6"/>
  <c r="BA88" i="6"/>
  <c r="BB88" i="6"/>
  <c r="BC88" i="6"/>
  <c r="BD88" i="6"/>
  <c r="BE88" i="6"/>
  <c r="BG88" i="6"/>
  <c r="BH88" i="6"/>
  <c r="BI88" i="6"/>
  <c r="BJ88" i="6"/>
  <c r="BK88" i="6"/>
  <c r="BL88" i="6"/>
  <c r="BM88" i="6"/>
  <c r="BN88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AN89" i="6"/>
  <c r="AO89" i="6"/>
  <c r="AP89" i="6"/>
  <c r="AQ89" i="6"/>
  <c r="AR89" i="6"/>
  <c r="AS89" i="6"/>
  <c r="AT89" i="6"/>
  <c r="AU89" i="6"/>
  <c r="AV89" i="6"/>
  <c r="AY89" i="6"/>
  <c r="AZ89" i="6"/>
  <c r="BA89" i="6"/>
  <c r="BB89" i="6"/>
  <c r="BC89" i="6"/>
  <c r="BD89" i="6"/>
  <c r="BE89" i="6"/>
  <c r="BG89" i="6"/>
  <c r="BH89" i="6"/>
  <c r="BI89" i="6"/>
  <c r="BJ89" i="6"/>
  <c r="BK89" i="6"/>
  <c r="BL89" i="6"/>
  <c r="BM89" i="6"/>
  <c r="BN89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AA90" i="6"/>
  <c r="AB90" i="6"/>
  <c r="AC90" i="6"/>
  <c r="AD90" i="6"/>
  <c r="AE90" i="6"/>
  <c r="AF90" i="6"/>
  <c r="AG90" i="6"/>
  <c r="AH90" i="6"/>
  <c r="AI90" i="6"/>
  <c r="AJ90" i="6"/>
  <c r="AK90" i="6"/>
  <c r="AL90" i="6"/>
  <c r="AN90" i="6"/>
  <c r="AO90" i="6"/>
  <c r="AP90" i="6"/>
  <c r="AQ90" i="6"/>
  <c r="AR90" i="6"/>
  <c r="AS90" i="6"/>
  <c r="AT90" i="6"/>
  <c r="AU90" i="6"/>
  <c r="AV90" i="6"/>
  <c r="AY90" i="6"/>
  <c r="AZ90" i="6"/>
  <c r="BA90" i="6"/>
  <c r="BB90" i="6"/>
  <c r="BC90" i="6"/>
  <c r="BD90" i="6"/>
  <c r="BE90" i="6"/>
  <c r="BG90" i="6"/>
  <c r="BH90" i="6"/>
  <c r="BI90" i="6"/>
  <c r="BJ90" i="6"/>
  <c r="BK90" i="6"/>
  <c r="BL90" i="6"/>
  <c r="BM90" i="6"/>
  <c r="BN90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AJ91" i="6"/>
  <c r="AK91" i="6"/>
  <c r="AL91" i="6"/>
  <c r="AN91" i="6"/>
  <c r="AO91" i="6"/>
  <c r="AP91" i="6"/>
  <c r="AQ91" i="6"/>
  <c r="AR91" i="6"/>
  <c r="AS91" i="6"/>
  <c r="AT91" i="6"/>
  <c r="AU91" i="6"/>
  <c r="AV91" i="6"/>
  <c r="AY91" i="6"/>
  <c r="AZ91" i="6"/>
  <c r="BA91" i="6"/>
  <c r="BB91" i="6"/>
  <c r="BC91" i="6"/>
  <c r="BD91" i="6"/>
  <c r="BE91" i="6"/>
  <c r="BG91" i="6"/>
  <c r="BH91" i="6"/>
  <c r="BI91" i="6"/>
  <c r="BJ91" i="6"/>
  <c r="BK91" i="6"/>
  <c r="BL91" i="6"/>
  <c r="BM91" i="6"/>
  <c r="BN91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AN92" i="6"/>
  <c r="AO92" i="6"/>
  <c r="AP92" i="6"/>
  <c r="AQ92" i="6"/>
  <c r="AR92" i="6"/>
  <c r="AS92" i="6"/>
  <c r="AT92" i="6"/>
  <c r="AU92" i="6"/>
  <c r="AV92" i="6"/>
  <c r="AY92" i="6"/>
  <c r="AZ92" i="6"/>
  <c r="BA92" i="6"/>
  <c r="BB92" i="6"/>
  <c r="BC92" i="6"/>
  <c r="BD92" i="6"/>
  <c r="BE92" i="6"/>
  <c r="BG92" i="6"/>
  <c r="BH92" i="6"/>
  <c r="BI92" i="6"/>
  <c r="BJ92" i="6"/>
  <c r="BK92" i="6"/>
  <c r="BL92" i="6"/>
  <c r="BM92" i="6"/>
  <c r="BN92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AJ93" i="6"/>
  <c r="AK93" i="6"/>
  <c r="AL93" i="6"/>
  <c r="AN93" i="6"/>
  <c r="AO93" i="6"/>
  <c r="AP93" i="6"/>
  <c r="AQ93" i="6"/>
  <c r="AR93" i="6"/>
  <c r="AS93" i="6"/>
  <c r="AT93" i="6"/>
  <c r="AU93" i="6"/>
  <c r="AV93" i="6"/>
  <c r="AY93" i="6"/>
  <c r="AZ93" i="6"/>
  <c r="BA93" i="6"/>
  <c r="BB93" i="6"/>
  <c r="BC93" i="6"/>
  <c r="BD93" i="6"/>
  <c r="BE93" i="6"/>
  <c r="BG93" i="6"/>
  <c r="BH93" i="6"/>
  <c r="BI93" i="6"/>
  <c r="BJ93" i="6"/>
  <c r="BK93" i="6"/>
  <c r="BL93" i="6"/>
  <c r="BM93" i="6"/>
  <c r="BN93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N94" i="6"/>
  <c r="AO94" i="6"/>
  <c r="AP94" i="6"/>
  <c r="AQ94" i="6"/>
  <c r="AR94" i="6"/>
  <c r="AS94" i="6"/>
  <c r="AT94" i="6"/>
  <c r="AU94" i="6"/>
  <c r="AV94" i="6"/>
  <c r="AY94" i="6"/>
  <c r="AZ94" i="6"/>
  <c r="BA94" i="6"/>
  <c r="BB94" i="6"/>
  <c r="BC94" i="6"/>
  <c r="BD94" i="6"/>
  <c r="BE94" i="6"/>
  <c r="BG94" i="6"/>
  <c r="BH94" i="6"/>
  <c r="BI94" i="6"/>
  <c r="BJ94" i="6"/>
  <c r="BK94" i="6"/>
  <c r="BL94" i="6"/>
  <c r="BM94" i="6"/>
  <c r="BN94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AB95" i="6"/>
  <c r="AC95" i="6"/>
  <c r="AD95" i="6"/>
  <c r="AE95" i="6"/>
  <c r="AF95" i="6"/>
  <c r="AG95" i="6"/>
  <c r="AH95" i="6"/>
  <c r="AI95" i="6"/>
  <c r="AJ95" i="6"/>
  <c r="AK95" i="6"/>
  <c r="AL95" i="6"/>
  <c r="AN95" i="6"/>
  <c r="AO95" i="6"/>
  <c r="AP95" i="6"/>
  <c r="AQ95" i="6"/>
  <c r="AR95" i="6"/>
  <c r="AS95" i="6"/>
  <c r="AT95" i="6"/>
  <c r="AU95" i="6"/>
  <c r="AV95" i="6"/>
  <c r="AY95" i="6"/>
  <c r="AZ95" i="6"/>
  <c r="BA95" i="6"/>
  <c r="BB95" i="6"/>
  <c r="BC95" i="6"/>
  <c r="BD95" i="6"/>
  <c r="BE95" i="6"/>
  <c r="BG95" i="6"/>
  <c r="BH95" i="6"/>
  <c r="BI95" i="6"/>
  <c r="BJ95" i="6"/>
  <c r="BK95" i="6"/>
  <c r="BL95" i="6"/>
  <c r="BM95" i="6"/>
  <c r="BN95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AN96" i="6"/>
  <c r="AO96" i="6"/>
  <c r="AP96" i="6"/>
  <c r="AQ96" i="6"/>
  <c r="AR96" i="6"/>
  <c r="AS96" i="6"/>
  <c r="AT96" i="6"/>
  <c r="AU96" i="6"/>
  <c r="AV96" i="6"/>
  <c r="AY96" i="6"/>
  <c r="AZ96" i="6"/>
  <c r="BA96" i="6"/>
  <c r="BB96" i="6"/>
  <c r="BC96" i="6"/>
  <c r="BD96" i="6"/>
  <c r="BE96" i="6"/>
  <c r="BG96" i="6"/>
  <c r="BH96" i="6"/>
  <c r="BI96" i="6"/>
  <c r="BJ96" i="6"/>
  <c r="BK96" i="6"/>
  <c r="BL96" i="6"/>
  <c r="BM96" i="6"/>
  <c r="BN96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AF97" i="6"/>
  <c r="AG97" i="6"/>
  <c r="AH97" i="6"/>
  <c r="AI97" i="6"/>
  <c r="AJ97" i="6"/>
  <c r="AK97" i="6"/>
  <c r="AL97" i="6"/>
  <c r="AN97" i="6"/>
  <c r="AO97" i="6"/>
  <c r="AP97" i="6"/>
  <c r="AQ97" i="6"/>
  <c r="AR97" i="6"/>
  <c r="AS97" i="6"/>
  <c r="AT97" i="6"/>
  <c r="AU97" i="6"/>
  <c r="AV97" i="6"/>
  <c r="AY97" i="6"/>
  <c r="AZ97" i="6"/>
  <c r="BA97" i="6"/>
  <c r="BB97" i="6"/>
  <c r="BC97" i="6"/>
  <c r="BD97" i="6"/>
  <c r="BE97" i="6"/>
  <c r="BG97" i="6"/>
  <c r="BH97" i="6"/>
  <c r="BI97" i="6"/>
  <c r="BJ97" i="6"/>
  <c r="BK97" i="6"/>
  <c r="BL97" i="6"/>
  <c r="BM97" i="6"/>
  <c r="BN97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AF98" i="6"/>
  <c r="AG98" i="6"/>
  <c r="AH98" i="6"/>
  <c r="AI98" i="6"/>
  <c r="AJ98" i="6"/>
  <c r="AK98" i="6"/>
  <c r="AL98" i="6"/>
  <c r="AN98" i="6"/>
  <c r="AO98" i="6"/>
  <c r="AP98" i="6"/>
  <c r="AQ98" i="6"/>
  <c r="AR98" i="6"/>
  <c r="AS98" i="6"/>
  <c r="AT98" i="6"/>
  <c r="AU98" i="6"/>
  <c r="AV98" i="6"/>
  <c r="AY98" i="6"/>
  <c r="AZ98" i="6"/>
  <c r="BA98" i="6"/>
  <c r="BB98" i="6"/>
  <c r="BC98" i="6"/>
  <c r="BD98" i="6"/>
  <c r="BE98" i="6"/>
  <c r="BG98" i="6"/>
  <c r="BH98" i="6"/>
  <c r="BI98" i="6"/>
  <c r="BJ98" i="6"/>
  <c r="BK98" i="6"/>
  <c r="BL98" i="6"/>
  <c r="BM98" i="6"/>
  <c r="BN98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AJ99" i="6"/>
  <c r="AK99" i="6"/>
  <c r="AL99" i="6"/>
  <c r="AN99" i="6"/>
  <c r="AO99" i="6"/>
  <c r="AP99" i="6"/>
  <c r="AQ99" i="6"/>
  <c r="AR99" i="6"/>
  <c r="AS99" i="6"/>
  <c r="AT99" i="6"/>
  <c r="AU99" i="6"/>
  <c r="AV99" i="6"/>
  <c r="AY99" i="6"/>
  <c r="AZ99" i="6"/>
  <c r="BA99" i="6"/>
  <c r="BB99" i="6"/>
  <c r="BC99" i="6"/>
  <c r="BD99" i="6"/>
  <c r="BE99" i="6"/>
  <c r="BG99" i="6"/>
  <c r="BH99" i="6"/>
  <c r="BI99" i="6"/>
  <c r="BJ99" i="6"/>
  <c r="BK99" i="6"/>
  <c r="BL99" i="6"/>
  <c r="BM99" i="6"/>
  <c r="BN99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D104" i="6" s="1"/>
  <c r="AE100" i="6"/>
  <c r="AF100" i="6"/>
  <c r="AG100" i="6"/>
  <c r="AH100" i="6"/>
  <c r="AI100" i="6"/>
  <c r="AJ100" i="6"/>
  <c r="AK100" i="6"/>
  <c r="AL100" i="6"/>
  <c r="AN100" i="6"/>
  <c r="AO100" i="6"/>
  <c r="AP100" i="6"/>
  <c r="AQ100" i="6"/>
  <c r="AR100" i="6"/>
  <c r="AS100" i="6"/>
  <c r="AT100" i="6"/>
  <c r="AU100" i="6"/>
  <c r="AV100" i="6"/>
  <c r="AY100" i="6"/>
  <c r="AZ100" i="6"/>
  <c r="BA100" i="6"/>
  <c r="BB100" i="6"/>
  <c r="BC100" i="6"/>
  <c r="BD100" i="6"/>
  <c r="BE100" i="6"/>
  <c r="BG100" i="6"/>
  <c r="BH100" i="6"/>
  <c r="BI100" i="6"/>
  <c r="BJ100" i="6"/>
  <c r="BK100" i="6"/>
  <c r="BL100" i="6"/>
  <c r="BM100" i="6"/>
  <c r="BN100" i="6"/>
  <c r="M101" i="6"/>
  <c r="N101" i="6"/>
  <c r="O101" i="6"/>
  <c r="O104" i="6" s="1"/>
  <c r="P101" i="6"/>
  <c r="Q101" i="6"/>
  <c r="R101" i="6"/>
  <c r="S101" i="6"/>
  <c r="T101" i="6"/>
  <c r="U101" i="6"/>
  <c r="V101" i="6"/>
  <c r="W101" i="6"/>
  <c r="X101" i="6"/>
  <c r="Y101" i="6"/>
  <c r="Z101" i="6"/>
  <c r="AA101" i="6"/>
  <c r="AA104" i="6" s="1"/>
  <c r="AB101" i="6"/>
  <c r="AC101" i="6"/>
  <c r="AD101" i="6"/>
  <c r="AE101" i="6"/>
  <c r="AE104" i="6" s="1"/>
  <c r="AF101" i="6"/>
  <c r="AG101" i="6"/>
  <c r="AH101" i="6"/>
  <c r="AI101" i="6"/>
  <c r="AJ101" i="6"/>
  <c r="AK101" i="6"/>
  <c r="AL101" i="6"/>
  <c r="AN101" i="6"/>
  <c r="AO101" i="6"/>
  <c r="AP101" i="6"/>
  <c r="AQ101" i="6"/>
  <c r="AR101" i="6"/>
  <c r="AS101" i="6"/>
  <c r="AT101" i="6"/>
  <c r="AU101" i="6"/>
  <c r="AV101" i="6"/>
  <c r="AY101" i="6"/>
  <c r="AZ101" i="6"/>
  <c r="BA101" i="6"/>
  <c r="BB101" i="6"/>
  <c r="BC101" i="6"/>
  <c r="BD101" i="6"/>
  <c r="BE101" i="6"/>
  <c r="BG101" i="6"/>
  <c r="BH101" i="6"/>
  <c r="BI101" i="6"/>
  <c r="BJ101" i="6"/>
  <c r="BJ104" i="6" s="1"/>
  <c r="BK101" i="6"/>
  <c r="BL101" i="6"/>
  <c r="BM101" i="6"/>
  <c r="BN101" i="6"/>
  <c r="BN104" i="6" s="1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AB102" i="6"/>
  <c r="AC102" i="6"/>
  <c r="AD102" i="6"/>
  <c r="AE102" i="6"/>
  <c r="AF102" i="6"/>
  <c r="AG102" i="6"/>
  <c r="AH102" i="6"/>
  <c r="AI102" i="6"/>
  <c r="AJ102" i="6"/>
  <c r="AK102" i="6"/>
  <c r="AL102" i="6"/>
  <c r="AN102" i="6"/>
  <c r="AO102" i="6"/>
  <c r="AP102" i="6"/>
  <c r="AP104" i="6" s="1"/>
  <c r="AQ102" i="6"/>
  <c r="AR102" i="6"/>
  <c r="AS102" i="6"/>
  <c r="AT102" i="6"/>
  <c r="AU102" i="6"/>
  <c r="AV102" i="6"/>
  <c r="AY102" i="6"/>
  <c r="AY104" i="6" s="1"/>
  <c r="AZ102" i="6"/>
  <c r="BA102" i="6"/>
  <c r="BB102" i="6"/>
  <c r="BC102" i="6"/>
  <c r="BC104" i="6" s="1"/>
  <c r="BD102" i="6"/>
  <c r="BE102" i="6"/>
  <c r="BF102" i="6"/>
  <c r="BG102" i="6"/>
  <c r="BG104" i="6" s="1"/>
  <c r="BH102" i="6"/>
  <c r="BI102" i="6"/>
  <c r="BJ102" i="6"/>
  <c r="BK102" i="6"/>
  <c r="BL102" i="6"/>
  <c r="BM102" i="6"/>
  <c r="BN102" i="6"/>
  <c r="N104" i="6"/>
  <c r="S104" i="6"/>
  <c r="AI104" i="6"/>
  <c r="AM104" i="6"/>
  <c r="AX104" i="6"/>
  <c r="BD104" i="6"/>
  <c r="BH104" i="6"/>
  <c r="AQ104" i="6" l="1"/>
  <c r="AH104" i="6"/>
  <c r="Z104" i="6"/>
  <c r="Y109" i="6" s="1"/>
  <c r="BL104" i="6"/>
  <c r="W80" i="6"/>
  <c r="BB80" i="6"/>
  <c r="AB80" i="6"/>
  <c r="AT80" i="6"/>
  <c r="R80" i="6"/>
  <c r="V80" i="6"/>
  <c r="AL80" i="6"/>
  <c r="AU80" i="6"/>
  <c r="AZ41" i="6"/>
  <c r="AZ80" i="6" s="1"/>
  <c r="AZ104" i="6" s="1"/>
  <c r="AJ41" i="6"/>
  <c r="AJ80" i="6" s="1"/>
  <c r="T41" i="6"/>
  <c r="T80" i="6" s="1"/>
  <c r="BM41" i="6"/>
  <c r="BM80" i="6" s="1"/>
  <c r="BM42" i="6"/>
  <c r="BM43" i="6"/>
  <c r="BM44" i="6"/>
  <c r="BM45" i="6"/>
  <c r="BM84" i="6" s="1"/>
  <c r="BI41" i="6"/>
  <c r="BI80" i="6" s="1"/>
  <c r="BI42" i="6"/>
  <c r="BI43" i="6"/>
  <c r="BI44" i="6"/>
  <c r="BI45" i="6"/>
  <c r="BI84" i="6" s="1"/>
  <c r="BE41" i="6"/>
  <c r="BE80" i="6" s="1"/>
  <c r="BE42" i="6"/>
  <c r="BE81" i="6" s="1"/>
  <c r="BE43" i="6"/>
  <c r="BE82" i="6" s="1"/>
  <c r="BE44" i="6"/>
  <c r="BE83" i="6" s="1"/>
  <c r="BE45" i="6"/>
  <c r="BE84" i="6" s="1"/>
  <c r="BA41" i="6"/>
  <c r="BA80" i="6" s="1"/>
  <c r="BA104" i="6" s="1"/>
  <c r="BA42" i="6"/>
  <c r="BA81" i="6" s="1"/>
  <c r="BA43" i="6"/>
  <c r="BA82" i="6" s="1"/>
  <c r="BA44" i="6"/>
  <c r="BA83" i="6" s="1"/>
  <c r="BA45" i="6"/>
  <c r="BA84" i="6" s="1"/>
  <c r="AW41" i="6"/>
  <c r="AW42" i="6"/>
  <c r="AW43" i="6"/>
  <c r="AW44" i="6"/>
  <c r="AW45" i="6"/>
  <c r="AS41" i="6"/>
  <c r="AS80" i="6" s="1"/>
  <c r="AS42" i="6"/>
  <c r="AS43" i="6"/>
  <c r="AS44" i="6"/>
  <c r="AS45" i="6"/>
  <c r="AS84" i="6" s="1"/>
  <c r="AO41" i="6"/>
  <c r="AO80" i="6" s="1"/>
  <c r="AO42" i="6"/>
  <c r="AO81" i="6" s="1"/>
  <c r="AO43" i="6"/>
  <c r="AO82" i="6" s="1"/>
  <c r="AO44" i="6"/>
  <c r="AO83" i="6" s="1"/>
  <c r="AO45" i="6"/>
  <c r="AO84" i="6" s="1"/>
  <c r="AO46" i="6"/>
  <c r="AO85" i="6" s="1"/>
  <c r="AK41" i="6"/>
  <c r="AK80" i="6" s="1"/>
  <c r="AK42" i="6"/>
  <c r="AK81" i="6" s="1"/>
  <c r="AK43" i="6"/>
  <c r="AK44" i="6"/>
  <c r="AK45" i="6"/>
  <c r="AK84" i="6" s="1"/>
  <c r="AK46" i="6"/>
  <c r="AK85" i="6" s="1"/>
  <c r="AG41" i="6"/>
  <c r="AG80" i="6" s="1"/>
  <c r="AG42" i="6"/>
  <c r="AG81" i="6" s="1"/>
  <c r="AG43" i="6"/>
  <c r="AG82" i="6" s="1"/>
  <c r="AG44" i="6"/>
  <c r="AG83" i="6" s="1"/>
  <c r="AG45" i="6"/>
  <c r="AG84" i="6" s="1"/>
  <c r="AG46" i="6"/>
  <c r="AG85" i="6" s="1"/>
  <c r="AC41" i="6"/>
  <c r="AC80" i="6" s="1"/>
  <c r="AC42" i="6"/>
  <c r="AC81" i="6" s="1"/>
  <c r="AC43" i="6"/>
  <c r="AC82" i="6" s="1"/>
  <c r="AC44" i="6"/>
  <c r="AC83" i="6" s="1"/>
  <c r="AC45" i="6"/>
  <c r="AC84" i="6" s="1"/>
  <c r="AC46" i="6"/>
  <c r="AC85" i="6" s="1"/>
  <c r="Y41" i="6"/>
  <c r="Y80" i="6" s="1"/>
  <c r="Y42" i="6"/>
  <c r="Y81" i="6" s="1"/>
  <c r="Y43" i="6"/>
  <c r="Y82" i="6" s="1"/>
  <c r="Y44" i="6"/>
  <c r="Y83" i="6" s="1"/>
  <c r="Y45" i="6"/>
  <c r="Y84" i="6" s="1"/>
  <c r="Y46" i="6"/>
  <c r="Y85" i="6" s="1"/>
  <c r="U41" i="6"/>
  <c r="U80" i="6" s="1"/>
  <c r="U42" i="6"/>
  <c r="U81" i="6" s="1"/>
  <c r="U43" i="6"/>
  <c r="U82" i="6" s="1"/>
  <c r="U44" i="6"/>
  <c r="U83" i="6" s="1"/>
  <c r="U45" i="6"/>
  <c r="U84" i="6" s="1"/>
  <c r="U46" i="6"/>
  <c r="U85" i="6" s="1"/>
  <c r="Q41" i="6"/>
  <c r="Q80" i="6" s="1"/>
  <c r="Q42" i="6"/>
  <c r="Q81" i="6" s="1"/>
  <c r="Q43" i="6"/>
  <c r="Q82" i="6" s="1"/>
  <c r="Q44" i="6"/>
  <c r="Q83" i="6" s="1"/>
  <c r="Q45" i="6"/>
  <c r="Q84" i="6" s="1"/>
  <c r="Q46" i="6"/>
  <c r="Q85" i="6" s="1"/>
  <c r="G42" i="6"/>
  <c r="G43" i="6"/>
  <c r="G44" i="6"/>
  <c r="G45" i="6"/>
  <c r="G46" i="6"/>
  <c r="C42" i="6"/>
  <c r="C43" i="6"/>
  <c r="C44" i="6"/>
  <c r="C45" i="6"/>
  <c r="C46" i="6"/>
  <c r="AO104" i="6"/>
  <c r="AJ104" i="6"/>
  <c r="X104" i="6"/>
  <c r="T104" i="6"/>
  <c r="P104" i="6"/>
  <c r="AV104" i="6"/>
  <c r="AR104" i="6"/>
  <c r="AN104" i="6"/>
  <c r="C41" i="6"/>
  <c r="AH109" i="6"/>
  <c r="F71" i="6"/>
  <c r="F72" i="6"/>
  <c r="A41" i="6"/>
  <c r="M41" i="6"/>
  <c r="M80" i="6"/>
  <c r="Y108" i="6" l="1"/>
  <c r="BK104" i="6"/>
  <c r="R83" i="6"/>
  <c r="V83" i="6"/>
  <c r="AL83" i="6"/>
  <c r="AU83" i="6"/>
  <c r="W83" i="6"/>
  <c r="BB83" i="6"/>
  <c r="AB83" i="6"/>
  <c r="AF83" i="6"/>
  <c r="AT83" i="6"/>
  <c r="BK85" i="6"/>
  <c r="BK81" i="6"/>
  <c r="AT82" i="6"/>
  <c r="R82" i="6"/>
  <c r="V82" i="6"/>
  <c r="AL82" i="6"/>
  <c r="AU82" i="6"/>
  <c r="W82" i="6"/>
  <c r="BB82" i="6"/>
  <c r="AB82" i="6"/>
  <c r="AF82" i="6"/>
  <c r="AB85" i="6"/>
  <c r="AF85" i="6"/>
  <c r="AS85" i="6"/>
  <c r="AT85" i="6"/>
  <c r="R85" i="6"/>
  <c r="V85" i="6"/>
  <c r="AL85" i="6"/>
  <c r="AU85" i="6"/>
  <c r="BI85" i="6"/>
  <c r="BM85" i="6"/>
  <c r="W85" i="6"/>
  <c r="BB85" i="6"/>
  <c r="AB81" i="6"/>
  <c r="AB104" i="6" s="1"/>
  <c r="Y107" i="6" s="1"/>
  <c r="AF81" i="6"/>
  <c r="AF104" i="6" s="1"/>
  <c r="AT81" i="6"/>
  <c r="R81" i="6"/>
  <c r="V81" i="6"/>
  <c r="AL81" i="6"/>
  <c r="AU81" i="6"/>
  <c r="W81" i="6"/>
  <c r="BB81" i="6"/>
  <c r="BB104" i="6" s="1"/>
  <c r="AX108" i="6" s="1"/>
  <c r="U104" i="6"/>
  <c r="AC104" i="6"/>
  <c r="AS83" i="6"/>
  <c r="BI83" i="6"/>
  <c r="AU104" i="6"/>
  <c r="G66" i="6"/>
  <c r="F70" i="6" s="1"/>
  <c r="W104" i="6"/>
  <c r="AK83" i="6"/>
  <c r="AS82" i="6"/>
  <c r="BI82" i="6"/>
  <c r="BM83" i="6"/>
  <c r="AL104" i="6"/>
  <c r="AT104" i="6"/>
  <c r="AQ107" i="6" s="1"/>
  <c r="BK82" i="6"/>
  <c r="Q104" i="6"/>
  <c r="Y104" i="6"/>
  <c r="AG104" i="6"/>
  <c r="AK82" i="6"/>
  <c r="AK104" i="6" s="1"/>
  <c r="AH108" i="6" s="1"/>
  <c r="AS81" i="6"/>
  <c r="AS104" i="6" s="1"/>
  <c r="AQ108" i="6" s="1"/>
  <c r="BI81" i="6"/>
  <c r="BI104" i="6" s="1"/>
  <c r="BM82" i="6"/>
  <c r="V104" i="6"/>
  <c r="BK83" i="6"/>
  <c r="BM81" i="6"/>
  <c r="BM104" i="6" s="1"/>
  <c r="BM107" i="6" s="1"/>
  <c r="R104" i="6"/>
  <c r="AQ109" i="6"/>
  <c r="T109" i="6" l="1"/>
  <c r="T107" i="6"/>
  <c r="AX109" i="6"/>
  <c r="BE108" i="6"/>
  <c r="BE107" i="6"/>
  <c r="BE109" i="6"/>
  <c r="N108" i="6"/>
  <c r="N107" i="6"/>
  <c r="N109" i="6"/>
  <c r="AH107" i="6"/>
  <c r="T108" i="6"/>
</calcChain>
</file>

<file path=xl/comments1.xml><?xml version="1.0" encoding="utf-8"?>
<comments xmlns="http://schemas.openxmlformats.org/spreadsheetml/2006/main">
  <authors>
    <author>leightonw</author>
  </authors>
  <commentList>
    <comment ref="AO76" authorId="0">
      <text>
        <r>
          <rPr>
            <sz val="9"/>
            <color indexed="81"/>
            <rFont val="Tahoma"/>
            <family val="2"/>
          </rPr>
          <t>Exclude as secured bond</t>
        </r>
      </text>
    </comment>
    <comment ref="AP76" authorId="0">
      <text>
        <r>
          <rPr>
            <sz val="9"/>
            <color indexed="81"/>
            <rFont val="Tahoma"/>
            <family val="2"/>
          </rPr>
          <t>Exclude as secured bond</t>
        </r>
      </text>
    </comment>
  </commentList>
</comments>
</file>

<file path=xl/sharedStrings.xml><?xml version="1.0" encoding="utf-8"?>
<sst xmlns="http://schemas.openxmlformats.org/spreadsheetml/2006/main" count="297" uniqueCount="174">
  <si>
    <t>BBB+</t>
  </si>
  <si>
    <t>AA+</t>
  </si>
  <si>
    <t>Calculation of the risk-free rate</t>
  </si>
  <si>
    <t>Calculation of the debt premium</t>
  </si>
  <si>
    <t>Raw data from Bloomberg on bid yield to maturity for New Zealand government bonds</t>
  </si>
  <si>
    <t>Raw data from Bloomberg on bid yield to maturity for vanilla NZ$ denominated corporate bonds</t>
  </si>
  <si>
    <t>Annualised bid yield to maturity for each business day</t>
  </si>
  <si>
    <t>Un-weighted arithmetic average of the daily annualised bid yields to maturity</t>
  </si>
  <si>
    <t>Average</t>
  </si>
  <si>
    <t>Calculation of the interpolated risk-free rate</t>
  </si>
  <si>
    <t>Calculation of the interpolated bid to bid spread between corporate bonds and New Zealand government bonds</t>
  </si>
  <si>
    <t>Un-weighted arithmetic average of the daily spreads</t>
  </si>
  <si>
    <t>In this case, the yield on the bond with the closest match to the required term to maturity is used when estimating the debt premium.</t>
  </si>
  <si>
    <t>Risk-free rate</t>
  </si>
  <si>
    <r>
      <rPr>
        <b/>
        <sz val="11"/>
        <color indexed="8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Cells are left blank where there is insufficient data to linearly interpolate the debt premium.</t>
    </r>
  </si>
  <si>
    <t>WIANZ</t>
  </si>
  <si>
    <t>Security name</t>
  </si>
  <si>
    <t>Coupon frequency</t>
  </si>
  <si>
    <t>Bond credit rating</t>
  </si>
  <si>
    <t>AIANZ 7 1/4 11/07/15</t>
  </si>
  <si>
    <t>AIANZ 8 08/10/16</t>
  </si>
  <si>
    <t>AIANZ 8 11/15/16</t>
  </si>
  <si>
    <t>AIANZ 5.47 10/17/17</t>
  </si>
  <si>
    <t>AIANZ 4.73 12/13/19</t>
  </si>
  <si>
    <t>AIANZ 5.52 05/28/21</t>
  </si>
  <si>
    <t>GENEPO 7.65 03/15/16</t>
  </si>
  <si>
    <t>GENEPO 7.185 09/15/16</t>
  </si>
  <si>
    <t>GENEPO 5.205 11/01/19</t>
  </si>
  <si>
    <t>GENEPO 8.3 06/23/20</t>
  </si>
  <si>
    <t>GENEPO 5.81 03/08/23</t>
  </si>
  <si>
    <t>MRPNZ 8.36 05/15/13</t>
  </si>
  <si>
    <t>MRPNZ 7.55 10/12/16</t>
  </si>
  <si>
    <t>MRPNZ 5.029 03/06/19</t>
  </si>
  <si>
    <t>MRPNZ 8.21 02/11/20</t>
  </si>
  <si>
    <t>MRPNZ 5.793 03/06/23</t>
  </si>
  <si>
    <t>VCTNZ 7.8 10/15/14</t>
  </si>
  <si>
    <t>WIANZ 7 1/2 11/15/13</t>
  </si>
  <si>
    <t>WIANZ 5.27 06/11/20</t>
  </si>
  <si>
    <t>WIANZ 6 1/4 05/15/21</t>
  </si>
  <si>
    <t>CENNZ 8 05/15/14</t>
  </si>
  <si>
    <t>CENNZ 7.855 04/13/17</t>
  </si>
  <si>
    <t>CENNZ 4.8 05/24/18</t>
  </si>
  <si>
    <t>CENNZ 5.8 05/15/19</t>
  </si>
  <si>
    <t>CENNZ 5.277 05/27/20</t>
  </si>
  <si>
    <t>PIFAU 6.39 03/29/13</t>
  </si>
  <si>
    <t>PIFAU 6.53 06/29/15</t>
  </si>
  <si>
    <t>PIFAU 6.74 09/28/17</t>
  </si>
  <si>
    <t>PIFAU 6.31 12/20/18</t>
  </si>
  <si>
    <t>TPNZ 6.595 02/15/17</t>
  </si>
  <si>
    <t>TPNZ 5.14 11/30/18</t>
  </si>
  <si>
    <t>TPNZ 4.65 09/06/19</t>
  </si>
  <si>
    <t>TPNZ 7.19 11/12/19</t>
  </si>
  <si>
    <t>TPNZ 6.95 06/10/20</t>
  </si>
  <si>
    <t>TPNZ 5.448 03/15/23</t>
  </si>
  <si>
    <t>SPKNZ 6.92 03/22/13</t>
  </si>
  <si>
    <t>SPKNZ 8.65 06/15/15</t>
  </si>
  <si>
    <t>SPKNZ 8.35 06/15/15</t>
  </si>
  <si>
    <t>SPKNZ 7.04 03/22/16</t>
  </si>
  <si>
    <t>SPKNZ 5 1/4 10/25/19</t>
  </si>
  <si>
    <t>TLSAU 7.15 11/24/14</t>
  </si>
  <si>
    <t>TLSAU 7.515 07/11/17</t>
  </si>
  <si>
    <t>FCGNZ 6.86 04/21/14</t>
  </si>
  <si>
    <t>FCGNZ 7 3/4 03/10/15</t>
  </si>
  <si>
    <t>FCGNZ 6.83 03/04/16</t>
  </si>
  <si>
    <t>FCGNZ 4.6 10/24/17</t>
  </si>
  <si>
    <t>FCGNZ 5.52 02/25/20</t>
  </si>
  <si>
    <t>FCGNZ 5.9 02/25/22</t>
  </si>
  <si>
    <t>MERINZ 7.15 03/16/15</t>
  </si>
  <si>
    <t>MERINZ 7.55 03/16/17</t>
  </si>
  <si>
    <t>CHRINT 5.15 12/06/19</t>
  </si>
  <si>
    <t>CHRINT 6 1/4 10/04/21</t>
  </si>
  <si>
    <t>A-</t>
  </si>
  <si>
    <t>BBB</t>
  </si>
  <si>
    <t>AA-</t>
  </si>
  <si>
    <t>#N/A N/A</t>
  </si>
  <si>
    <t>A</t>
  </si>
  <si>
    <t>NR</t>
  </si>
  <si>
    <t>S/A</t>
  </si>
  <si>
    <t>Qtrly</t>
  </si>
  <si>
    <t>7/11/2015</t>
  </si>
  <si>
    <t>10/08/2016</t>
  </si>
  <si>
    <t>15/11/2016</t>
  </si>
  <si>
    <t>17/10/2017</t>
  </si>
  <si>
    <t>13/12/2019</t>
  </si>
  <si>
    <t>28/05/2021</t>
  </si>
  <si>
    <t>15/03/2016</t>
  </si>
  <si>
    <t>15/09/2016</t>
  </si>
  <si>
    <t>1/11/2019</t>
  </si>
  <si>
    <t>23/06/2020</t>
  </si>
  <si>
    <t>8/03/2023</t>
  </si>
  <si>
    <t>15/05/2013</t>
  </si>
  <si>
    <t>12/10/2016</t>
  </si>
  <si>
    <t>6/03/2019</t>
  </si>
  <si>
    <t>11/02/2020</t>
  </si>
  <si>
    <t>6/03/2023</t>
  </si>
  <si>
    <t>15/10/2014</t>
  </si>
  <si>
    <t>15/11/2013</t>
  </si>
  <si>
    <t>11/06/2020</t>
  </si>
  <si>
    <t>15/05/2021</t>
  </si>
  <si>
    <t>15/05/2014</t>
  </si>
  <si>
    <t>13/04/2017</t>
  </si>
  <si>
    <t>24/05/2018</t>
  </si>
  <si>
    <t>15/05/2019</t>
  </si>
  <si>
    <t>27/05/2020</t>
  </si>
  <si>
    <t>29/03/2013</t>
  </si>
  <si>
    <t>29/06/2015</t>
  </si>
  <si>
    <t>28/09/2017</t>
  </si>
  <si>
    <t>20/12/2018</t>
  </si>
  <si>
    <t>15/02/2017</t>
  </si>
  <si>
    <t>30/11/2018</t>
  </si>
  <si>
    <t>6/09/2019</t>
  </si>
  <si>
    <t>12/11/2019</t>
  </si>
  <si>
    <t>10/06/2020</t>
  </si>
  <si>
    <t>15/03/2023</t>
  </si>
  <si>
    <t>22/03/2013</t>
  </si>
  <si>
    <t>15/06/2015</t>
  </si>
  <si>
    <t>22/03/2016</t>
  </si>
  <si>
    <t>25/10/2019</t>
  </si>
  <si>
    <t>24/11/2014</t>
  </si>
  <si>
    <t>11/07/2017</t>
  </si>
  <si>
    <t>21/04/2014</t>
  </si>
  <si>
    <t>10/03/2015</t>
  </si>
  <si>
    <t>4/03/2016</t>
  </si>
  <si>
    <t>24/10/2017</t>
  </si>
  <si>
    <t>25/02/2020</t>
  </si>
  <si>
    <t>25/02/2022</t>
  </si>
  <si>
    <t>16/03/2015</t>
  </si>
  <si>
    <t>16/03/2017</t>
  </si>
  <si>
    <t>6/12/2019</t>
  </si>
  <si>
    <t>4/10/2021</t>
  </si>
  <si>
    <t>NZGB 6 11/15/11</t>
  </si>
  <si>
    <t>NZGB 6 1/2 04/15/13</t>
  </si>
  <si>
    <t>NZGB 6 04/15/15</t>
  </si>
  <si>
    <t>NZGB 6 12/15/17</t>
  </si>
  <si>
    <t>NZGB 5 03/15/19</t>
  </si>
  <si>
    <t>NZGB 3 04/15/20</t>
  </si>
  <si>
    <t>NZGB 6 05/15/21</t>
  </si>
  <si>
    <t>NZGB 5 1/2 04/15/23</t>
  </si>
  <si>
    <t>15/11/2011</t>
  </si>
  <si>
    <t>15/04/2013</t>
  </si>
  <si>
    <t>15/04/2015</t>
  </si>
  <si>
    <t>15/12/2017</t>
  </si>
  <si>
    <t>15/03/2019</t>
  </si>
  <si>
    <t>15/04/2020</t>
  </si>
  <si>
    <t>15/04/2023</t>
  </si>
  <si>
    <t>Cost of capital determination</t>
  </si>
  <si>
    <t>Maturity date</t>
  </si>
  <si>
    <t>WACC estimated as at:</t>
  </si>
  <si>
    <t>AIANZ</t>
  </si>
  <si>
    <t>GENEPO</t>
  </si>
  <si>
    <t>MRPNZ</t>
  </si>
  <si>
    <t>VCTNZ</t>
  </si>
  <si>
    <t>CENNZ</t>
  </si>
  <si>
    <t>PIFAU</t>
  </si>
  <si>
    <t>TPNZ</t>
  </si>
  <si>
    <t>SPKNZ</t>
  </si>
  <si>
    <t>TLSAU</t>
  </si>
  <si>
    <t>FCGNZ</t>
  </si>
  <si>
    <t>MERINZ</t>
  </si>
  <si>
    <t>CHRINT</t>
  </si>
  <si>
    <t>Annualisation reflects six monthly  or quarterly payment of interest</t>
  </si>
  <si>
    <t>Annualisation reflects six monthly or quarterly payment of interest</t>
  </si>
  <si>
    <t>Term (years)</t>
  </si>
  <si>
    <t>NZGB 4 1/2 04/15/27</t>
  </si>
  <si>
    <t>15/04/2027</t>
  </si>
  <si>
    <t>TPNZ 5.893 03/15/28</t>
  </si>
  <si>
    <t>15/03/2028</t>
  </si>
  <si>
    <t>5 year debt premium</t>
  </si>
  <si>
    <t>4 year debt premium</t>
  </si>
  <si>
    <t>3 year debt premium</t>
  </si>
  <si>
    <t>Calculation of risk-free rate and inputs for debt premium determination</t>
  </si>
  <si>
    <r>
      <rPr>
        <b/>
        <sz val="11"/>
        <rFont val="Calibri"/>
        <family val="2"/>
        <scheme val="minor"/>
      </rPr>
      <t>Date:</t>
    </r>
    <r>
      <rPr>
        <sz val="11"/>
        <rFont val="Calibri"/>
        <family val="2"/>
        <scheme val="minor"/>
      </rPr>
      <t xml:space="preserve"> 31 March 2015</t>
    </r>
  </si>
  <si>
    <t>Calculation of risk-free rate and debt premium supporting Powerco GDB CPP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</si>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</sst>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0"/>
    <numFmt numFmtId="166" formatCode="0.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b/>
      <sz val="20"/>
      <name val="Calibri"/>
      <family val="2"/>
      <scheme val="minor"/>
    </font>
    <font>
      <i/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2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21" borderId="0" applyNumberFormat="0" applyBorder="0" applyAlignment="0" applyProtection="0"/>
    <xf numFmtId="0" fontId="21" fillId="5" borderId="0" applyNumberFormat="0" applyBorder="0" applyAlignment="0" applyProtection="0"/>
    <xf numFmtId="0" fontId="22" fillId="22" borderId="16" applyNumberFormat="0" applyAlignment="0" applyProtection="0"/>
    <xf numFmtId="0" fontId="23" fillId="23" borderId="17" applyNumberFormat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16" applyNumberFormat="0" applyAlignment="0" applyProtection="0"/>
    <xf numFmtId="0" fontId="30" fillId="0" borderId="21" applyNumberFormat="0" applyFill="0" applyAlignment="0" applyProtection="0"/>
    <xf numFmtId="0" fontId="31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5" borderId="22" applyNumberFormat="0" applyFont="0" applyAlignment="0" applyProtection="0"/>
    <xf numFmtId="0" fontId="4" fillId="25" borderId="22" applyNumberFormat="0" applyFont="0" applyAlignment="0" applyProtection="0"/>
    <xf numFmtId="0" fontId="4" fillId="25" borderId="22" applyNumberFormat="0" applyFont="0" applyAlignment="0" applyProtection="0"/>
    <xf numFmtId="0" fontId="4" fillId="25" borderId="22" applyNumberFormat="0" applyFont="0" applyAlignment="0" applyProtection="0"/>
    <xf numFmtId="0" fontId="4" fillId="25" borderId="22" applyNumberFormat="0" applyFont="0" applyAlignment="0" applyProtection="0"/>
    <xf numFmtId="0" fontId="4" fillId="25" borderId="22" applyNumberFormat="0" applyFont="0" applyAlignment="0" applyProtection="0"/>
    <xf numFmtId="0" fontId="32" fillId="22" borderId="23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35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25" borderId="22" applyNumberFormat="0" applyFont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/>
  </cellStyleXfs>
  <cellXfs count="341">
    <xf numFmtId="0" fontId="0" fillId="0" borderId="0" xfId="0"/>
    <xf numFmtId="0" fontId="10" fillId="3" borderId="0" xfId="0" applyFont="1" applyFill="1" applyBorder="1"/>
    <xf numFmtId="0" fontId="10" fillId="3" borderId="0" xfId="0" applyFont="1" applyFill="1"/>
    <xf numFmtId="0" fontId="10" fillId="3" borderId="8" xfId="0" applyFont="1" applyFill="1" applyBorder="1"/>
    <xf numFmtId="165" fontId="10" fillId="3" borderId="0" xfId="0" applyNumberFormat="1" applyFont="1" applyFill="1"/>
    <xf numFmtId="165" fontId="10" fillId="3" borderId="9" xfId="0" applyNumberFormat="1" applyFont="1" applyFill="1" applyBorder="1"/>
    <xf numFmtId="0" fontId="17" fillId="3" borderId="0" xfId="0" applyFont="1" applyFill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164" fontId="2" fillId="3" borderId="0" xfId="141" applyFont="1" applyFill="1"/>
    <xf numFmtId="2" fontId="6" fillId="3" borderId="0" xfId="0" applyNumberFormat="1" applyFont="1" applyFill="1" applyBorder="1" applyAlignment="1"/>
    <xf numFmtId="2" fontId="6" fillId="3" borderId="0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/>
    <xf numFmtId="2" fontId="9" fillId="3" borderId="0" xfId="0" applyNumberFormat="1" applyFont="1" applyFill="1" applyBorder="1" applyAlignment="1">
      <alignment horizontal="center"/>
    </xf>
    <xf numFmtId="14" fontId="6" fillId="3" borderId="0" xfId="0" applyNumberFormat="1" applyFont="1" applyFill="1" applyBorder="1" applyAlignment="1">
      <alignment wrapText="1"/>
    </xf>
    <xf numFmtId="14" fontId="6" fillId="3" borderId="0" xfId="0" applyNumberFormat="1" applyFont="1" applyFill="1" applyBorder="1" applyAlignment="1">
      <alignment horizontal="center" wrapText="1"/>
    </xf>
    <xf numFmtId="165" fontId="6" fillId="3" borderId="0" xfId="0" applyNumberFormat="1" applyFont="1" applyFill="1" applyBorder="1" applyAlignment="1">
      <alignment horizontal="center"/>
    </xf>
    <xf numFmtId="165" fontId="6" fillId="3" borderId="0" xfId="0" applyNumberFormat="1" applyFont="1" applyFill="1" applyBorder="1"/>
    <xf numFmtId="165" fontId="6" fillId="3" borderId="7" xfId="0" applyNumberFormat="1" applyFont="1" applyFill="1" applyBorder="1"/>
    <xf numFmtId="0" fontId="11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right"/>
    </xf>
    <xf numFmtId="0" fontId="6" fillId="3" borderId="0" xfId="0" applyFont="1" applyFill="1" applyBorder="1"/>
    <xf numFmtId="0" fontId="6" fillId="3" borderId="7" xfId="0" applyFont="1" applyFill="1" applyBorder="1"/>
    <xf numFmtId="165" fontId="6" fillId="3" borderId="8" xfId="0" applyNumberFormat="1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2" fillId="3" borderId="13" xfId="140" applyFont="1" applyFill="1" applyBorder="1" applyAlignment="1">
      <alignment horizontal="right"/>
    </xf>
    <xf numFmtId="0" fontId="2" fillId="3" borderId="0" xfId="140" applyFont="1" applyFill="1" applyBorder="1" applyAlignment="1">
      <alignment horizontal="right"/>
    </xf>
    <xf numFmtId="0" fontId="10" fillId="3" borderId="14" xfId="0" applyFont="1" applyFill="1" applyBorder="1"/>
    <xf numFmtId="0" fontId="10" fillId="3" borderId="0" xfId="0" applyFont="1" applyFill="1" applyBorder="1" applyAlignment="1">
      <alignment horizontal="right"/>
    </xf>
    <xf numFmtId="0" fontId="10" fillId="3" borderId="14" xfId="0" applyFont="1" applyFill="1" applyBorder="1" applyAlignment="1">
      <alignment horizontal="right"/>
    </xf>
    <xf numFmtId="0" fontId="10" fillId="3" borderId="6" xfId="0" applyFont="1" applyFill="1" applyBorder="1" applyAlignment="1">
      <alignment horizontal="right"/>
    </xf>
    <xf numFmtId="0" fontId="10" fillId="3" borderId="13" xfId="0" applyFont="1" applyFill="1" applyBorder="1" applyAlignment="1">
      <alignment horizontal="right"/>
    </xf>
    <xf numFmtId="14" fontId="10" fillId="3" borderId="0" xfId="0" applyNumberFormat="1" applyFont="1" applyFill="1" applyBorder="1" applyAlignment="1">
      <alignment horizontal="right"/>
    </xf>
    <xf numFmtId="14" fontId="10" fillId="3" borderId="7" xfId="0" applyNumberFormat="1" applyFont="1" applyFill="1" applyBorder="1"/>
    <xf numFmtId="14" fontId="10" fillId="3" borderId="9" xfId="0" applyNumberFormat="1" applyFont="1" applyFill="1" applyBorder="1" applyAlignment="1">
      <alignment horizontal="right"/>
    </xf>
    <xf numFmtId="14" fontId="10" fillId="3" borderId="11" xfId="0" applyNumberFormat="1" applyFont="1" applyFill="1" applyBorder="1" applyAlignment="1">
      <alignment horizontal="right"/>
    </xf>
    <xf numFmtId="165" fontId="10" fillId="3" borderId="6" xfId="0" applyNumberFormat="1" applyFont="1" applyFill="1" applyBorder="1"/>
    <xf numFmtId="165" fontId="10" fillId="3" borderId="0" xfId="0" applyNumberFormat="1" applyFont="1" applyFill="1" applyBorder="1"/>
    <xf numFmtId="14" fontId="10" fillId="3" borderId="0" xfId="0" applyNumberFormat="1" applyFont="1" applyFill="1" applyBorder="1"/>
    <xf numFmtId="165" fontId="10" fillId="3" borderId="14" xfId="0" applyNumberFormat="1" applyFont="1" applyFill="1" applyBorder="1"/>
    <xf numFmtId="165" fontId="10" fillId="3" borderId="10" xfId="0" applyNumberFormat="1" applyFont="1" applyFill="1" applyBorder="1"/>
    <xf numFmtId="165" fontId="10" fillId="3" borderId="11" xfId="0" applyNumberFormat="1" applyFont="1" applyFill="1" applyBorder="1"/>
    <xf numFmtId="165" fontId="10" fillId="3" borderId="8" xfId="0" applyNumberFormat="1" applyFont="1" applyFill="1" applyBorder="1"/>
    <xf numFmtId="2" fontId="10" fillId="3" borderId="0" xfId="0" applyNumberFormat="1" applyFont="1" applyFill="1"/>
    <xf numFmtId="14" fontId="10" fillId="3" borderId="0" xfId="0" applyNumberFormat="1" applyFont="1" applyFill="1"/>
    <xf numFmtId="0" fontId="10" fillId="3" borderId="15" xfId="0" applyFont="1" applyFill="1" applyBorder="1" applyAlignment="1">
      <alignment horizontal="right"/>
    </xf>
    <xf numFmtId="14" fontId="10" fillId="3" borderId="0" xfId="0" applyNumberFormat="1" applyFont="1" applyFill="1" applyAlignment="1">
      <alignment horizontal="right" wrapText="1"/>
    </xf>
    <xf numFmtId="165" fontId="10" fillId="3" borderId="2" xfId="0" applyNumberFormat="1" applyFont="1" applyFill="1" applyBorder="1"/>
    <xf numFmtId="165" fontId="10" fillId="3" borderId="3" xfId="0" applyNumberFormat="1" applyFont="1" applyFill="1" applyBorder="1"/>
    <xf numFmtId="165" fontId="10" fillId="3" borderId="4" xfId="0" applyNumberFormat="1" applyFont="1" applyFill="1" applyBorder="1"/>
    <xf numFmtId="14" fontId="10" fillId="3" borderId="0" xfId="0" applyNumberFormat="1" applyFont="1" applyFill="1" applyAlignment="1">
      <alignment wrapText="1"/>
    </xf>
    <xf numFmtId="2" fontId="10" fillId="3" borderId="10" xfId="0" applyNumberFormat="1" applyFont="1" applyFill="1" applyBorder="1"/>
    <xf numFmtId="0" fontId="10" fillId="3" borderId="0" xfId="0" applyFont="1" applyFill="1" applyAlignment="1">
      <alignment horizontal="right"/>
    </xf>
    <xf numFmtId="0" fontId="10" fillId="3" borderId="2" xfId="0" applyFont="1" applyFill="1" applyBorder="1" applyAlignment="1">
      <alignment horizontal="right"/>
    </xf>
    <xf numFmtId="0" fontId="10" fillId="3" borderId="3" xfId="0" applyFont="1" applyFill="1" applyBorder="1" applyAlignment="1">
      <alignment horizontal="right"/>
    </xf>
    <xf numFmtId="0" fontId="10" fillId="3" borderId="4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165" fontId="10" fillId="3" borderId="3" xfId="0" applyNumberFormat="1" applyFont="1" applyFill="1" applyBorder="1" applyAlignment="1">
      <alignment horizontal="right"/>
    </xf>
    <xf numFmtId="165" fontId="10" fillId="3" borderId="4" xfId="0" applyNumberFormat="1" applyFont="1" applyFill="1" applyBorder="1" applyAlignment="1">
      <alignment horizontal="right"/>
    </xf>
    <xf numFmtId="0" fontId="10" fillId="3" borderId="3" xfId="0" applyFont="1" applyFill="1" applyBorder="1"/>
    <xf numFmtId="0" fontId="10" fillId="3" borderId="12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0" fontId="10" fillId="3" borderId="4" xfId="0" applyFont="1" applyFill="1" applyBorder="1"/>
    <xf numFmtId="0" fontId="10" fillId="3" borderId="0" xfId="0" applyFont="1" applyFill="1" applyBorder="1" applyAlignment="1">
      <alignment horizontal="center"/>
    </xf>
    <xf numFmtId="2" fontId="2" fillId="3" borderId="0" xfId="0" applyNumberFormat="1" applyFont="1" applyFill="1" applyBorder="1"/>
    <xf numFmtId="165" fontId="10" fillId="2" borderId="6" xfId="0" applyNumberFormat="1" applyFont="1" applyFill="1" applyBorder="1"/>
    <xf numFmtId="165" fontId="10" fillId="2" borderId="10" xfId="0" applyNumberFormat="1" applyFont="1" applyFill="1" applyBorder="1"/>
    <xf numFmtId="165" fontId="10" fillId="2" borderId="13" xfId="96" applyNumberFormat="1" applyFont="1" applyFill="1" applyBorder="1"/>
    <xf numFmtId="165" fontId="10" fillId="2" borderId="13" xfId="101" applyNumberFormat="1" applyFont="1" applyFill="1" applyBorder="1"/>
    <xf numFmtId="165" fontId="2" fillId="2" borderId="14" xfId="140" applyNumberFormat="1" applyFont="1" applyFill="1" applyBorder="1"/>
    <xf numFmtId="165" fontId="10" fillId="2" borderId="13" xfId="110" applyNumberFormat="1" applyFont="1" applyFill="1" applyBorder="1"/>
    <xf numFmtId="165" fontId="10" fillId="2" borderId="13" xfId="112" applyNumberFormat="1" applyFont="1" applyFill="1" applyBorder="1"/>
    <xf numFmtId="165" fontId="10" fillId="2" borderId="13" xfId="113" applyNumberFormat="1" applyFont="1" applyFill="1" applyBorder="1"/>
    <xf numFmtId="165" fontId="2" fillId="2" borderId="13" xfId="140" applyNumberFormat="1" applyFont="1" applyFill="1" applyBorder="1"/>
    <xf numFmtId="165" fontId="10" fillId="2" borderId="13" xfId="118" applyNumberFormat="1" applyFont="1" applyFill="1" applyBorder="1"/>
    <xf numFmtId="165" fontId="10" fillId="2" borderId="13" xfId="122" applyNumberFormat="1" applyFont="1" applyFill="1" applyBorder="1"/>
    <xf numFmtId="165" fontId="10" fillId="2" borderId="13" xfId="124" applyNumberFormat="1" applyFont="1" applyFill="1" applyBorder="1"/>
    <xf numFmtId="165" fontId="10" fillId="2" borderId="13" xfId="126" applyNumberFormat="1" applyFont="1" applyFill="1" applyBorder="1"/>
    <xf numFmtId="165" fontId="10" fillId="2" borderId="13" xfId="128" applyNumberFormat="1" applyFont="1" applyFill="1" applyBorder="1"/>
    <xf numFmtId="165" fontId="10" fillId="2" borderId="13" xfId="129" applyNumberFormat="1" applyFont="1" applyFill="1" applyBorder="1"/>
    <xf numFmtId="165" fontId="10" fillId="2" borderId="13" xfId="130" applyNumberFormat="1" applyFont="1" applyFill="1" applyBorder="1"/>
    <xf numFmtId="165" fontId="10" fillId="2" borderId="13" xfId="132" applyNumberFormat="1" applyFont="1" applyFill="1" applyBorder="1"/>
    <xf numFmtId="165" fontId="10" fillId="2" borderId="14" xfId="101" applyNumberFormat="1" applyFont="1" applyFill="1" applyBorder="1"/>
    <xf numFmtId="165" fontId="10" fillId="2" borderId="14" xfId="110" applyNumberFormat="1" applyFont="1" applyFill="1" applyBorder="1"/>
    <xf numFmtId="165" fontId="10" fillId="2" borderId="14" xfId="112" applyNumberFormat="1" applyFont="1" applyFill="1" applyBorder="1"/>
    <xf numFmtId="165" fontId="10" fillId="2" borderId="14" xfId="113" applyNumberFormat="1" applyFont="1" applyFill="1" applyBorder="1"/>
    <xf numFmtId="165" fontId="10" fillId="2" borderId="14" xfId="118" applyNumberFormat="1" applyFont="1" applyFill="1" applyBorder="1"/>
    <xf numFmtId="165" fontId="10" fillId="2" borderId="14" xfId="122" applyNumberFormat="1" applyFont="1" applyFill="1" applyBorder="1"/>
    <xf numFmtId="165" fontId="10" fillId="2" borderId="14" xfId="124" applyNumberFormat="1" applyFont="1" applyFill="1" applyBorder="1"/>
    <xf numFmtId="165" fontId="10" fillId="2" borderId="14" xfId="126" applyNumberFormat="1" applyFont="1" applyFill="1" applyBorder="1"/>
    <xf numFmtId="165" fontId="10" fillId="2" borderId="14" xfId="128" applyNumberFormat="1" applyFont="1" applyFill="1" applyBorder="1"/>
    <xf numFmtId="165" fontId="10" fillId="2" borderId="14" xfId="129" applyNumberFormat="1" applyFont="1" applyFill="1" applyBorder="1"/>
    <xf numFmtId="165" fontId="10" fillId="2" borderId="14" xfId="130" applyNumberFormat="1" applyFont="1" applyFill="1" applyBorder="1"/>
    <xf numFmtId="165" fontId="10" fillId="2" borderId="14" xfId="132" applyNumberFormat="1" applyFont="1" applyFill="1" applyBorder="1"/>
    <xf numFmtId="165" fontId="10" fillId="2" borderId="14" xfId="0" applyNumberFormat="1" applyFont="1" applyFill="1" applyBorder="1"/>
    <xf numFmtId="0" fontId="12" fillId="3" borderId="0" xfId="0" applyFont="1" applyFill="1" applyBorder="1"/>
    <xf numFmtId="0" fontId="14" fillId="3" borderId="0" xfId="0" applyFont="1" applyFill="1"/>
    <xf numFmtId="0" fontId="10" fillId="3" borderId="5" xfId="0" applyFont="1" applyFill="1" applyBorder="1" applyAlignment="1">
      <alignment horizontal="right"/>
    </xf>
    <xf numFmtId="165" fontId="10" fillId="2" borderId="14" xfId="96" applyNumberFormat="1" applyFont="1" applyFill="1" applyBorder="1"/>
    <xf numFmtId="165" fontId="10" fillId="2" borderId="0" xfId="94" applyNumberFormat="1" applyFont="1" applyFill="1" applyBorder="1"/>
    <xf numFmtId="165" fontId="10" fillId="2" borderId="0" xfId="97" applyNumberFormat="1" applyFont="1" applyFill="1" applyBorder="1"/>
    <xf numFmtId="165" fontId="10" fillId="2" borderId="0" xfId="111" applyNumberFormat="1" applyFont="1" applyFill="1" applyBorder="1"/>
    <xf numFmtId="165" fontId="10" fillId="2" borderId="0" xfId="113" applyNumberFormat="1" applyFont="1" applyFill="1" applyBorder="1"/>
    <xf numFmtId="165" fontId="10" fillId="2" borderId="0" xfId="114" applyNumberFormat="1" applyFont="1" applyFill="1" applyBorder="1"/>
    <xf numFmtId="165" fontId="10" fillId="2" borderId="0" xfId="115" applyNumberFormat="1" applyFont="1" applyFill="1" applyBorder="1"/>
    <xf numFmtId="165" fontId="10" fillId="2" borderId="0" xfId="121" applyNumberFormat="1" applyFont="1" applyFill="1" applyBorder="1"/>
    <xf numFmtId="165" fontId="10" fillId="2" borderId="0" xfId="123" applyNumberFormat="1" applyFont="1" applyFill="1" applyBorder="1"/>
    <xf numFmtId="165" fontId="10" fillId="2" borderId="0" xfId="125" applyNumberFormat="1" applyFont="1" applyFill="1" applyBorder="1"/>
    <xf numFmtId="165" fontId="10" fillId="2" borderId="0" xfId="127" applyNumberFormat="1" applyFont="1" applyFill="1" applyBorder="1"/>
    <xf numFmtId="165" fontId="10" fillId="2" borderId="0" xfId="129" applyNumberFormat="1" applyFont="1" applyFill="1" applyBorder="1"/>
    <xf numFmtId="165" fontId="10" fillId="2" borderId="0" xfId="131" applyNumberFormat="1" applyFont="1" applyFill="1" applyBorder="1"/>
    <xf numFmtId="165" fontId="10" fillId="2" borderId="7" xfId="133" applyNumberFormat="1" applyFont="1" applyFill="1" applyBorder="1"/>
    <xf numFmtId="165" fontId="10" fillId="2" borderId="15" xfId="94" applyNumberFormat="1" applyFont="1" applyFill="1" applyBorder="1"/>
    <xf numFmtId="165" fontId="10" fillId="2" borderId="15" xfId="97" applyNumberFormat="1" applyFont="1" applyFill="1" applyBorder="1"/>
    <xf numFmtId="165" fontId="10" fillId="2" borderId="15" xfId="111" applyNumberFormat="1" applyFont="1" applyFill="1" applyBorder="1"/>
    <xf numFmtId="165" fontId="10" fillId="2" borderId="15" xfId="113" applyNumberFormat="1" applyFont="1" applyFill="1" applyBorder="1"/>
    <xf numFmtId="165" fontId="10" fillId="2" borderId="15" xfId="114" applyNumberFormat="1" applyFont="1" applyFill="1" applyBorder="1"/>
    <xf numFmtId="165" fontId="10" fillId="2" borderId="15" xfId="115" applyNumberFormat="1" applyFont="1" applyFill="1" applyBorder="1"/>
    <xf numFmtId="165" fontId="10" fillId="2" borderId="5" xfId="119" applyNumberFormat="1" applyFont="1" applyFill="1" applyBorder="1"/>
    <xf numFmtId="165" fontId="10" fillId="2" borderId="7" xfId="119" applyNumberFormat="1" applyFont="1" applyFill="1" applyBorder="1"/>
    <xf numFmtId="165" fontId="10" fillId="2" borderId="15" xfId="121" applyNumberFormat="1" applyFont="1" applyFill="1" applyBorder="1"/>
    <xf numFmtId="165" fontId="10" fillId="2" borderId="15" xfId="123" applyNumberFormat="1" applyFont="1" applyFill="1" applyBorder="1"/>
    <xf numFmtId="165" fontId="10" fillId="2" borderId="15" xfId="125" applyNumberFormat="1" applyFont="1" applyFill="1" applyBorder="1"/>
    <xf numFmtId="165" fontId="10" fillId="2" borderId="5" xfId="133" applyNumberFormat="1" applyFont="1" applyFill="1" applyBorder="1"/>
    <xf numFmtId="165" fontId="10" fillId="2" borderId="15" xfId="131" applyNumberFormat="1" applyFont="1" applyFill="1" applyBorder="1"/>
    <xf numFmtId="165" fontId="10" fillId="2" borderId="15" xfId="129" applyNumberFormat="1" applyFont="1" applyFill="1" applyBorder="1"/>
    <xf numFmtId="165" fontId="10" fillId="2" borderId="15" xfId="127" applyNumberFormat="1" applyFont="1" applyFill="1" applyBorder="1"/>
    <xf numFmtId="0" fontId="2" fillId="3" borderId="0" xfId="0" applyFont="1" applyFill="1" applyBorder="1"/>
    <xf numFmtId="0" fontId="19" fillId="3" borderId="0" xfId="0" applyFont="1" applyFill="1"/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166" fontId="0" fillId="3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36" fillId="3" borderId="0" xfId="0" applyFont="1" applyFill="1" applyBorder="1" applyAlignment="1">
      <alignment horizontal="left"/>
    </xf>
    <xf numFmtId="0" fontId="36" fillId="3" borderId="0" xfId="0" applyFont="1" applyFill="1" applyBorder="1" applyAlignment="1">
      <alignment horizontal="center"/>
    </xf>
    <xf numFmtId="0" fontId="36" fillId="3" borderId="0" xfId="0" applyFont="1" applyFill="1" applyBorder="1"/>
    <xf numFmtId="14" fontId="2" fillId="3" borderId="0" xfId="0" applyNumberFormat="1" applyFont="1" applyFill="1" applyBorder="1"/>
    <xf numFmtId="10" fontId="2" fillId="3" borderId="0" xfId="0" applyNumberFormat="1" applyFont="1" applyFill="1" applyBorder="1"/>
    <xf numFmtId="0" fontId="10" fillId="0" borderId="0" xfId="0" applyFont="1" applyFill="1"/>
    <xf numFmtId="0" fontId="10" fillId="3" borderId="7" xfId="0" applyFont="1" applyFill="1" applyBorder="1" applyAlignment="1">
      <alignment horizontal="right"/>
    </xf>
    <xf numFmtId="14" fontId="10" fillId="3" borderId="10" xfId="0" applyNumberFormat="1" applyFont="1" applyFill="1" applyBorder="1" applyAlignment="1">
      <alignment horizontal="right"/>
    </xf>
    <xf numFmtId="0" fontId="2" fillId="3" borderId="14" xfId="140" applyFont="1" applyFill="1" applyBorder="1" applyAlignment="1">
      <alignment horizontal="right"/>
    </xf>
    <xf numFmtId="0" fontId="10" fillId="3" borderId="10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right"/>
    </xf>
    <xf numFmtId="0" fontId="10" fillId="3" borderId="9" xfId="0" applyFont="1" applyFill="1" applyBorder="1" applyAlignment="1">
      <alignment horizontal="right"/>
    </xf>
    <xf numFmtId="0" fontId="10" fillId="3" borderId="11" xfId="0" applyFont="1" applyFill="1" applyBorder="1" applyAlignment="1">
      <alignment horizontal="right"/>
    </xf>
    <xf numFmtId="165" fontId="10" fillId="2" borderId="0" xfId="88" applyNumberFormat="1" applyFont="1" applyFill="1" applyBorder="1"/>
    <xf numFmtId="165" fontId="10" fillId="2" borderId="14" xfId="85" applyNumberFormat="1" applyFont="1" applyFill="1" applyBorder="1"/>
    <xf numFmtId="165" fontId="10" fillId="2" borderId="14" xfId="86" applyNumberFormat="1" applyFont="1" applyFill="1" applyBorder="1"/>
    <xf numFmtId="165" fontId="10" fillId="2" borderId="14" xfId="87" applyNumberFormat="1" applyFont="1" applyFill="1" applyBorder="1"/>
    <xf numFmtId="165" fontId="10" fillId="2" borderId="14" xfId="89" applyNumberFormat="1" applyFont="1" applyFill="1" applyBorder="1"/>
    <xf numFmtId="165" fontId="10" fillId="2" borderId="11" xfId="85" applyNumberFormat="1" applyFont="1" applyFill="1" applyBorder="1"/>
    <xf numFmtId="165" fontId="10" fillId="2" borderId="9" xfId="85" applyNumberFormat="1" applyFont="1" applyFill="1" applyBorder="1"/>
    <xf numFmtId="165" fontId="10" fillId="2" borderId="11" xfId="86" applyNumberFormat="1" applyFont="1" applyFill="1" applyBorder="1"/>
    <xf numFmtId="165" fontId="10" fillId="2" borderId="11" xfId="87" applyNumberFormat="1" applyFont="1" applyFill="1" applyBorder="1"/>
    <xf numFmtId="165" fontId="10" fillId="2" borderId="8" xfId="88" applyNumberFormat="1" applyFont="1" applyFill="1" applyBorder="1"/>
    <xf numFmtId="165" fontId="10" fillId="2" borderId="11" xfId="89" applyNumberFormat="1" applyFont="1" applyFill="1" applyBorder="1"/>
    <xf numFmtId="165" fontId="10" fillId="2" borderId="12" xfId="92" applyNumberFormat="1" applyFont="1" applyFill="1" applyBorder="1"/>
    <xf numFmtId="165" fontId="10" fillId="2" borderId="13" xfId="93" applyNumberFormat="1" applyFont="1" applyFill="1" applyBorder="1"/>
    <xf numFmtId="165" fontId="10" fillId="2" borderId="14" xfId="98" applyNumberFormat="1" applyFont="1" applyFill="1" applyBorder="1"/>
    <xf numFmtId="165" fontId="10" fillId="2" borderId="13" xfId="99" applyNumberFormat="1" applyFont="1" applyFill="1" applyBorder="1"/>
    <xf numFmtId="165" fontId="10" fillId="2" borderId="15" xfId="100" applyNumberFormat="1" applyFont="1" applyFill="1" applyBorder="1"/>
    <xf numFmtId="165" fontId="10" fillId="2" borderId="5" xfId="102" applyNumberFormat="1" applyFont="1" applyFill="1" applyBorder="1"/>
    <xf numFmtId="165" fontId="10" fillId="2" borderId="15" xfId="103" applyNumberFormat="1" applyFont="1" applyFill="1" applyBorder="1"/>
    <xf numFmtId="165" fontId="10" fillId="2" borderId="15" xfId="104" applyNumberFormat="1" applyFont="1" applyFill="1" applyBorder="1"/>
    <xf numFmtId="165" fontId="10" fillId="2" borderId="13" xfId="105" applyNumberFormat="1" applyFont="1" applyFill="1" applyBorder="1"/>
    <xf numFmtId="165" fontId="10" fillId="2" borderId="15" xfId="106" applyNumberFormat="1" applyFont="1" applyFill="1" applyBorder="1"/>
    <xf numFmtId="165" fontId="10" fillId="2" borderId="13" xfId="107" applyNumberFormat="1" applyFont="1" applyFill="1" applyBorder="1"/>
    <xf numFmtId="165" fontId="10" fillId="2" borderId="15" xfId="108" applyNumberFormat="1" applyFont="1" applyFill="1" applyBorder="1"/>
    <xf numFmtId="165" fontId="10" fillId="2" borderId="15" xfId="109" applyNumberFormat="1" applyFont="1" applyFill="1" applyBorder="1"/>
    <xf numFmtId="165" fontId="10" fillId="2" borderId="6" xfId="92" applyNumberFormat="1" applyFont="1" applyFill="1" applyBorder="1"/>
    <xf numFmtId="165" fontId="10" fillId="2" borderId="14" xfId="93" applyNumberFormat="1" applyFont="1" applyFill="1" applyBorder="1"/>
    <xf numFmtId="165" fontId="10" fillId="2" borderId="14" xfId="99" applyNumberFormat="1" applyFont="1" applyFill="1" applyBorder="1"/>
    <xf numFmtId="165" fontId="10" fillId="2" borderId="0" xfId="100" applyNumberFormat="1" applyFont="1" applyFill="1" applyBorder="1"/>
    <xf numFmtId="165" fontId="10" fillId="2" borderId="7" xfId="102" applyNumberFormat="1" applyFont="1" applyFill="1" applyBorder="1"/>
    <xf numFmtId="165" fontId="10" fillId="2" borderId="0" xfId="103" applyNumberFormat="1" applyFont="1" applyFill="1" applyBorder="1"/>
    <xf numFmtId="165" fontId="10" fillId="2" borderId="0" xfId="104" applyNumberFormat="1" applyFont="1" applyFill="1" applyBorder="1"/>
    <xf numFmtId="165" fontId="10" fillId="2" borderId="14" xfId="105" applyNumberFormat="1" applyFont="1" applyFill="1" applyBorder="1"/>
    <xf numFmtId="165" fontId="10" fillId="2" borderId="0" xfId="106" applyNumberFormat="1" applyFont="1" applyFill="1" applyBorder="1"/>
    <xf numFmtId="165" fontId="10" fillId="2" borderId="14" xfId="107" applyNumberFormat="1" applyFont="1" applyFill="1" applyBorder="1"/>
    <xf numFmtId="165" fontId="10" fillId="2" borderId="0" xfId="108" applyNumberFormat="1" applyFont="1" applyFill="1" applyBorder="1"/>
    <xf numFmtId="165" fontId="10" fillId="2" borderId="0" xfId="109" applyNumberFormat="1" applyFont="1" applyFill="1" applyBorder="1"/>
    <xf numFmtId="0" fontId="16" fillId="3" borderId="0" xfId="0" applyFont="1" applyFill="1"/>
    <xf numFmtId="0" fontId="37" fillId="3" borderId="0" xfId="0" applyFont="1" applyFill="1"/>
    <xf numFmtId="0" fontId="38" fillId="3" borderId="7" xfId="0" applyFont="1" applyFill="1" applyBorder="1" applyAlignment="1">
      <alignment horizontal="right"/>
    </xf>
    <xf numFmtId="14" fontId="38" fillId="3" borderId="7" xfId="0" applyNumberFormat="1" applyFont="1" applyFill="1" applyBorder="1" applyAlignment="1">
      <alignment horizontal="right"/>
    </xf>
    <xf numFmtId="0" fontId="38" fillId="3" borderId="0" xfId="0" applyFont="1" applyFill="1" applyAlignment="1">
      <alignment horizontal="right"/>
    </xf>
    <xf numFmtId="0" fontId="38" fillId="3" borderId="0" xfId="0" applyFont="1" applyFill="1" applyBorder="1" applyAlignment="1">
      <alignment horizontal="right"/>
    </xf>
    <xf numFmtId="14" fontId="10" fillId="3" borderId="8" xfId="0" applyNumberFormat="1" applyFont="1" applyFill="1" applyBorder="1" applyAlignment="1">
      <alignment horizontal="right"/>
    </xf>
    <xf numFmtId="14" fontId="2" fillId="3" borderId="11" xfId="140" applyNumberFormat="1" applyFont="1" applyFill="1" applyBorder="1" applyAlignment="1">
      <alignment horizontal="right"/>
    </xf>
    <xf numFmtId="14" fontId="2" fillId="3" borderId="8" xfId="140" applyNumberFormat="1" applyFont="1" applyFill="1" applyBorder="1" applyAlignment="1">
      <alignment horizontal="right"/>
    </xf>
    <xf numFmtId="165" fontId="10" fillId="2" borderId="13" xfId="120" applyNumberFormat="1" applyFont="1" applyFill="1" applyBorder="1"/>
    <xf numFmtId="165" fontId="10" fillId="2" borderId="14" xfId="120" applyNumberFormat="1" applyFont="1" applyFill="1" applyBorder="1"/>
    <xf numFmtId="165" fontId="6" fillId="26" borderId="6" xfId="0" applyNumberFormat="1" applyFont="1" applyFill="1" applyBorder="1"/>
    <xf numFmtId="165" fontId="6" fillId="26" borderId="10" xfId="0" applyNumberFormat="1" applyFont="1" applyFill="1" applyBorder="1"/>
    <xf numFmtId="165" fontId="6" fillId="26" borderId="0" xfId="0" applyNumberFormat="1" applyFont="1" applyFill="1" applyBorder="1"/>
    <xf numFmtId="165" fontId="6" fillId="26" borderId="8" xfId="0" applyNumberFormat="1" applyFont="1" applyFill="1" applyBorder="1"/>
    <xf numFmtId="0" fontId="6" fillId="26" borderId="14" xfId="0" applyFont="1" applyFill="1" applyBorder="1"/>
    <xf numFmtId="0" fontId="6" fillId="26" borderId="0" xfId="0" applyFont="1" applyFill="1" applyBorder="1"/>
    <xf numFmtId="0" fontId="6" fillId="26" borderId="11" xfId="0" applyFont="1" applyFill="1" applyBorder="1"/>
    <xf numFmtId="0" fontId="6" fillId="26" borderId="8" xfId="0" applyFont="1" applyFill="1" applyBorder="1"/>
    <xf numFmtId="165" fontId="15" fillId="26" borderId="6" xfId="0" applyNumberFormat="1" applyFont="1" applyFill="1" applyBorder="1"/>
    <xf numFmtId="0" fontId="6" fillId="26" borderId="6" xfId="0" applyNumberFormat="1" applyFont="1" applyFill="1" applyBorder="1"/>
    <xf numFmtId="0" fontId="6" fillId="26" borderId="10" xfId="0" applyNumberFormat="1" applyFont="1" applyFill="1" applyBorder="1"/>
    <xf numFmtId="165" fontId="10" fillId="26" borderId="6" xfId="0" applyNumberFormat="1" applyFont="1" applyFill="1" applyBorder="1"/>
    <xf numFmtId="165" fontId="10" fillId="26" borderId="14" xfId="0" applyNumberFormat="1" applyFont="1" applyFill="1" applyBorder="1"/>
    <xf numFmtId="165" fontId="10" fillId="26" borderId="7" xfId="0" applyNumberFormat="1" applyFont="1" applyFill="1" applyBorder="1"/>
    <xf numFmtId="165" fontId="10" fillId="26" borderId="0" xfId="0" applyNumberFormat="1" applyFont="1" applyFill="1" applyBorder="1"/>
    <xf numFmtId="165" fontId="10" fillId="26" borderId="10" xfId="0" applyNumberFormat="1" applyFont="1" applyFill="1" applyBorder="1"/>
    <xf numFmtId="165" fontId="10" fillId="26" borderId="11" xfId="0" applyNumberFormat="1" applyFont="1" applyFill="1" applyBorder="1"/>
    <xf numFmtId="165" fontId="10" fillId="26" borderId="9" xfId="0" applyNumberFormat="1" applyFont="1" applyFill="1" applyBorder="1"/>
    <xf numFmtId="165" fontId="10" fillId="26" borderId="8" xfId="0" applyNumberFormat="1" applyFont="1" applyFill="1" applyBorder="1"/>
    <xf numFmtId="0" fontId="10" fillId="0" borderId="0" xfId="0" applyFont="1" applyFill="1" applyBorder="1"/>
    <xf numFmtId="0" fontId="10" fillId="3" borderId="8" xfId="0" applyFont="1" applyFill="1" applyBorder="1" applyAlignment="1">
      <alignment horizontal="center"/>
    </xf>
    <xf numFmtId="165" fontId="10" fillId="26" borderId="13" xfId="0" applyNumberFormat="1" applyFont="1" applyFill="1" applyBorder="1"/>
    <xf numFmtId="165" fontId="10" fillId="2" borderId="6" xfId="120" applyNumberFormat="1" applyFont="1" applyFill="1" applyBorder="1"/>
    <xf numFmtId="165" fontId="2" fillId="2" borderId="7" xfId="140" applyNumberFormat="1" applyFont="1" applyFill="1" applyBorder="1"/>
    <xf numFmtId="165" fontId="10" fillId="2" borderId="12" xfId="120" applyNumberFormat="1" applyFont="1" applyFill="1" applyBorder="1"/>
    <xf numFmtId="165" fontId="2" fillId="2" borderId="5" xfId="140" applyNumberFormat="1" applyFont="1" applyFill="1" applyBorder="1"/>
    <xf numFmtId="0" fontId="10" fillId="3" borderId="0" xfId="281" applyFont="1" applyFill="1" applyBorder="1" applyAlignment="1">
      <alignment horizontal="left"/>
    </xf>
    <xf numFmtId="165" fontId="6" fillId="3" borderId="12" xfId="0" applyNumberFormat="1" applyFont="1" applyFill="1" applyBorder="1" applyAlignment="1">
      <alignment horizontal="center"/>
    </xf>
    <xf numFmtId="165" fontId="6" fillId="3" borderId="15" xfId="0" applyNumberFormat="1" applyFont="1" applyFill="1" applyBorder="1" applyAlignment="1">
      <alignment horizontal="center"/>
    </xf>
    <xf numFmtId="165" fontId="6" fillId="3" borderId="5" xfId="0" applyNumberFormat="1" applyFont="1" applyFill="1" applyBorder="1" applyAlignment="1">
      <alignment horizontal="center"/>
    </xf>
    <xf numFmtId="2" fontId="6" fillId="26" borderId="0" xfId="0" applyNumberFormat="1" applyFont="1" applyFill="1" applyBorder="1" applyAlignment="1">
      <alignment horizontal="center"/>
    </xf>
    <xf numFmtId="166" fontId="10" fillId="3" borderId="0" xfId="0" applyNumberFormat="1" applyFont="1" applyFill="1"/>
    <xf numFmtId="0" fontId="12" fillId="3" borderId="0" xfId="0" applyFont="1" applyFill="1"/>
    <xf numFmtId="165" fontId="10" fillId="27" borderId="14" xfId="0" applyNumberFormat="1" applyFont="1" applyFill="1" applyBorder="1"/>
    <xf numFmtId="165" fontId="10" fillId="27" borderId="11" xfId="0" applyNumberFormat="1" applyFont="1" applyFill="1" applyBorder="1"/>
    <xf numFmtId="165" fontId="6" fillId="3" borderId="2" xfId="0" applyNumberFormat="1" applyFont="1" applyFill="1" applyBorder="1" applyAlignment="1">
      <alignment horizontal="center"/>
    </xf>
    <xf numFmtId="165" fontId="6" fillId="3" borderId="3" xfId="0" applyNumberFormat="1" applyFont="1" applyFill="1" applyBorder="1" applyAlignment="1">
      <alignment horizontal="center"/>
    </xf>
    <xf numFmtId="165" fontId="6" fillId="3" borderId="4" xfId="0" applyNumberFormat="1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2" fontId="6" fillId="3" borderId="12" xfId="0" applyNumberFormat="1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2" fontId="9" fillId="3" borderId="10" xfId="0" applyNumberFormat="1" applyFont="1" applyFill="1" applyBorder="1" applyAlignment="1">
      <alignment horizontal="center"/>
    </xf>
    <xf numFmtId="2" fontId="9" fillId="3" borderId="8" xfId="0" applyNumberFormat="1" applyFont="1" applyFill="1" applyBorder="1" applyAlignment="1">
      <alignment horizontal="center"/>
    </xf>
    <xf numFmtId="2" fontId="9" fillId="3" borderId="9" xfId="0" applyNumberFormat="1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center" wrapText="1"/>
    </xf>
    <xf numFmtId="14" fontId="6" fillId="3" borderId="3" xfId="0" applyNumberFormat="1" applyFont="1" applyFill="1" applyBorder="1" applyAlignment="1">
      <alignment horizontal="center" wrapText="1"/>
    </xf>
    <xf numFmtId="14" fontId="6" fillId="3" borderId="4" xfId="0" applyNumberFormat="1" applyFont="1" applyFill="1" applyBorder="1" applyAlignment="1">
      <alignment horizontal="center" wrapText="1"/>
    </xf>
    <xf numFmtId="165" fontId="10" fillId="2" borderId="5" xfId="118" applyNumberFormat="1" applyFont="1" applyFill="1" applyBorder="1"/>
    <xf numFmtId="165" fontId="10" fillId="2" borderId="7" xfId="118" applyNumberFormat="1" applyFont="1" applyFill="1" applyBorder="1"/>
    <xf numFmtId="165" fontId="10" fillId="2" borderId="13" xfId="115" applyNumberFormat="1" applyFont="1" applyFill="1" applyBorder="1"/>
    <xf numFmtId="165" fontId="10" fillId="2" borderId="14" xfId="115" applyNumberFormat="1" applyFont="1" applyFill="1" applyBorder="1"/>
    <xf numFmtId="165" fontId="10" fillId="2" borderId="10" xfId="92" applyNumberFormat="1" applyFont="1" applyFill="1" applyBorder="1"/>
    <xf numFmtId="165" fontId="10" fillId="2" borderId="11" xfId="93" applyNumberFormat="1" applyFont="1" applyFill="1" applyBorder="1"/>
    <xf numFmtId="165" fontId="10" fillId="2" borderId="8" xfId="94" applyNumberFormat="1" applyFont="1" applyFill="1" applyBorder="1"/>
    <xf numFmtId="165" fontId="10" fillId="2" borderId="11" xfId="96" applyNumberFormat="1" applyFont="1" applyFill="1" applyBorder="1"/>
    <xf numFmtId="165" fontId="10" fillId="2" borderId="8" xfId="97" applyNumberFormat="1" applyFont="1" applyFill="1" applyBorder="1"/>
    <xf numFmtId="165" fontId="10" fillId="2" borderId="11" xfId="98" applyNumberFormat="1" applyFont="1" applyFill="1" applyBorder="1"/>
    <xf numFmtId="165" fontId="10" fillId="2" borderId="11" xfId="99" applyNumberFormat="1" applyFont="1" applyFill="1" applyBorder="1"/>
    <xf numFmtId="165" fontId="10" fillId="2" borderId="8" xfId="100" applyNumberFormat="1" applyFont="1" applyFill="1" applyBorder="1"/>
    <xf numFmtId="165" fontId="10" fillId="2" borderId="11" xfId="101" applyNumberFormat="1" applyFont="1" applyFill="1" applyBorder="1"/>
    <xf numFmtId="165" fontId="10" fillId="2" borderId="9" xfId="102" applyNumberFormat="1" applyFont="1" applyFill="1" applyBorder="1"/>
    <xf numFmtId="165" fontId="10" fillId="2" borderId="8" xfId="103" applyNumberFormat="1" applyFont="1" applyFill="1" applyBorder="1"/>
    <xf numFmtId="165" fontId="2" fillId="2" borderId="11" xfId="140" applyNumberFormat="1" applyFont="1" applyFill="1" applyBorder="1"/>
    <xf numFmtId="165" fontId="10" fillId="2" borderId="8" xfId="104" applyNumberFormat="1" applyFont="1" applyFill="1" applyBorder="1"/>
    <xf numFmtId="165" fontId="10" fillId="2" borderId="11" xfId="105" applyNumberFormat="1" applyFont="1" applyFill="1" applyBorder="1"/>
    <xf numFmtId="165" fontId="10" fillId="2" borderId="8" xfId="106" applyNumberFormat="1" applyFont="1" applyFill="1" applyBorder="1"/>
    <xf numFmtId="165" fontId="10" fillId="2" borderId="11" xfId="107" applyNumberFormat="1" applyFont="1" applyFill="1" applyBorder="1"/>
    <xf numFmtId="165" fontId="10" fillId="2" borderId="8" xfId="108" applyNumberFormat="1" applyFont="1" applyFill="1" applyBorder="1"/>
    <xf numFmtId="165" fontId="10" fillId="2" borderId="8" xfId="109" applyNumberFormat="1" applyFont="1" applyFill="1" applyBorder="1"/>
    <xf numFmtId="165" fontId="10" fillId="2" borderId="11" xfId="110" applyNumberFormat="1" applyFont="1" applyFill="1" applyBorder="1"/>
    <xf numFmtId="165" fontId="10" fillId="2" borderId="8" xfId="111" applyNumberFormat="1" applyFont="1" applyFill="1" applyBorder="1"/>
    <xf numFmtId="165" fontId="10" fillId="2" borderId="11" xfId="112" applyNumberFormat="1" applyFont="1" applyFill="1" applyBorder="1"/>
    <xf numFmtId="165" fontId="10" fillId="2" borderId="8" xfId="113" applyNumberFormat="1" applyFont="1" applyFill="1" applyBorder="1"/>
    <xf numFmtId="165" fontId="10" fillId="2" borderId="11" xfId="113" applyNumberFormat="1" applyFont="1" applyFill="1" applyBorder="1"/>
    <xf numFmtId="165" fontId="10" fillId="2" borderId="8" xfId="114" applyNumberFormat="1" applyFont="1" applyFill="1" applyBorder="1"/>
    <xf numFmtId="165" fontId="10" fillId="2" borderId="8" xfId="115" applyNumberFormat="1" applyFont="1" applyFill="1" applyBorder="1"/>
    <xf numFmtId="165" fontId="10" fillId="2" borderId="11" xfId="115" applyNumberFormat="1" applyFont="1" applyFill="1" applyBorder="1"/>
    <xf numFmtId="165" fontId="10" fillId="2" borderId="9" xfId="118" applyNumberFormat="1" applyFont="1" applyFill="1" applyBorder="1"/>
    <xf numFmtId="165" fontId="10" fillId="2" borderId="11" xfId="118" applyNumberFormat="1" applyFont="1" applyFill="1" applyBorder="1"/>
    <xf numFmtId="165" fontId="10" fillId="2" borderId="9" xfId="119" applyNumberFormat="1" applyFont="1" applyFill="1" applyBorder="1"/>
    <xf numFmtId="165" fontId="10" fillId="2" borderId="11" xfId="120" applyNumberFormat="1" applyFont="1" applyFill="1" applyBorder="1"/>
    <xf numFmtId="165" fontId="10" fillId="2" borderId="10" xfId="120" applyNumberFormat="1" applyFont="1" applyFill="1" applyBorder="1"/>
    <xf numFmtId="165" fontId="2" fillId="2" borderId="9" xfId="140" applyNumberFormat="1" applyFont="1" applyFill="1" applyBorder="1"/>
    <xf numFmtId="165" fontId="10" fillId="2" borderId="8" xfId="121" applyNumberFormat="1" applyFont="1" applyFill="1" applyBorder="1"/>
    <xf numFmtId="165" fontId="10" fillId="2" borderId="11" xfId="122" applyNumberFormat="1" applyFont="1" applyFill="1" applyBorder="1"/>
    <xf numFmtId="165" fontId="10" fillId="2" borderId="8" xfId="123" applyNumberFormat="1" applyFont="1" applyFill="1" applyBorder="1"/>
    <xf numFmtId="165" fontId="10" fillId="2" borderId="11" xfId="124" applyNumberFormat="1" applyFont="1" applyFill="1" applyBorder="1"/>
    <xf numFmtId="165" fontId="10" fillId="2" borderId="8" xfId="125" applyNumberFormat="1" applyFont="1" applyFill="1" applyBorder="1"/>
    <xf numFmtId="165" fontId="10" fillId="2" borderId="11" xfId="126" applyNumberFormat="1" applyFont="1" applyFill="1" applyBorder="1"/>
    <xf numFmtId="165" fontId="10" fillId="2" borderId="8" xfId="127" applyNumberFormat="1" applyFont="1" applyFill="1" applyBorder="1"/>
    <xf numFmtId="165" fontId="10" fillId="2" borderId="11" xfId="128" applyNumberFormat="1" applyFont="1" applyFill="1" applyBorder="1"/>
    <xf numFmtId="165" fontId="10" fillId="2" borderId="11" xfId="129" applyNumberFormat="1" applyFont="1" applyFill="1" applyBorder="1"/>
    <xf numFmtId="165" fontId="10" fillId="2" borderId="8" xfId="129" applyNumberFormat="1" applyFont="1" applyFill="1" applyBorder="1"/>
    <xf numFmtId="165" fontId="10" fillId="2" borderId="11" xfId="130" applyNumberFormat="1" applyFont="1" applyFill="1" applyBorder="1"/>
    <xf numFmtId="165" fontId="10" fillId="2" borderId="8" xfId="131" applyNumberFormat="1" applyFont="1" applyFill="1" applyBorder="1"/>
    <xf numFmtId="165" fontId="10" fillId="2" borderId="11" xfId="132" applyNumberFormat="1" applyFont="1" applyFill="1" applyBorder="1"/>
    <xf numFmtId="165" fontId="10" fillId="2" borderId="9" xfId="133" applyNumberFormat="1" applyFont="1" applyFill="1" applyBorder="1"/>
    <xf numFmtId="165" fontId="10" fillId="3" borderId="0" xfId="94" applyNumberFormat="1" applyFont="1" applyFill="1" applyBorder="1"/>
    <xf numFmtId="165" fontId="10" fillId="3" borderId="0" xfId="97" applyNumberFormat="1" applyFont="1" applyFill="1" applyBorder="1"/>
    <xf numFmtId="165" fontId="10" fillId="3" borderId="0" xfId="100" applyNumberFormat="1" applyFont="1" applyFill="1" applyBorder="1"/>
    <xf numFmtId="165" fontId="10" fillId="3" borderId="0" xfId="103" applyNumberFormat="1" applyFont="1" applyFill="1" applyBorder="1"/>
    <xf numFmtId="165" fontId="10" fillId="3" borderId="0" xfId="104" applyNumberFormat="1" applyFont="1" applyFill="1" applyBorder="1"/>
    <xf numFmtId="165" fontId="10" fillId="3" borderId="0" xfId="106" applyNumberFormat="1" applyFont="1" applyFill="1" applyBorder="1"/>
    <xf numFmtId="165" fontId="10" fillId="3" borderId="0" xfId="108" applyNumberFormat="1" applyFont="1" applyFill="1" applyBorder="1"/>
    <xf numFmtId="165" fontId="10" fillId="3" borderId="0" xfId="109" applyNumberFormat="1" applyFont="1" applyFill="1" applyBorder="1"/>
    <xf numFmtId="165" fontId="10" fillId="3" borderId="0" xfId="111" applyNumberFormat="1" applyFont="1" applyFill="1" applyBorder="1"/>
    <xf numFmtId="165" fontId="10" fillId="3" borderId="0" xfId="113" applyNumberFormat="1" applyFont="1" applyFill="1" applyBorder="1"/>
    <xf numFmtId="165" fontId="10" fillId="3" borderId="0" xfId="114" applyNumberFormat="1" applyFont="1" applyFill="1" applyBorder="1"/>
    <xf numFmtId="165" fontId="10" fillId="3" borderId="0" xfId="115" applyNumberFormat="1" applyFont="1" applyFill="1" applyBorder="1"/>
    <xf numFmtId="165" fontId="10" fillId="3" borderId="0" xfId="121" applyNumberFormat="1" applyFont="1" applyFill="1" applyBorder="1"/>
    <xf numFmtId="165" fontId="10" fillId="3" borderId="0" xfId="123" applyNumberFormat="1" applyFont="1" applyFill="1" applyBorder="1"/>
    <xf numFmtId="165" fontId="10" fillId="3" borderId="0" xfId="125" applyNumberFormat="1" applyFont="1" applyFill="1" applyBorder="1"/>
    <xf numFmtId="165" fontId="10" fillId="3" borderId="0" xfId="127" applyNumberFormat="1" applyFont="1" applyFill="1" applyBorder="1"/>
    <xf numFmtId="165" fontId="10" fillId="3" borderId="0" xfId="129" applyNumberFormat="1" applyFont="1" applyFill="1" applyBorder="1"/>
    <xf numFmtId="165" fontId="10" fillId="3" borderId="0" xfId="131" applyNumberFormat="1" applyFont="1" applyFill="1" applyBorder="1"/>
    <xf numFmtId="165" fontId="10" fillId="3" borderId="0" xfId="93" applyNumberFormat="1" applyFont="1" applyFill="1" applyBorder="1"/>
    <xf numFmtId="165" fontId="10" fillId="3" borderId="0" xfId="96" applyNumberFormat="1" applyFont="1" applyFill="1" applyBorder="1"/>
    <xf numFmtId="165" fontId="10" fillId="3" borderId="0" xfId="98" applyNumberFormat="1" applyFont="1" applyFill="1" applyBorder="1"/>
    <xf numFmtId="165" fontId="10" fillId="3" borderId="0" xfId="99" applyNumberFormat="1" applyFont="1" applyFill="1" applyBorder="1"/>
    <xf numFmtId="165" fontId="10" fillId="3" borderId="0" xfId="101" applyNumberFormat="1" applyFont="1" applyFill="1" applyBorder="1"/>
    <xf numFmtId="165" fontId="10" fillId="3" borderId="0" xfId="102" applyNumberFormat="1" applyFont="1" applyFill="1" applyBorder="1"/>
    <xf numFmtId="165" fontId="2" fillId="3" borderId="0" xfId="140" applyNumberFormat="1" applyFont="1" applyFill="1" applyBorder="1"/>
    <xf numFmtId="165" fontId="10" fillId="3" borderId="0" xfId="105" applyNumberFormat="1" applyFont="1" applyFill="1" applyBorder="1"/>
    <xf numFmtId="165" fontId="10" fillId="3" borderId="0" xfId="107" applyNumberFormat="1" applyFont="1" applyFill="1" applyBorder="1"/>
    <xf numFmtId="165" fontId="10" fillId="3" borderId="0" xfId="110" applyNumberFormat="1" applyFont="1" applyFill="1" applyBorder="1"/>
    <xf numFmtId="165" fontId="10" fillId="3" borderId="0" xfId="112" applyNumberFormat="1" applyFont="1" applyFill="1" applyBorder="1"/>
    <xf numFmtId="165" fontId="10" fillId="3" borderId="0" xfId="118" applyNumberFormat="1" applyFont="1" applyFill="1" applyBorder="1"/>
    <xf numFmtId="165" fontId="10" fillId="3" borderId="0" xfId="119" applyNumberFormat="1" applyFont="1" applyFill="1" applyBorder="1"/>
    <xf numFmtId="165" fontId="10" fillId="3" borderId="0" xfId="120" applyNumberFormat="1" applyFont="1" applyFill="1" applyBorder="1"/>
    <xf numFmtId="165" fontId="10" fillId="3" borderId="0" xfId="122" applyNumberFormat="1" applyFont="1" applyFill="1" applyBorder="1"/>
    <xf numFmtId="165" fontId="10" fillId="3" borderId="0" xfId="124" applyNumberFormat="1" applyFont="1" applyFill="1" applyBorder="1"/>
    <xf numFmtId="165" fontId="10" fillId="3" borderId="0" xfId="126" applyNumberFormat="1" applyFont="1" applyFill="1" applyBorder="1"/>
    <xf numFmtId="165" fontId="10" fillId="3" borderId="0" xfId="128" applyNumberFormat="1" applyFont="1" applyFill="1" applyBorder="1"/>
    <xf numFmtId="165" fontId="10" fillId="3" borderId="0" xfId="130" applyNumberFormat="1" applyFont="1" applyFill="1" applyBorder="1"/>
    <xf numFmtId="165" fontId="10" fillId="3" borderId="0" xfId="132" applyNumberFormat="1" applyFont="1" applyFill="1" applyBorder="1"/>
    <xf numFmtId="165" fontId="10" fillId="2" borderId="13" xfId="98" applyNumberFormat="1" applyFont="1" applyFill="1" applyBorder="1"/>
    <xf numFmtId="165" fontId="10" fillId="3" borderId="2" xfId="92" applyNumberFormat="1" applyFont="1" applyFill="1" applyBorder="1"/>
    <xf numFmtId="165" fontId="10" fillId="3" borderId="4" xfId="133" applyNumberFormat="1" applyFont="1" applyFill="1" applyBorder="1"/>
  </cellXfs>
  <cellStyles count="282">
    <cellStyle name="_x000a_bidires=100_x000d_" xfId="2"/>
    <cellStyle name="_x000a_bidires=100_x000d_ 2" xfId="144"/>
    <cellStyle name="_x000a_bidires=100_x000d_ 2 2" xfId="145"/>
    <cellStyle name="_x000a_bidires=100_x000d_ 2 3" xfId="146"/>
    <cellStyle name="_x000a_bidires=100_x000d_ 2 4" xfId="210"/>
    <cellStyle name="_x000a_bidires=100_x000d_ 3" xfId="147"/>
    <cellStyle name="_x000a_bidires=100_x000d_ 4" xfId="148"/>
    <cellStyle name="_x000a_bidires=100_x000d_ 5" xfId="143"/>
    <cellStyle name="20% - Accent1 2" xfId="149"/>
    <cellStyle name="20% - Accent2 2" xfId="150"/>
    <cellStyle name="20% - Accent3 2" xfId="151"/>
    <cellStyle name="20% - Accent4 2" xfId="152"/>
    <cellStyle name="20% - Accent5 2" xfId="153"/>
    <cellStyle name="20% - Accent6 2" xfId="154"/>
    <cellStyle name="40% - Accent1 2" xfId="155"/>
    <cellStyle name="40% - Accent2 2" xfId="156"/>
    <cellStyle name="40% - Accent3 2" xfId="157"/>
    <cellStyle name="40% - Accent4 2" xfId="158"/>
    <cellStyle name="40% - Accent5 2" xfId="159"/>
    <cellStyle name="40% - Accent6 2" xfId="160"/>
    <cellStyle name="60% - Accent1 2" xfId="161"/>
    <cellStyle name="60% - Accent2 2" xfId="162"/>
    <cellStyle name="60% - Accent3 2" xfId="163"/>
    <cellStyle name="60% - Accent4 2" xfId="164"/>
    <cellStyle name="60% - Accent5 2" xfId="165"/>
    <cellStyle name="60% - Accent6 2" xfId="166"/>
    <cellStyle name="Accent1 2" xfId="167"/>
    <cellStyle name="Accent2 2" xfId="168"/>
    <cellStyle name="Accent3 2" xfId="169"/>
    <cellStyle name="Accent4 2" xfId="170"/>
    <cellStyle name="Accent5 2" xfId="171"/>
    <cellStyle name="Accent6 2" xfId="172"/>
    <cellStyle name="Bad 2" xfId="173"/>
    <cellStyle name="Calculation 2" xfId="174"/>
    <cellStyle name="Check Cell 2" xfId="175"/>
    <cellStyle name="Comma" xfId="141" builtinId="3"/>
    <cellStyle name="Comma  - Style1" xfId="4"/>
    <cellStyle name="Comma 2" xfId="3"/>
    <cellStyle name="Comma 2 2" xfId="214"/>
    <cellStyle name="Comma 2 3" xfId="224"/>
    <cellStyle name="Comma 3" xfId="138"/>
    <cellStyle name="Comma 3 2" xfId="278"/>
    <cellStyle name="Comma 4" xfId="139"/>
    <cellStyle name="Comma 4 2" xfId="279"/>
    <cellStyle name="Curren - Style2" xfId="5"/>
    <cellStyle name="Explanatory Text 2" xfId="176"/>
    <cellStyle name="Good 2" xfId="177"/>
    <cellStyle name="Heading 1 2" xfId="178"/>
    <cellStyle name="Heading 2 2" xfId="179"/>
    <cellStyle name="Heading 3 2" xfId="180"/>
    <cellStyle name="Heading 4 2" xfId="181"/>
    <cellStyle name="Input 2" xfId="182"/>
    <cellStyle name="Linked Cell 2" xfId="183"/>
    <cellStyle name="Neutral 2" xfId="184"/>
    <cellStyle name="Normal" xfId="0" builtinId="0"/>
    <cellStyle name="Normal - Style3" xfId="6"/>
    <cellStyle name="Normal 10" xfId="7"/>
    <cellStyle name="Normal 100" xfId="111"/>
    <cellStyle name="Normal 100 2" xfId="254"/>
    <cellStyle name="Normal 101" xfId="112"/>
    <cellStyle name="Normal 101 2" xfId="255"/>
    <cellStyle name="Normal 102" xfId="113"/>
    <cellStyle name="Normal 102 2" xfId="256"/>
    <cellStyle name="Normal 103" xfId="114"/>
    <cellStyle name="Normal 103 2" xfId="257"/>
    <cellStyle name="Normal 104" xfId="115"/>
    <cellStyle name="Normal 104 2" xfId="258"/>
    <cellStyle name="Normal 105" xfId="116"/>
    <cellStyle name="Normal 105 2" xfId="259"/>
    <cellStyle name="Normal 106" xfId="117"/>
    <cellStyle name="Normal 106 2" xfId="260"/>
    <cellStyle name="Normal 107" xfId="118"/>
    <cellStyle name="Normal 107 2" xfId="261"/>
    <cellStyle name="Normal 108" xfId="119"/>
    <cellStyle name="Normal 108 2" xfId="262"/>
    <cellStyle name="Normal 109" xfId="120"/>
    <cellStyle name="Normal 109 2" xfId="263"/>
    <cellStyle name="Normal 11" xfId="8"/>
    <cellStyle name="Normal 110" xfId="121"/>
    <cellStyle name="Normal 110 2" xfId="264"/>
    <cellStyle name="Normal 111" xfId="122"/>
    <cellStyle name="Normal 111 2" xfId="265"/>
    <cellStyle name="Normal 112" xfId="123"/>
    <cellStyle name="Normal 112 2" xfId="266"/>
    <cellStyle name="Normal 113" xfId="124"/>
    <cellStyle name="Normal 113 2" xfId="267"/>
    <cellStyle name="Normal 114" xfId="125"/>
    <cellStyle name="Normal 114 2" xfId="268"/>
    <cellStyle name="Normal 115" xfId="126"/>
    <cellStyle name="Normal 115 2" xfId="269"/>
    <cellStyle name="Normal 116" xfId="127"/>
    <cellStyle name="Normal 116 2" xfId="270"/>
    <cellStyle name="Normal 117" xfId="128"/>
    <cellStyle name="Normal 117 2" xfId="271"/>
    <cellStyle name="Normal 118" xfId="129"/>
    <cellStyle name="Normal 118 2" xfId="272"/>
    <cellStyle name="Normal 119" xfId="130"/>
    <cellStyle name="Normal 119 2" xfId="273"/>
    <cellStyle name="Normal 12" xfId="9"/>
    <cellStyle name="Normal 120" xfId="131"/>
    <cellStyle name="Normal 120 2" xfId="274"/>
    <cellStyle name="Normal 121" xfId="132"/>
    <cellStyle name="Normal 121 2" xfId="275"/>
    <cellStyle name="Normal 122" xfId="133"/>
    <cellStyle name="Normal 122 2" xfId="276"/>
    <cellStyle name="Normal 123" xfId="134"/>
    <cellStyle name="Normal 124" xfId="135"/>
    <cellStyle name="Normal 125" xfId="136"/>
    <cellStyle name="Normal 126" xfId="1"/>
    <cellStyle name="Normal 126 2" xfId="223"/>
    <cellStyle name="Normal 127" xfId="137"/>
    <cellStyle name="Normal 127 2" xfId="277"/>
    <cellStyle name="Normal 128" xfId="140"/>
    <cellStyle name="Normal 128 2" xfId="280"/>
    <cellStyle name="Normal 129" xfId="142"/>
    <cellStyle name="Normal 13" xfId="10"/>
    <cellStyle name="Normal 130" xfId="186"/>
    <cellStyle name="Normal 131" xfId="211"/>
    <cellStyle name="Normal 132" xfId="212"/>
    <cellStyle name="Normal 133" xfId="213"/>
    <cellStyle name="Normal 134" xfId="185"/>
    <cellStyle name="Normal 135" xfId="215"/>
    <cellStyle name="Normal 136" xfId="216"/>
    <cellStyle name="Normal 137" xfId="217"/>
    <cellStyle name="Normal 138" xfId="209"/>
    <cellStyle name="Normal 139" xfId="220"/>
    <cellStyle name="Normal 14" xfId="11"/>
    <cellStyle name="Normal 140" xfId="221"/>
    <cellStyle name="Normal 141" xfId="222"/>
    <cellStyle name="Normal 142" xfId="281"/>
    <cellStyle name="Normal 15" xfId="12"/>
    <cellStyle name="Normal 16" xfId="13"/>
    <cellStyle name="Normal 17" xfId="28"/>
    <cellStyle name="Normal 18" xfId="29"/>
    <cellStyle name="Normal 19" xfId="30"/>
    <cellStyle name="Normal 2" xfId="14"/>
    <cellStyle name="Normal 2 2" xfId="15"/>
    <cellStyle name="Normal 2 2 2" xfId="225"/>
    <cellStyle name="Normal 2 3" xfId="187"/>
    <cellStyle name="Normal 20" xfId="31"/>
    <cellStyle name="Normal 21" xfId="32"/>
    <cellStyle name="Normal 22" xfId="33"/>
    <cellStyle name="Normal 23" xfId="34"/>
    <cellStyle name="Normal 24" xfId="35"/>
    <cellStyle name="Normal 25" xfId="36"/>
    <cellStyle name="Normal 26" xfId="37"/>
    <cellStyle name="Normal 27" xfId="38"/>
    <cellStyle name="Normal 28" xfId="39"/>
    <cellStyle name="Normal 29" xfId="40"/>
    <cellStyle name="Normal 3" xfId="16"/>
    <cellStyle name="Normal 30" xfId="41"/>
    <cellStyle name="Normal 31" xfId="42"/>
    <cellStyle name="Normal 32" xfId="43"/>
    <cellStyle name="Normal 33" xfId="44"/>
    <cellStyle name="Normal 34" xfId="45"/>
    <cellStyle name="Normal 35" xfId="46"/>
    <cellStyle name="Normal 36" xfId="47"/>
    <cellStyle name="Normal 37" xfId="48"/>
    <cellStyle name="Normal 38" xfId="49"/>
    <cellStyle name="Normal 39" xfId="50"/>
    <cellStyle name="Normal 4" xfId="17"/>
    <cellStyle name="Normal 40" xfId="51"/>
    <cellStyle name="Normal 41" xfId="52"/>
    <cellStyle name="Normal 42" xfId="53"/>
    <cellStyle name="Normal 43" xfId="54"/>
    <cellStyle name="Normal 44" xfId="55"/>
    <cellStyle name="Normal 45" xfId="56"/>
    <cellStyle name="Normal 46" xfId="57"/>
    <cellStyle name="Normal 47" xfId="58"/>
    <cellStyle name="Normal 48" xfId="59"/>
    <cellStyle name="Normal 49" xfId="60"/>
    <cellStyle name="Normal 5" xfId="18"/>
    <cellStyle name="Normal 50" xfId="61"/>
    <cellStyle name="Normal 51" xfId="62"/>
    <cellStyle name="Normal 52" xfId="63"/>
    <cellStyle name="Normal 53" xfId="64"/>
    <cellStyle name="Normal 54" xfId="65"/>
    <cellStyle name="Normal 55" xfId="66"/>
    <cellStyle name="Normal 56" xfId="67"/>
    <cellStyle name="Normal 57" xfId="68"/>
    <cellStyle name="Normal 58" xfId="69"/>
    <cellStyle name="Normal 59" xfId="70"/>
    <cellStyle name="Normal 6" xfId="19"/>
    <cellStyle name="Normal 60" xfId="71"/>
    <cellStyle name="Normal 61" xfId="72"/>
    <cellStyle name="Normal 62" xfId="73"/>
    <cellStyle name="Normal 63" xfId="74"/>
    <cellStyle name="Normal 64" xfId="75"/>
    <cellStyle name="Normal 65" xfId="76"/>
    <cellStyle name="Normal 66" xfId="77"/>
    <cellStyle name="Normal 67" xfId="78"/>
    <cellStyle name="Normal 68" xfId="79"/>
    <cellStyle name="Normal 69" xfId="80"/>
    <cellStyle name="Normal 7" xfId="20"/>
    <cellStyle name="Normal 70" xfId="81"/>
    <cellStyle name="Normal 71" xfId="82"/>
    <cellStyle name="Normal 72" xfId="83"/>
    <cellStyle name="Normal 72 2" xfId="226"/>
    <cellStyle name="Normal 73" xfId="84"/>
    <cellStyle name="Normal 73 2" xfId="227"/>
    <cellStyle name="Normal 74" xfId="85"/>
    <cellStyle name="Normal 74 2" xfId="228"/>
    <cellStyle name="Normal 75" xfId="86"/>
    <cellStyle name="Normal 75 2" xfId="229"/>
    <cellStyle name="Normal 76" xfId="87"/>
    <cellStyle name="Normal 76 2" xfId="230"/>
    <cellStyle name="Normal 77" xfId="88"/>
    <cellStyle name="Normal 77 2" xfId="231"/>
    <cellStyle name="Normal 78" xfId="89"/>
    <cellStyle name="Normal 78 2" xfId="232"/>
    <cellStyle name="Normal 79" xfId="90"/>
    <cellStyle name="Normal 79 2" xfId="233"/>
    <cellStyle name="Normal 8" xfId="21"/>
    <cellStyle name="Normal 80" xfId="91"/>
    <cellStyle name="Normal 80 2" xfId="234"/>
    <cellStyle name="Normal 81" xfId="92"/>
    <cellStyle name="Normal 81 2" xfId="235"/>
    <cellStyle name="Normal 82" xfId="93"/>
    <cellStyle name="Normal 82 2" xfId="236"/>
    <cellStyle name="Normal 83" xfId="94"/>
    <cellStyle name="Normal 83 2" xfId="237"/>
    <cellStyle name="Normal 84" xfId="95"/>
    <cellStyle name="Normal 84 2" xfId="238"/>
    <cellStyle name="Normal 85" xfId="96"/>
    <cellStyle name="Normal 85 2" xfId="239"/>
    <cellStyle name="Normal 86" xfId="97"/>
    <cellStyle name="Normal 86 2" xfId="240"/>
    <cellStyle name="Normal 87" xfId="98"/>
    <cellStyle name="Normal 87 2" xfId="241"/>
    <cellStyle name="Normal 88" xfId="99"/>
    <cellStyle name="Normal 88 2" xfId="242"/>
    <cellStyle name="Normal 89" xfId="100"/>
    <cellStyle name="Normal 89 2" xfId="243"/>
    <cellStyle name="Normal 9" xfId="22"/>
    <cellStyle name="Normal 90" xfId="101"/>
    <cellStyle name="Normal 90 2" xfId="244"/>
    <cellStyle name="Normal 91" xfId="102"/>
    <cellStyle name="Normal 91 2" xfId="245"/>
    <cellStyle name="Normal 92" xfId="103"/>
    <cellStyle name="Normal 92 2" xfId="246"/>
    <cellStyle name="Normal 93" xfId="104"/>
    <cellStyle name="Normal 93 2" xfId="247"/>
    <cellStyle name="Normal 94" xfId="105"/>
    <cellStyle name="Normal 94 2" xfId="248"/>
    <cellStyle name="Normal 95" xfId="106"/>
    <cellStyle name="Normal 95 2" xfId="249"/>
    <cellStyle name="Normal 96" xfId="107"/>
    <cellStyle name="Normal 96 2" xfId="250"/>
    <cellStyle name="Normal 97" xfId="108"/>
    <cellStyle name="Normal 97 2" xfId="251"/>
    <cellStyle name="Normal 98" xfId="109"/>
    <cellStyle name="Normal 98 2" xfId="252"/>
    <cellStyle name="Normal 99" xfId="110"/>
    <cellStyle name="Normal 99 2" xfId="253"/>
    <cellStyle name="Note 2" xfId="189"/>
    <cellStyle name="Note 2 2" xfId="190"/>
    <cellStyle name="Note 2 3" xfId="191"/>
    <cellStyle name="Note 2 4" xfId="218"/>
    <cellStyle name="Note 3" xfId="192"/>
    <cellStyle name="Note 4" xfId="193"/>
    <cellStyle name="Note 5" xfId="188"/>
    <cellStyle name="Output 2" xfId="194"/>
    <cellStyle name="Percent 2" xfId="24"/>
    <cellStyle name="Percent 2 2" xfId="25"/>
    <cellStyle name="Percent 2 2 2" xfId="196"/>
    <cellStyle name="Percent 2 3" xfId="197"/>
    <cellStyle name="Percent 2 4" xfId="195"/>
    <cellStyle name="Percent 3" xfId="26"/>
    <cellStyle name="Percent 3 2" xfId="198"/>
    <cellStyle name="Percent 4" xfId="23"/>
    <cellStyle name="Percent 4 2" xfId="199"/>
    <cellStyle name="Style 1" xfId="27"/>
    <cellStyle name="Style 1 2" xfId="201"/>
    <cellStyle name="Style 1 2 2" xfId="202"/>
    <cellStyle name="Style 1 2 3" xfId="203"/>
    <cellStyle name="Style 1 2 4" xfId="219"/>
    <cellStyle name="Style 1 3" xfId="204"/>
    <cellStyle name="Style 1 4" xfId="205"/>
    <cellStyle name="Style 1 5" xfId="200"/>
    <cellStyle name="Title 2" xfId="206"/>
    <cellStyle name="Total 2" xfId="207"/>
    <cellStyle name="Warning Text 2" xfId="208"/>
  </cellStyles>
  <dxfs count="0"/>
  <tableStyles count="0" defaultTableStyle="TableStyleMedium9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352425</xdr:colOff>
      <xdr:row>4</xdr:row>
      <xdr:rowOff>85090</xdr:rowOff>
    </xdr:to>
    <xdr:pic>
      <xdr:nvPicPr>
        <xdr:cNvPr id="4" name="Picture 3" descr="C:\Users\dianap\AppData\Local\Microsoft\Windows\Temporary Internet Files\Content.Outlook\J10GMA6S\ComComNZ-CMYK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0"/>
          <a:ext cx="2181225" cy="656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8:B17"/>
  <sheetViews>
    <sheetView tabSelected="1" workbookViewId="0"/>
  </sheetViews>
  <sheetFormatPr defaultRowHeight="15" x14ac:dyDescent="0.25"/>
  <cols>
    <col min="1" max="1" width="1.85546875" style="2" customWidth="1"/>
    <col min="2" max="16384" width="9.140625" style="2"/>
  </cols>
  <sheetData>
    <row r="8" spans="2:2" ht="18.75" x14ac:dyDescent="0.3">
      <c r="B8" s="130"/>
    </row>
    <row r="10" spans="2:2" ht="26.25" x14ac:dyDescent="0.4">
      <c r="B10" s="187" t="s">
        <v>145</v>
      </c>
    </row>
    <row r="11" spans="2:2" ht="11.25" customHeight="1" x14ac:dyDescent="0.35">
      <c r="B11" s="98"/>
    </row>
    <row r="12" spans="2:2" ht="18.75" x14ac:dyDescent="0.3">
      <c r="B12" s="186" t="s">
        <v>172</v>
      </c>
    </row>
    <row r="17" spans="2:2" x14ac:dyDescent="0.25">
      <c r="B17" s="2" t="s">
        <v>171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  <pageSetUpPr fitToPage="1"/>
  </sheetPr>
  <dimension ref="A1:BN144"/>
  <sheetViews>
    <sheetView zoomScale="70" zoomScaleNormal="70" workbookViewId="0">
      <selection activeCell="BN15" sqref="BN15"/>
    </sheetView>
  </sheetViews>
  <sheetFormatPr defaultRowHeight="15" x14ac:dyDescent="0.25"/>
  <cols>
    <col min="1" max="1" width="21.85546875" style="2" customWidth="1"/>
    <col min="2" max="2" width="15.85546875" style="2" bestFit="1" customWidth="1"/>
    <col min="3" max="3" width="20.28515625" style="2" bestFit="1" customWidth="1"/>
    <col min="4" max="4" width="20.140625" style="2" bestFit="1" customWidth="1"/>
    <col min="5" max="5" width="16.7109375" style="2" bestFit="1" customWidth="1"/>
    <col min="6" max="6" width="16.5703125" style="2" customWidth="1"/>
    <col min="7" max="7" width="17.42578125" style="2" bestFit="1" customWidth="1"/>
    <col min="8" max="8" width="17.140625" style="2" bestFit="1" customWidth="1"/>
    <col min="9" max="9" width="20.7109375" style="2" bestFit="1" customWidth="1"/>
    <col min="10" max="10" width="20.7109375" style="2" customWidth="1"/>
    <col min="11" max="11" width="11.85546875" style="2" customWidth="1"/>
    <col min="12" max="12" width="13.28515625" style="2" customWidth="1"/>
    <col min="13" max="13" width="14.140625" style="2" customWidth="1"/>
    <col min="14" max="14" width="19.140625" style="2" customWidth="1"/>
    <col min="15" max="15" width="16.85546875" style="2" customWidth="1"/>
    <col min="16" max="16" width="16.42578125" style="2" bestFit="1" customWidth="1"/>
    <col min="17" max="18" width="20.140625" style="2" bestFit="1" customWidth="1"/>
    <col min="19" max="19" width="20.85546875" style="2" customWidth="1"/>
    <col min="20" max="20" width="23.42578125" style="2" bestFit="1" customWidth="1"/>
    <col min="21" max="21" width="24.28515625" style="2" bestFit="1" customWidth="1"/>
    <col min="22" max="22" width="23.85546875" style="2" bestFit="1" customWidth="1"/>
    <col min="23" max="23" width="23" style="2" bestFit="1" customWidth="1"/>
    <col min="24" max="24" width="23.85546875" style="2" bestFit="1" customWidth="1"/>
    <col min="25" max="25" width="21.7109375" style="2" bestFit="1" customWidth="1"/>
    <col min="26" max="26" width="21.42578125" style="2" bestFit="1" customWidth="1"/>
    <col min="27" max="27" width="23.5703125" style="2" bestFit="1" customWidth="1"/>
    <col min="28" max="28" width="21.42578125" style="2" bestFit="1" customWidth="1"/>
    <col min="29" max="29" width="24" style="2" bestFit="1" customWidth="1"/>
    <col min="30" max="30" width="19.7109375" style="2" bestFit="1" customWidth="1"/>
    <col min="31" max="31" width="20.28515625" style="2" bestFit="1" customWidth="1"/>
    <col min="32" max="32" width="21" style="2" bestFit="1" customWidth="1"/>
    <col min="33" max="33" width="22.140625" style="2" customWidth="1"/>
    <col min="34" max="34" width="18.28515625" style="2" bestFit="1" customWidth="1"/>
    <col min="35" max="35" width="22.85546875" style="2" bestFit="1" customWidth="1"/>
    <col min="36" max="36" width="20.5703125" style="2" bestFit="1" customWidth="1"/>
    <col min="37" max="37" width="20.140625" style="2" bestFit="1" customWidth="1"/>
    <col min="38" max="38" width="23.5703125" style="2" bestFit="1" customWidth="1"/>
    <col min="39" max="41" width="21" style="2" bestFit="1" customWidth="1"/>
    <col min="42" max="42" width="20.140625" style="2" bestFit="1" customWidth="1"/>
    <col min="43" max="43" width="21.140625" style="2" bestFit="1" customWidth="1"/>
    <col min="44" max="44" width="19.140625" style="2" bestFit="1" customWidth="1"/>
    <col min="45" max="45" width="20.28515625" style="2" bestFit="1" customWidth="1"/>
    <col min="46" max="46" width="18.7109375" style="2" bestFit="1" customWidth="1"/>
    <col min="47" max="47" width="20.28515625" style="2" bestFit="1" customWidth="1"/>
    <col min="48" max="48" width="21.5703125" style="2" bestFit="1" customWidth="1"/>
    <col min="49" max="49" width="21.5703125" style="2" customWidth="1"/>
    <col min="50" max="50" width="22" style="2" bestFit="1" customWidth="1"/>
    <col min="51" max="52" width="21.5703125" style="2" bestFit="1" customWidth="1"/>
    <col min="53" max="53" width="22" style="2" bestFit="1" customWidth="1"/>
    <col min="54" max="54" width="21.5703125" style="2" bestFit="1" customWidth="1"/>
    <col min="55" max="55" width="20.5703125" style="2" bestFit="1" customWidth="1"/>
    <col min="56" max="56" width="21.7109375" style="2" bestFit="1" customWidth="1"/>
    <col min="57" max="57" width="21.5703125" style="2" bestFit="1" customWidth="1"/>
    <col min="58" max="59" width="22" style="2" bestFit="1" customWidth="1"/>
    <col min="60" max="60" width="20.28515625" style="2" bestFit="1" customWidth="1"/>
    <col min="61" max="61" width="22.5703125" style="2" bestFit="1" customWidth="1"/>
    <col min="62" max="62" width="21.140625" style="2" bestFit="1" customWidth="1"/>
    <col min="63" max="63" width="21.5703125" style="2" bestFit="1" customWidth="1"/>
    <col min="64" max="64" width="22" style="2" bestFit="1" customWidth="1"/>
    <col min="65" max="65" width="21.5703125" style="2" bestFit="1" customWidth="1"/>
    <col min="66" max="66" width="22" style="2" bestFit="1" customWidth="1"/>
    <col min="67" max="16384" width="9.140625" style="2"/>
  </cols>
  <sheetData>
    <row r="1" spans="1:66" ht="23.25" x14ac:dyDescent="0.35">
      <c r="A1" s="6" t="s">
        <v>170</v>
      </c>
      <c r="G1" s="229"/>
    </row>
    <row r="3" spans="1:66" x14ac:dyDescent="0.25">
      <c r="A3" s="2" t="s">
        <v>147</v>
      </c>
      <c r="B3" s="34">
        <v>42064</v>
      </c>
    </row>
    <row r="5" spans="1:66" x14ac:dyDescent="0.25">
      <c r="B5" s="235" t="s">
        <v>2</v>
      </c>
      <c r="C5" s="236"/>
      <c r="D5" s="236"/>
      <c r="E5" s="236"/>
      <c r="F5" s="236"/>
      <c r="G5" s="236"/>
      <c r="H5" s="236"/>
      <c r="I5" s="236"/>
      <c r="J5" s="237"/>
      <c r="K5" s="8"/>
      <c r="N5" s="235" t="s">
        <v>3</v>
      </c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7"/>
    </row>
    <row r="6" spans="1:66" x14ac:dyDescent="0.25">
      <c r="A6" s="29"/>
      <c r="B6" s="238" t="s">
        <v>4</v>
      </c>
      <c r="C6" s="239"/>
      <c r="D6" s="239"/>
      <c r="E6" s="239"/>
      <c r="F6" s="239"/>
      <c r="G6" s="239"/>
      <c r="H6" s="239"/>
      <c r="I6" s="239"/>
      <c r="J6" s="240"/>
      <c r="K6" s="7"/>
      <c r="L6" s="8"/>
      <c r="N6" s="238" t="s">
        <v>5</v>
      </c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40"/>
    </row>
    <row r="7" spans="1:66" x14ac:dyDescent="0.25">
      <c r="A7" s="188" t="s">
        <v>16</v>
      </c>
      <c r="B7" s="62" t="s">
        <v>130</v>
      </c>
      <c r="C7" s="33" t="s">
        <v>131</v>
      </c>
      <c r="D7" s="62" t="s">
        <v>132</v>
      </c>
      <c r="E7" s="33" t="s">
        <v>133</v>
      </c>
      <c r="F7" s="99" t="s">
        <v>134</v>
      </c>
      <c r="G7" s="99" t="s">
        <v>135</v>
      </c>
      <c r="H7" s="99" t="s">
        <v>136</v>
      </c>
      <c r="I7" s="33" t="s">
        <v>137</v>
      </c>
      <c r="J7" s="33" t="s">
        <v>163</v>
      </c>
      <c r="K7" s="30"/>
      <c r="L7" s="30"/>
      <c r="M7" s="190" t="s">
        <v>16</v>
      </c>
      <c r="N7" s="32" t="s">
        <v>19</v>
      </c>
      <c r="O7" s="32" t="s">
        <v>20</v>
      </c>
      <c r="P7" s="32" t="s">
        <v>21</v>
      </c>
      <c r="Q7" s="33" t="s">
        <v>22</v>
      </c>
      <c r="R7" s="30" t="s">
        <v>23</v>
      </c>
      <c r="S7" s="27" t="s">
        <v>24</v>
      </c>
      <c r="T7" s="33" t="s">
        <v>25</v>
      </c>
      <c r="U7" s="47" t="s">
        <v>26</v>
      </c>
      <c r="V7" s="33" t="s">
        <v>27</v>
      </c>
      <c r="W7" s="99" t="s">
        <v>28</v>
      </c>
      <c r="X7" s="30" t="s">
        <v>29</v>
      </c>
      <c r="Y7" s="33" t="s">
        <v>30</v>
      </c>
      <c r="Z7" s="30" t="s">
        <v>31</v>
      </c>
      <c r="AA7" s="33" t="s">
        <v>32</v>
      </c>
      <c r="AB7" s="30" t="s">
        <v>33</v>
      </c>
      <c r="AC7" s="33" t="s">
        <v>34</v>
      </c>
      <c r="AD7" s="30" t="s">
        <v>35</v>
      </c>
      <c r="AE7" s="33" t="s">
        <v>36</v>
      </c>
      <c r="AF7" s="30" t="s">
        <v>37</v>
      </c>
      <c r="AG7" s="33" t="s">
        <v>38</v>
      </c>
      <c r="AH7" s="30" t="s">
        <v>39</v>
      </c>
      <c r="AI7" s="33" t="s">
        <v>40</v>
      </c>
      <c r="AJ7" s="30" t="s">
        <v>41</v>
      </c>
      <c r="AK7" s="27" t="s">
        <v>42</v>
      </c>
      <c r="AL7" s="30" t="s">
        <v>43</v>
      </c>
      <c r="AM7" s="33" t="s">
        <v>44</v>
      </c>
      <c r="AN7" s="30" t="s">
        <v>45</v>
      </c>
      <c r="AO7" s="33" t="s">
        <v>46</v>
      </c>
      <c r="AP7" s="62" t="s">
        <v>47</v>
      </c>
      <c r="AQ7" s="33" t="s">
        <v>48</v>
      </c>
      <c r="AR7" s="33" t="s">
        <v>49</v>
      </c>
      <c r="AS7" s="33" t="s">
        <v>50</v>
      </c>
      <c r="AT7" s="99" t="s">
        <v>51</v>
      </c>
      <c r="AU7" s="33" t="s">
        <v>52</v>
      </c>
      <c r="AV7" s="33" t="s">
        <v>53</v>
      </c>
      <c r="AW7" s="30" t="s">
        <v>165</v>
      </c>
      <c r="AX7" s="33" t="s">
        <v>54</v>
      </c>
      <c r="AY7" s="33" t="s">
        <v>55</v>
      </c>
      <c r="AZ7" s="33" t="s">
        <v>56</v>
      </c>
      <c r="BA7" s="33" t="s">
        <v>57</v>
      </c>
      <c r="BB7" s="33" t="s">
        <v>58</v>
      </c>
      <c r="BC7" s="30" t="s">
        <v>59</v>
      </c>
      <c r="BD7" s="33" t="s">
        <v>60</v>
      </c>
      <c r="BE7" s="34" t="s">
        <v>61</v>
      </c>
      <c r="BF7" s="33" t="s">
        <v>62</v>
      </c>
      <c r="BG7" s="33" t="s">
        <v>63</v>
      </c>
      <c r="BH7" s="47" t="s">
        <v>64</v>
      </c>
      <c r="BI7" s="27" t="s">
        <v>65</v>
      </c>
      <c r="BJ7" s="28" t="s">
        <v>66</v>
      </c>
      <c r="BK7" s="33" t="s">
        <v>67</v>
      </c>
      <c r="BL7" s="30" t="s">
        <v>68</v>
      </c>
      <c r="BM7" s="33" t="s">
        <v>69</v>
      </c>
      <c r="BN7" s="99" t="s">
        <v>70</v>
      </c>
    </row>
    <row r="8" spans="1:66" x14ac:dyDescent="0.25">
      <c r="A8" s="188" t="s">
        <v>18</v>
      </c>
      <c r="B8" s="32" t="s">
        <v>76</v>
      </c>
      <c r="C8" s="31" t="s">
        <v>76</v>
      </c>
      <c r="D8" s="32" t="s">
        <v>1</v>
      </c>
      <c r="E8" s="31" t="s">
        <v>1</v>
      </c>
      <c r="F8" s="143" t="s">
        <v>1</v>
      </c>
      <c r="G8" s="143" t="s">
        <v>1</v>
      </c>
      <c r="H8" s="143" t="s">
        <v>1</v>
      </c>
      <c r="I8" s="143" t="s">
        <v>1</v>
      </c>
      <c r="J8" s="31" t="s">
        <v>1</v>
      </c>
      <c r="K8" s="30"/>
      <c r="L8" s="30"/>
      <c r="M8" s="190" t="s">
        <v>18</v>
      </c>
      <c r="N8" s="32" t="s">
        <v>71</v>
      </c>
      <c r="O8" s="32" t="s">
        <v>71</v>
      </c>
      <c r="P8" s="32" t="s">
        <v>71</v>
      </c>
      <c r="Q8" s="31" t="s">
        <v>71</v>
      </c>
      <c r="R8" s="30" t="s">
        <v>71</v>
      </c>
      <c r="S8" s="145" t="s">
        <v>71</v>
      </c>
      <c r="T8" s="31" t="s">
        <v>0</v>
      </c>
      <c r="U8" s="30" t="s">
        <v>0</v>
      </c>
      <c r="V8" s="31" t="s">
        <v>74</v>
      </c>
      <c r="W8" s="143" t="s">
        <v>0</v>
      </c>
      <c r="X8" s="30" t="s">
        <v>0</v>
      </c>
      <c r="Y8" s="31" t="s">
        <v>76</v>
      </c>
      <c r="Z8" s="30" t="s">
        <v>0</v>
      </c>
      <c r="AA8" s="31" t="s">
        <v>0</v>
      </c>
      <c r="AB8" s="30" t="s">
        <v>0</v>
      </c>
      <c r="AC8" s="31" t="s">
        <v>0</v>
      </c>
      <c r="AD8" s="30" t="s">
        <v>76</v>
      </c>
      <c r="AE8" s="31" t="s">
        <v>76</v>
      </c>
      <c r="AF8" s="30" t="s">
        <v>0</v>
      </c>
      <c r="AG8" s="31" t="s">
        <v>74</v>
      </c>
      <c r="AH8" s="30" t="s">
        <v>76</v>
      </c>
      <c r="AI8" s="31" t="s">
        <v>72</v>
      </c>
      <c r="AJ8" s="30" t="s">
        <v>72</v>
      </c>
      <c r="AK8" s="145" t="s">
        <v>72</v>
      </c>
      <c r="AL8" s="30" t="s">
        <v>72</v>
      </c>
      <c r="AM8" s="31" t="s">
        <v>76</v>
      </c>
      <c r="AN8" s="30" t="s">
        <v>72</v>
      </c>
      <c r="AO8" s="31" t="s">
        <v>72</v>
      </c>
      <c r="AP8" s="32" t="s">
        <v>72</v>
      </c>
      <c r="AQ8" s="31" t="s">
        <v>73</v>
      </c>
      <c r="AR8" s="31" t="s">
        <v>73</v>
      </c>
      <c r="AS8" s="31" t="s">
        <v>73</v>
      </c>
      <c r="AT8" s="143" t="s">
        <v>73</v>
      </c>
      <c r="AU8" s="31" t="s">
        <v>73</v>
      </c>
      <c r="AV8" s="31" t="s">
        <v>73</v>
      </c>
      <c r="AW8" s="30" t="s">
        <v>73</v>
      </c>
      <c r="AX8" s="31" t="s">
        <v>76</v>
      </c>
      <c r="AY8" s="30" t="s">
        <v>74</v>
      </c>
      <c r="AZ8" s="31" t="s">
        <v>74</v>
      </c>
      <c r="BA8" s="30" t="s">
        <v>71</v>
      </c>
      <c r="BB8" s="31" t="s">
        <v>71</v>
      </c>
      <c r="BC8" s="30" t="s">
        <v>76</v>
      </c>
      <c r="BD8" s="31" t="s">
        <v>75</v>
      </c>
      <c r="BE8" s="34" t="s">
        <v>76</v>
      </c>
      <c r="BF8" s="31" t="s">
        <v>76</v>
      </c>
      <c r="BG8" s="31" t="s">
        <v>75</v>
      </c>
      <c r="BH8" s="30" t="s">
        <v>75</v>
      </c>
      <c r="BI8" s="145" t="s">
        <v>75</v>
      </c>
      <c r="BJ8" s="28" t="s">
        <v>75</v>
      </c>
      <c r="BK8" s="31" t="s">
        <v>76</v>
      </c>
      <c r="BL8" s="30" t="s">
        <v>0</v>
      </c>
      <c r="BM8" s="31" t="s">
        <v>0</v>
      </c>
      <c r="BN8" s="143" t="s">
        <v>74</v>
      </c>
    </row>
    <row r="9" spans="1:66" x14ac:dyDescent="0.25">
      <c r="A9" s="188" t="s">
        <v>17</v>
      </c>
      <c r="B9" s="32" t="s">
        <v>77</v>
      </c>
      <c r="C9" s="32" t="s">
        <v>77</v>
      </c>
      <c r="D9" s="32" t="s">
        <v>77</v>
      </c>
      <c r="E9" s="31" t="s">
        <v>77</v>
      </c>
      <c r="F9" s="143" t="s">
        <v>77</v>
      </c>
      <c r="G9" s="143" t="s">
        <v>77</v>
      </c>
      <c r="H9" s="143" t="s">
        <v>77</v>
      </c>
      <c r="I9" s="143" t="s">
        <v>77</v>
      </c>
      <c r="J9" s="31" t="s">
        <v>77</v>
      </c>
      <c r="K9" s="30"/>
      <c r="L9" s="30"/>
      <c r="M9" s="190" t="s">
        <v>17</v>
      </c>
      <c r="N9" s="32" t="s">
        <v>77</v>
      </c>
      <c r="O9" s="32" t="s">
        <v>77</v>
      </c>
      <c r="P9" s="32" t="s">
        <v>77</v>
      </c>
      <c r="Q9" s="31" t="s">
        <v>77</v>
      </c>
      <c r="R9" s="30" t="s">
        <v>77</v>
      </c>
      <c r="S9" s="145" t="s">
        <v>77</v>
      </c>
      <c r="T9" s="31" t="s">
        <v>77</v>
      </c>
      <c r="U9" s="30" t="s">
        <v>77</v>
      </c>
      <c r="V9" s="31" t="s">
        <v>77</v>
      </c>
      <c r="W9" s="143" t="s">
        <v>77</v>
      </c>
      <c r="X9" s="30" t="s">
        <v>77</v>
      </c>
      <c r="Y9" s="31" t="s">
        <v>74</v>
      </c>
      <c r="Z9" s="30" t="s">
        <v>77</v>
      </c>
      <c r="AA9" s="31" t="s">
        <v>77</v>
      </c>
      <c r="AB9" s="30" t="s">
        <v>77</v>
      </c>
      <c r="AC9" s="31" t="s">
        <v>77</v>
      </c>
      <c r="AD9" s="30" t="s">
        <v>74</v>
      </c>
      <c r="AE9" s="31" t="s">
        <v>74</v>
      </c>
      <c r="AF9" s="30" t="s">
        <v>77</v>
      </c>
      <c r="AG9" s="31" t="s">
        <v>77</v>
      </c>
      <c r="AH9" s="30" t="s">
        <v>74</v>
      </c>
      <c r="AI9" s="31" t="s">
        <v>77</v>
      </c>
      <c r="AJ9" s="30" t="s">
        <v>77</v>
      </c>
      <c r="AK9" s="145" t="s">
        <v>78</v>
      </c>
      <c r="AL9" s="30" t="s">
        <v>77</v>
      </c>
      <c r="AM9" s="31" t="s">
        <v>74</v>
      </c>
      <c r="AN9" s="30" t="s">
        <v>78</v>
      </c>
      <c r="AO9" s="31" t="s">
        <v>78</v>
      </c>
      <c r="AP9" s="32" t="s">
        <v>77</v>
      </c>
      <c r="AQ9" s="31" t="s">
        <v>77</v>
      </c>
      <c r="AR9" s="31" t="s">
        <v>77</v>
      </c>
      <c r="AS9" s="31" t="s">
        <v>77</v>
      </c>
      <c r="AT9" s="143" t="s">
        <v>77</v>
      </c>
      <c r="AU9" s="31" t="s">
        <v>77</v>
      </c>
      <c r="AV9" s="31" t="s">
        <v>77</v>
      </c>
      <c r="AW9" s="30" t="s">
        <v>77</v>
      </c>
      <c r="AX9" s="31" t="s">
        <v>74</v>
      </c>
      <c r="AY9" s="30" t="s">
        <v>77</v>
      </c>
      <c r="AZ9" s="31" t="s">
        <v>77</v>
      </c>
      <c r="BA9" s="30" t="s">
        <v>77</v>
      </c>
      <c r="BB9" s="31" t="s">
        <v>77</v>
      </c>
      <c r="BC9" s="30" t="s">
        <v>74</v>
      </c>
      <c r="BD9" s="31" t="s">
        <v>77</v>
      </c>
      <c r="BE9" s="34" t="s">
        <v>74</v>
      </c>
      <c r="BF9" s="31" t="s">
        <v>78</v>
      </c>
      <c r="BG9" s="31" t="s">
        <v>77</v>
      </c>
      <c r="BH9" s="30" t="s">
        <v>77</v>
      </c>
      <c r="BI9" s="145" t="s">
        <v>77</v>
      </c>
      <c r="BJ9" s="28" t="s">
        <v>77</v>
      </c>
      <c r="BK9" s="31" t="s">
        <v>77</v>
      </c>
      <c r="BL9" s="30" t="s">
        <v>77</v>
      </c>
      <c r="BM9" s="31" t="s">
        <v>77</v>
      </c>
      <c r="BN9" s="143" t="s">
        <v>77</v>
      </c>
    </row>
    <row r="10" spans="1:66" x14ac:dyDescent="0.25">
      <c r="A10" s="189" t="s">
        <v>146</v>
      </c>
      <c r="B10" s="144" t="s">
        <v>138</v>
      </c>
      <c r="C10" s="37" t="s">
        <v>139</v>
      </c>
      <c r="D10" s="144" t="s">
        <v>140</v>
      </c>
      <c r="E10" s="37" t="s">
        <v>141</v>
      </c>
      <c r="F10" s="36" t="s">
        <v>142</v>
      </c>
      <c r="G10" s="36" t="s">
        <v>143</v>
      </c>
      <c r="H10" s="37" t="s">
        <v>98</v>
      </c>
      <c r="I10" s="37" t="s">
        <v>144</v>
      </c>
      <c r="J10" s="37" t="s">
        <v>164</v>
      </c>
      <c r="K10" s="34"/>
      <c r="L10" s="34"/>
      <c r="M10" s="190" t="s">
        <v>146</v>
      </c>
      <c r="N10" s="144" t="s">
        <v>79</v>
      </c>
      <c r="O10" s="144" t="s">
        <v>80</v>
      </c>
      <c r="P10" s="144" t="s">
        <v>81</v>
      </c>
      <c r="Q10" s="37" t="s">
        <v>82</v>
      </c>
      <c r="R10" s="192" t="s">
        <v>83</v>
      </c>
      <c r="S10" s="193" t="s">
        <v>84</v>
      </c>
      <c r="T10" s="37" t="s">
        <v>85</v>
      </c>
      <c r="U10" s="192" t="s">
        <v>86</v>
      </c>
      <c r="V10" s="37" t="s">
        <v>87</v>
      </c>
      <c r="W10" s="36" t="s">
        <v>88</v>
      </c>
      <c r="X10" s="192" t="s">
        <v>89</v>
      </c>
      <c r="Y10" s="37" t="s">
        <v>90</v>
      </c>
      <c r="Z10" s="192" t="s">
        <v>91</v>
      </c>
      <c r="AA10" s="37" t="s">
        <v>92</v>
      </c>
      <c r="AB10" s="192" t="s">
        <v>93</v>
      </c>
      <c r="AC10" s="37" t="s">
        <v>94</v>
      </c>
      <c r="AD10" s="192" t="s">
        <v>95</v>
      </c>
      <c r="AE10" s="37" t="s">
        <v>96</v>
      </c>
      <c r="AF10" s="192" t="s">
        <v>97</v>
      </c>
      <c r="AG10" s="37" t="s">
        <v>98</v>
      </c>
      <c r="AH10" s="192" t="s">
        <v>99</v>
      </c>
      <c r="AI10" s="37" t="s">
        <v>100</v>
      </c>
      <c r="AJ10" s="192" t="s">
        <v>101</v>
      </c>
      <c r="AK10" s="193" t="s">
        <v>102</v>
      </c>
      <c r="AL10" s="192" t="s">
        <v>103</v>
      </c>
      <c r="AM10" s="37" t="s">
        <v>104</v>
      </c>
      <c r="AN10" s="192" t="s">
        <v>105</v>
      </c>
      <c r="AO10" s="37" t="s">
        <v>106</v>
      </c>
      <c r="AP10" s="37" t="s">
        <v>107</v>
      </c>
      <c r="AQ10" s="37" t="s">
        <v>108</v>
      </c>
      <c r="AR10" s="37" t="s">
        <v>109</v>
      </c>
      <c r="AS10" s="37" t="s">
        <v>110</v>
      </c>
      <c r="AT10" s="36" t="s">
        <v>111</v>
      </c>
      <c r="AU10" s="37" t="s">
        <v>112</v>
      </c>
      <c r="AV10" s="37" t="s">
        <v>113</v>
      </c>
      <c r="AW10" s="192" t="s">
        <v>166</v>
      </c>
      <c r="AX10" s="37" t="s">
        <v>114</v>
      </c>
      <c r="AY10" s="192" t="s">
        <v>115</v>
      </c>
      <c r="AZ10" s="37" t="s">
        <v>115</v>
      </c>
      <c r="BA10" s="192" t="s">
        <v>116</v>
      </c>
      <c r="BB10" s="37" t="s">
        <v>117</v>
      </c>
      <c r="BC10" s="192" t="s">
        <v>118</v>
      </c>
      <c r="BD10" s="37" t="s">
        <v>119</v>
      </c>
      <c r="BE10" s="192" t="s">
        <v>120</v>
      </c>
      <c r="BF10" s="37" t="s">
        <v>121</v>
      </c>
      <c r="BG10" s="37" t="s">
        <v>122</v>
      </c>
      <c r="BH10" s="192" t="s">
        <v>123</v>
      </c>
      <c r="BI10" s="193" t="s">
        <v>124</v>
      </c>
      <c r="BJ10" s="194" t="s">
        <v>125</v>
      </c>
      <c r="BK10" s="37" t="s">
        <v>126</v>
      </c>
      <c r="BL10" s="192" t="s">
        <v>127</v>
      </c>
      <c r="BM10" s="37" t="s">
        <v>128</v>
      </c>
      <c r="BN10" s="36" t="s">
        <v>129</v>
      </c>
    </row>
    <row r="11" spans="1:66" x14ac:dyDescent="0.25">
      <c r="A11" s="35">
        <v>42037</v>
      </c>
      <c r="B11" s="67">
        <v>0</v>
      </c>
      <c r="C11" s="96">
        <v>0</v>
      </c>
      <c r="D11" s="151">
        <v>3.512</v>
      </c>
      <c r="E11" s="151">
        <v>3.1189999999999998</v>
      </c>
      <c r="F11" s="152">
        <v>3.1139999999999999</v>
      </c>
      <c r="G11" s="153">
        <v>3.125</v>
      </c>
      <c r="H11" s="150">
        <v>3.1440000000000001</v>
      </c>
      <c r="I11" s="154">
        <v>3.1629999999999998</v>
      </c>
      <c r="J11" s="154">
        <v>3.194</v>
      </c>
      <c r="K11" s="40"/>
      <c r="L11" s="39"/>
      <c r="M11" s="40">
        <v>42037</v>
      </c>
      <c r="N11" s="161">
        <v>3.9660000000000002</v>
      </c>
      <c r="O11" s="162">
        <v>4.0960000000000001</v>
      </c>
      <c r="P11" s="114">
        <v>3.9849999999999999</v>
      </c>
      <c r="Q11" s="69">
        <v>4.0419999999999998</v>
      </c>
      <c r="R11" s="115">
        <v>4.1900000000000004</v>
      </c>
      <c r="S11" s="163">
        <v>4.3529999999999998</v>
      </c>
      <c r="T11" s="164">
        <v>4.2569999999999997</v>
      </c>
      <c r="U11" s="165">
        <v>4.3250000000000002</v>
      </c>
      <c r="V11" s="70">
        <v>4.5179999999999998</v>
      </c>
      <c r="W11" s="166">
        <v>4.7160000000000002</v>
      </c>
      <c r="X11" s="167">
        <v>4.8049999999999997</v>
      </c>
      <c r="Y11" s="71">
        <v>0</v>
      </c>
      <c r="Z11" s="168">
        <v>4.2960000000000003</v>
      </c>
      <c r="AA11" s="169">
        <v>4.577</v>
      </c>
      <c r="AB11" s="170">
        <v>4.7009999999999996</v>
      </c>
      <c r="AC11" s="171">
        <v>5.048</v>
      </c>
      <c r="AD11" s="172">
        <v>0</v>
      </c>
      <c r="AE11" s="71">
        <v>0</v>
      </c>
      <c r="AF11" s="173">
        <v>4.8230000000000004</v>
      </c>
      <c r="AG11" s="72">
        <v>4.7759999999999998</v>
      </c>
      <c r="AH11" s="116">
        <v>0</v>
      </c>
      <c r="AI11" s="73">
        <v>4.5280000000000005</v>
      </c>
      <c r="AJ11" s="117">
        <v>4.6580000000000004</v>
      </c>
      <c r="AK11" s="74">
        <v>4.5860000000000003</v>
      </c>
      <c r="AL11" s="118">
        <v>4.6459999999999999</v>
      </c>
      <c r="AM11" s="75">
        <v>0</v>
      </c>
      <c r="AN11" s="119">
        <v>4.4020000000000001</v>
      </c>
      <c r="AO11" s="252">
        <v>4.492</v>
      </c>
      <c r="AP11" s="252">
        <v>4.7750000000000004</v>
      </c>
      <c r="AQ11" s="250">
        <v>3.8849999999999998</v>
      </c>
      <c r="AR11" s="76">
        <v>3.9660000000000002</v>
      </c>
      <c r="AS11" s="76">
        <v>4.0270000000000001</v>
      </c>
      <c r="AT11" s="120">
        <v>4.1189999999999998</v>
      </c>
      <c r="AU11" s="195">
        <v>4.1189999999999998</v>
      </c>
      <c r="AV11" s="221">
        <v>4.3410000000000002</v>
      </c>
      <c r="AW11" s="195">
        <v>4.6760000000000002</v>
      </c>
      <c r="AX11" s="222">
        <v>0</v>
      </c>
      <c r="AY11" s="122">
        <v>4.1710000000000003</v>
      </c>
      <c r="AZ11" s="77">
        <v>4.1239999999999997</v>
      </c>
      <c r="BA11" s="123">
        <v>4.0670000000000002</v>
      </c>
      <c r="BB11" s="78">
        <v>4.4370000000000003</v>
      </c>
      <c r="BC11" s="124">
        <v>0</v>
      </c>
      <c r="BD11" s="79">
        <v>4.1120000000000001</v>
      </c>
      <c r="BE11" s="128">
        <v>0</v>
      </c>
      <c r="BF11" s="80">
        <v>4.0060000000000002</v>
      </c>
      <c r="BG11" s="81">
        <v>3.85</v>
      </c>
      <c r="BH11" s="127">
        <v>3.9809999999999999</v>
      </c>
      <c r="BI11" s="81">
        <v>4.2119999999999997</v>
      </c>
      <c r="BJ11" s="127">
        <v>4.4240000000000004</v>
      </c>
      <c r="BK11" s="82">
        <v>4.2190000000000003</v>
      </c>
      <c r="BL11" s="126">
        <v>4.2889999999999997</v>
      </c>
      <c r="BM11" s="83">
        <v>4.5910000000000002</v>
      </c>
      <c r="BN11" s="125">
        <v>4.7149999999999999</v>
      </c>
    </row>
    <row r="12" spans="1:66" x14ac:dyDescent="0.25">
      <c r="A12" s="35">
        <v>42038</v>
      </c>
      <c r="B12" s="67">
        <v>0</v>
      </c>
      <c r="C12" s="96">
        <v>0</v>
      </c>
      <c r="D12" s="151">
        <v>3.5060000000000002</v>
      </c>
      <c r="E12" s="151">
        <v>3.1</v>
      </c>
      <c r="F12" s="152">
        <v>3.0960000000000001</v>
      </c>
      <c r="G12" s="153">
        <v>3.0960000000000001</v>
      </c>
      <c r="H12" s="150">
        <v>3.109</v>
      </c>
      <c r="I12" s="154">
        <v>3.1280000000000001</v>
      </c>
      <c r="J12" s="154">
        <v>3.1720000000000002</v>
      </c>
      <c r="K12" s="40"/>
      <c r="L12" s="39"/>
      <c r="M12" s="40">
        <v>42038</v>
      </c>
      <c r="N12" s="174">
        <v>3.968</v>
      </c>
      <c r="O12" s="175">
        <v>4.048</v>
      </c>
      <c r="P12" s="101">
        <v>3.9319999999999999</v>
      </c>
      <c r="Q12" s="100">
        <v>3.96</v>
      </c>
      <c r="R12" s="102">
        <v>4.1269999999999998</v>
      </c>
      <c r="S12" s="163">
        <v>4.2889999999999997</v>
      </c>
      <c r="T12" s="176">
        <v>4.226</v>
      </c>
      <c r="U12" s="177">
        <v>4.2629999999999999</v>
      </c>
      <c r="V12" s="84">
        <v>4.452</v>
      </c>
      <c r="W12" s="178">
        <v>4.6520000000000001</v>
      </c>
      <c r="X12" s="179">
        <v>4.742</v>
      </c>
      <c r="Y12" s="71">
        <v>0</v>
      </c>
      <c r="Z12" s="180">
        <v>4.2309999999999999</v>
      </c>
      <c r="AA12" s="181">
        <v>4.5129999999999999</v>
      </c>
      <c r="AB12" s="182">
        <v>4.6319999999999997</v>
      </c>
      <c r="AC12" s="183">
        <v>4.9740000000000002</v>
      </c>
      <c r="AD12" s="184">
        <v>0</v>
      </c>
      <c r="AE12" s="71">
        <v>0</v>
      </c>
      <c r="AF12" s="185">
        <v>4.7539999999999996</v>
      </c>
      <c r="AG12" s="85">
        <v>4.7130000000000001</v>
      </c>
      <c r="AH12" s="103">
        <v>0</v>
      </c>
      <c r="AI12" s="86">
        <v>4.4619999999999997</v>
      </c>
      <c r="AJ12" s="104">
        <v>4.5880000000000001</v>
      </c>
      <c r="AK12" s="87">
        <v>4.524</v>
      </c>
      <c r="AL12" s="105">
        <v>4.5910000000000002</v>
      </c>
      <c r="AM12" s="71">
        <v>0</v>
      </c>
      <c r="AN12" s="106">
        <v>4.4379999999999997</v>
      </c>
      <c r="AO12" s="253">
        <v>4.4480000000000004</v>
      </c>
      <c r="AP12" s="253">
        <v>4.7039999999999997</v>
      </c>
      <c r="AQ12" s="251">
        <v>3.819</v>
      </c>
      <c r="AR12" s="88">
        <v>3.9020000000000001</v>
      </c>
      <c r="AS12" s="88">
        <v>3.9699999999999998</v>
      </c>
      <c r="AT12" s="121">
        <v>4.0570000000000004</v>
      </c>
      <c r="AU12" s="196">
        <v>4.0570000000000004</v>
      </c>
      <c r="AV12" s="219">
        <v>4.2809999999999997</v>
      </c>
      <c r="AW12" s="196">
        <v>4.617</v>
      </c>
      <c r="AX12" s="220">
        <v>0</v>
      </c>
      <c r="AY12" s="107">
        <v>4.2939999999999996</v>
      </c>
      <c r="AZ12" s="89">
        <v>4.0430000000000001</v>
      </c>
      <c r="BA12" s="108">
        <v>4.0170000000000003</v>
      </c>
      <c r="BB12" s="90">
        <v>4.3730000000000002</v>
      </c>
      <c r="BC12" s="109">
        <v>0</v>
      </c>
      <c r="BD12" s="91">
        <v>4.0430000000000001</v>
      </c>
      <c r="BE12" s="110">
        <v>0</v>
      </c>
      <c r="BF12" s="92">
        <v>4.351</v>
      </c>
      <c r="BG12" s="93">
        <v>3.7869999999999999</v>
      </c>
      <c r="BH12" s="111">
        <v>3.911</v>
      </c>
      <c r="BI12" s="93">
        <v>4.1639999999999997</v>
      </c>
      <c r="BJ12" s="111">
        <v>4.3559999999999999</v>
      </c>
      <c r="BK12" s="94">
        <v>4.4240000000000004</v>
      </c>
      <c r="BL12" s="112">
        <v>4.2210000000000001</v>
      </c>
      <c r="BM12" s="95">
        <v>4.5289999999999999</v>
      </c>
      <c r="BN12" s="113">
        <v>4.6500000000000004</v>
      </c>
    </row>
    <row r="13" spans="1:66" x14ac:dyDescent="0.25">
      <c r="A13" s="35">
        <v>42039</v>
      </c>
      <c r="B13" s="67">
        <v>0</v>
      </c>
      <c r="C13" s="96">
        <v>0</v>
      </c>
      <c r="D13" s="151">
        <v>3.5289999999999999</v>
      </c>
      <c r="E13" s="151">
        <v>3.1520000000000001</v>
      </c>
      <c r="F13" s="152">
        <v>3.1349999999999998</v>
      </c>
      <c r="G13" s="153">
        <v>3.1640000000000001</v>
      </c>
      <c r="H13" s="150">
        <v>3.1739999999999999</v>
      </c>
      <c r="I13" s="154">
        <v>3.2109999999999999</v>
      </c>
      <c r="J13" s="154">
        <v>3.2629999999999999</v>
      </c>
      <c r="K13" s="40"/>
      <c r="L13" s="39"/>
      <c r="M13" s="40">
        <v>42039</v>
      </c>
      <c r="N13" s="174">
        <v>3.9580000000000002</v>
      </c>
      <c r="O13" s="175">
        <v>4.093</v>
      </c>
      <c r="P13" s="101">
        <v>3.9969999999999999</v>
      </c>
      <c r="Q13" s="100">
        <v>4.0369999999999999</v>
      </c>
      <c r="R13" s="102">
        <v>4.2069999999999999</v>
      </c>
      <c r="S13" s="163">
        <v>4.367</v>
      </c>
      <c r="T13" s="176">
        <v>4.25</v>
      </c>
      <c r="U13" s="177">
        <v>4.3170000000000002</v>
      </c>
      <c r="V13" s="84">
        <v>4.5389999999999997</v>
      </c>
      <c r="W13" s="178">
        <v>4.734</v>
      </c>
      <c r="X13" s="179">
        <v>4.8460000000000001</v>
      </c>
      <c r="Y13" s="71">
        <v>0</v>
      </c>
      <c r="Z13" s="180">
        <v>4.2830000000000004</v>
      </c>
      <c r="AA13" s="181">
        <v>4.5869999999999997</v>
      </c>
      <c r="AB13" s="182">
        <v>4.7119999999999997</v>
      </c>
      <c r="AC13" s="183">
        <v>5.0810000000000004</v>
      </c>
      <c r="AD13" s="184">
        <v>0</v>
      </c>
      <c r="AE13" s="71">
        <v>0</v>
      </c>
      <c r="AF13" s="185">
        <v>4.8390000000000004</v>
      </c>
      <c r="AG13" s="85">
        <v>4.7940000000000005</v>
      </c>
      <c r="AH13" s="103">
        <v>0</v>
      </c>
      <c r="AI13" s="86">
        <v>4.5389999999999997</v>
      </c>
      <c r="AJ13" s="104">
        <v>4.6559999999999997</v>
      </c>
      <c r="AK13" s="87">
        <v>4.5969999999999995</v>
      </c>
      <c r="AL13" s="105">
        <v>4.6630000000000003</v>
      </c>
      <c r="AM13" s="71">
        <v>0</v>
      </c>
      <c r="AN13" s="106">
        <v>4.391</v>
      </c>
      <c r="AO13" s="253">
        <v>4.468</v>
      </c>
      <c r="AP13" s="253">
        <v>4.7809999999999997</v>
      </c>
      <c r="AQ13" s="251">
        <v>3.8820000000000001</v>
      </c>
      <c r="AR13" s="88">
        <v>3.9729999999999999</v>
      </c>
      <c r="AS13" s="88">
        <v>4.048</v>
      </c>
      <c r="AT13" s="121">
        <v>4.1349999999999998</v>
      </c>
      <c r="AU13" s="196">
        <v>4.1360000000000001</v>
      </c>
      <c r="AV13" s="219">
        <v>4.3769999999999998</v>
      </c>
      <c r="AW13" s="196">
        <v>4.734</v>
      </c>
      <c r="AX13" s="220">
        <v>0</v>
      </c>
      <c r="AY13" s="107">
        <v>4.1580000000000004</v>
      </c>
      <c r="AZ13" s="89">
        <v>4.1230000000000002</v>
      </c>
      <c r="BA13" s="108">
        <v>4.0590000000000002</v>
      </c>
      <c r="BB13" s="90">
        <v>4.4539999999999997</v>
      </c>
      <c r="BC13" s="109">
        <v>0</v>
      </c>
      <c r="BD13" s="91">
        <v>4.109</v>
      </c>
      <c r="BE13" s="110">
        <v>0</v>
      </c>
      <c r="BF13" s="92">
        <v>4.0209999999999999</v>
      </c>
      <c r="BG13" s="93">
        <v>3.827</v>
      </c>
      <c r="BH13" s="111">
        <v>3.98</v>
      </c>
      <c r="BI13" s="93">
        <v>4.24</v>
      </c>
      <c r="BJ13" s="111">
        <v>4.444</v>
      </c>
      <c r="BK13" s="94">
        <v>4.2229999999999999</v>
      </c>
      <c r="BL13" s="112">
        <v>4.2839999999999998</v>
      </c>
      <c r="BM13" s="95">
        <v>4.6059999999999999</v>
      </c>
      <c r="BN13" s="113">
        <v>4.7389999999999999</v>
      </c>
    </row>
    <row r="14" spans="1:66" x14ac:dyDescent="0.25">
      <c r="A14" s="35">
        <v>42040</v>
      </c>
      <c r="B14" s="67">
        <v>0</v>
      </c>
      <c r="C14" s="96">
        <v>0</v>
      </c>
      <c r="D14" s="151">
        <v>3.5169999999999999</v>
      </c>
      <c r="E14" s="151">
        <v>3.141</v>
      </c>
      <c r="F14" s="152">
        <v>3.1379999999999999</v>
      </c>
      <c r="G14" s="153">
        <v>3.165</v>
      </c>
      <c r="H14" s="150">
        <v>3.1829999999999998</v>
      </c>
      <c r="I14" s="154">
        <v>3.2090000000000001</v>
      </c>
      <c r="J14" s="154">
        <v>3.25</v>
      </c>
      <c r="K14" s="40"/>
      <c r="L14" s="39"/>
      <c r="M14" s="40">
        <v>42040</v>
      </c>
      <c r="N14" s="254">
        <v>3.9580000000000002</v>
      </c>
      <c r="O14" s="255">
        <v>4.085</v>
      </c>
      <c r="P14" s="256">
        <v>3.9670000000000001</v>
      </c>
      <c r="Q14" s="257">
        <v>4.03</v>
      </c>
      <c r="R14" s="258">
        <v>4.1970000000000001</v>
      </c>
      <c r="S14" s="259">
        <v>4.3529999999999998</v>
      </c>
      <c r="T14" s="260">
        <v>4.2510000000000003</v>
      </c>
      <c r="U14" s="261">
        <v>4.3230000000000004</v>
      </c>
      <c r="V14" s="262">
        <v>4.5259999999999998</v>
      </c>
      <c r="W14" s="263">
        <v>4.7210000000000001</v>
      </c>
      <c r="X14" s="264">
        <v>4.8109999999999999</v>
      </c>
      <c r="Y14" s="265">
        <v>0</v>
      </c>
      <c r="Z14" s="266">
        <v>4.2830000000000004</v>
      </c>
      <c r="AA14" s="267">
        <v>4.585</v>
      </c>
      <c r="AB14" s="268">
        <v>4.7030000000000003</v>
      </c>
      <c r="AC14" s="269">
        <v>5.048</v>
      </c>
      <c r="AD14" s="270">
        <v>0</v>
      </c>
      <c r="AE14" s="265">
        <v>0</v>
      </c>
      <c r="AF14" s="271">
        <v>4.827</v>
      </c>
      <c r="AG14" s="272">
        <v>4.7830000000000004</v>
      </c>
      <c r="AH14" s="273">
        <v>0</v>
      </c>
      <c r="AI14" s="274">
        <v>4.5140000000000002</v>
      </c>
      <c r="AJ14" s="275">
        <v>4.649</v>
      </c>
      <c r="AK14" s="276">
        <v>4.593</v>
      </c>
      <c r="AL14" s="277">
        <v>4.6589999999999998</v>
      </c>
      <c r="AM14" s="265">
        <v>0</v>
      </c>
      <c r="AN14" s="278">
        <v>4.383</v>
      </c>
      <c r="AO14" s="279">
        <v>4.4889999999999999</v>
      </c>
      <c r="AP14" s="279">
        <v>4.7729999999999997</v>
      </c>
      <c r="AQ14" s="280">
        <v>3.8769999999999998</v>
      </c>
      <c r="AR14" s="281">
        <v>3.9689999999999999</v>
      </c>
      <c r="AS14" s="281">
        <v>4.04</v>
      </c>
      <c r="AT14" s="282">
        <v>4.125</v>
      </c>
      <c r="AU14" s="283">
        <v>4.1239999999999997</v>
      </c>
      <c r="AV14" s="284">
        <v>4.3460000000000001</v>
      </c>
      <c r="AW14" s="283">
        <v>4.6899999999999995</v>
      </c>
      <c r="AX14" s="285">
        <v>0</v>
      </c>
      <c r="AY14" s="286">
        <v>4.1189999999999998</v>
      </c>
      <c r="AZ14" s="287">
        <v>4.0860000000000003</v>
      </c>
      <c r="BA14" s="288">
        <v>4.0620000000000003</v>
      </c>
      <c r="BB14" s="289">
        <v>4.4420000000000002</v>
      </c>
      <c r="BC14" s="290">
        <v>0</v>
      </c>
      <c r="BD14" s="291">
        <v>4.1029999999999998</v>
      </c>
      <c r="BE14" s="292">
        <v>0</v>
      </c>
      <c r="BF14" s="293">
        <v>3.8650000000000002</v>
      </c>
      <c r="BG14" s="294">
        <v>3.831</v>
      </c>
      <c r="BH14" s="295">
        <v>3.9740000000000002</v>
      </c>
      <c r="BI14" s="294">
        <v>4.2329999999999997</v>
      </c>
      <c r="BJ14" s="295">
        <v>4.4240000000000004</v>
      </c>
      <c r="BK14" s="296">
        <v>4.1760000000000002</v>
      </c>
      <c r="BL14" s="297">
        <v>4.2780000000000005</v>
      </c>
      <c r="BM14" s="298">
        <v>4.5960000000000001</v>
      </c>
      <c r="BN14" s="299">
        <v>4.72</v>
      </c>
    </row>
    <row r="15" spans="1:66" x14ac:dyDescent="0.25">
      <c r="A15" s="35">
        <v>42041</v>
      </c>
      <c r="B15" s="67">
        <v>0</v>
      </c>
      <c r="C15" s="96">
        <v>0</v>
      </c>
      <c r="D15" s="151">
        <v>3.5300000000000002</v>
      </c>
      <c r="E15" s="151">
        <v>3.1589999999999998</v>
      </c>
      <c r="F15" s="152">
        <v>3.1480000000000001</v>
      </c>
      <c r="G15" s="153">
        <v>3.165</v>
      </c>
      <c r="H15" s="150">
        <v>3.1869999999999998</v>
      </c>
      <c r="I15" s="154">
        <v>3.21</v>
      </c>
      <c r="J15" s="154">
        <v>3.2560000000000002</v>
      </c>
      <c r="K15" s="40"/>
      <c r="L15" s="39"/>
      <c r="M15" s="40">
        <v>42041</v>
      </c>
      <c r="N15" s="339"/>
      <c r="O15" s="318"/>
      <c r="P15" s="300"/>
      <c r="Q15" s="319"/>
      <c r="R15" s="301"/>
      <c r="S15" s="320"/>
      <c r="T15" s="321"/>
      <c r="U15" s="302"/>
      <c r="V15" s="322"/>
      <c r="W15" s="323"/>
      <c r="X15" s="303"/>
      <c r="Y15" s="324"/>
      <c r="Z15" s="304"/>
      <c r="AA15" s="325"/>
      <c r="AB15" s="305"/>
      <c r="AC15" s="326"/>
      <c r="AD15" s="306"/>
      <c r="AE15" s="324"/>
      <c r="AF15" s="307"/>
      <c r="AG15" s="327"/>
      <c r="AH15" s="308"/>
      <c r="AI15" s="328"/>
      <c r="AJ15" s="309"/>
      <c r="AK15" s="309"/>
      <c r="AL15" s="310"/>
      <c r="AM15" s="324"/>
      <c r="AN15" s="311"/>
      <c r="AO15" s="311"/>
      <c r="AP15" s="311"/>
      <c r="AQ15" s="329"/>
      <c r="AR15" s="329"/>
      <c r="AS15" s="329"/>
      <c r="AT15" s="330"/>
      <c r="AU15" s="331"/>
      <c r="AV15" s="331"/>
      <c r="AW15" s="331"/>
      <c r="AX15" s="324"/>
      <c r="AY15" s="312"/>
      <c r="AZ15" s="332"/>
      <c r="BA15" s="313"/>
      <c r="BB15" s="333"/>
      <c r="BC15" s="314"/>
      <c r="BD15" s="334"/>
      <c r="BE15" s="315"/>
      <c r="BF15" s="335"/>
      <c r="BG15" s="316"/>
      <c r="BH15" s="316"/>
      <c r="BI15" s="316"/>
      <c r="BJ15" s="316"/>
      <c r="BK15" s="336"/>
      <c r="BL15" s="317"/>
      <c r="BM15" s="337"/>
      <c r="BN15" s="340"/>
    </row>
    <row r="16" spans="1:66" x14ac:dyDescent="0.25">
      <c r="A16" s="35">
        <v>42044</v>
      </c>
      <c r="B16" s="67">
        <v>0</v>
      </c>
      <c r="C16" s="96">
        <v>0</v>
      </c>
      <c r="D16" s="151">
        <v>3.556</v>
      </c>
      <c r="E16" s="151">
        <v>3.2429999999999999</v>
      </c>
      <c r="F16" s="152">
        <v>3.2450000000000001</v>
      </c>
      <c r="G16" s="153">
        <v>3.2549999999999999</v>
      </c>
      <c r="H16" s="150">
        <v>3.2810000000000001</v>
      </c>
      <c r="I16" s="154">
        <v>3.3109999999999999</v>
      </c>
      <c r="J16" s="154">
        <v>3.3559999999999999</v>
      </c>
      <c r="K16" s="40"/>
      <c r="L16" s="39"/>
      <c r="M16" s="40">
        <v>42044</v>
      </c>
      <c r="N16" s="161">
        <v>3.996</v>
      </c>
      <c r="O16" s="162">
        <v>4.1509999999999998</v>
      </c>
      <c r="P16" s="114">
        <v>4.0709999999999997</v>
      </c>
      <c r="Q16" s="69">
        <v>4.1150000000000002</v>
      </c>
      <c r="R16" s="115">
        <v>4.2869999999999999</v>
      </c>
      <c r="S16" s="338">
        <v>4.4480000000000004</v>
      </c>
      <c r="T16" s="164">
        <v>4.3029999999999999</v>
      </c>
      <c r="U16" s="165">
        <v>4.3789999999999996</v>
      </c>
      <c r="V16" s="70">
        <v>4.6180000000000003</v>
      </c>
      <c r="W16" s="166">
        <v>4.8149999999999995</v>
      </c>
      <c r="X16" s="167">
        <v>4.9130000000000003</v>
      </c>
      <c r="Y16" s="75">
        <v>0</v>
      </c>
      <c r="Z16" s="168">
        <v>4.3469999999999995</v>
      </c>
      <c r="AA16" s="169">
        <v>4.6710000000000003</v>
      </c>
      <c r="AB16" s="170">
        <v>4.7930000000000001</v>
      </c>
      <c r="AC16" s="171">
        <v>5.1550000000000002</v>
      </c>
      <c r="AD16" s="172">
        <v>0</v>
      </c>
      <c r="AE16" s="75">
        <v>0</v>
      </c>
      <c r="AF16" s="173">
        <v>4.9210000000000003</v>
      </c>
      <c r="AG16" s="72">
        <v>4.875</v>
      </c>
      <c r="AH16" s="116">
        <v>0</v>
      </c>
      <c r="AI16" s="73">
        <v>4.5960000000000001</v>
      </c>
      <c r="AJ16" s="117">
        <v>4.7329999999999997</v>
      </c>
      <c r="AK16" s="74">
        <v>4.6829999999999998</v>
      </c>
      <c r="AL16" s="118">
        <v>4.7450000000000001</v>
      </c>
      <c r="AM16" s="75">
        <v>0</v>
      </c>
      <c r="AN16" s="119">
        <v>4.4089999999999998</v>
      </c>
      <c r="AO16" s="252">
        <v>4.6840000000000002</v>
      </c>
      <c r="AP16" s="252">
        <v>4.9589999999999996</v>
      </c>
      <c r="AQ16" s="250">
        <v>3.952</v>
      </c>
      <c r="AR16" s="76">
        <v>4.0510000000000002</v>
      </c>
      <c r="AS16" s="76">
        <v>4.13</v>
      </c>
      <c r="AT16" s="120">
        <v>4.2160000000000002</v>
      </c>
      <c r="AU16" s="195">
        <v>4.2169999999999996</v>
      </c>
      <c r="AV16" s="221">
        <v>4.4539999999999997</v>
      </c>
      <c r="AW16" s="195">
        <v>4.8010000000000002</v>
      </c>
      <c r="AX16" s="222">
        <v>0</v>
      </c>
      <c r="AY16" s="122">
        <v>4.18</v>
      </c>
      <c r="AZ16" s="77">
        <v>4.1319999999999997</v>
      </c>
      <c r="BA16" s="123">
        <v>4.1109999999999998</v>
      </c>
      <c r="BB16" s="78">
        <v>4.5330000000000004</v>
      </c>
      <c r="BC16" s="124">
        <v>0</v>
      </c>
      <c r="BD16" s="79">
        <v>4.1820000000000004</v>
      </c>
      <c r="BE16" s="128">
        <v>0</v>
      </c>
      <c r="BF16" s="80">
        <v>4.0229999999999997</v>
      </c>
      <c r="BG16" s="81">
        <v>3.8780000000000001</v>
      </c>
      <c r="BH16" s="127">
        <v>4.0549999999999997</v>
      </c>
      <c r="BI16" s="81">
        <v>4.3259999999999996</v>
      </c>
      <c r="BJ16" s="127">
        <v>4.5259999999999998</v>
      </c>
      <c r="BK16" s="82">
        <v>4.2279999999999998</v>
      </c>
      <c r="BL16" s="126">
        <v>4.3559999999999999</v>
      </c>
      <c r="BM16" s="83">
        <v>4.6879999999999997</v>
      </c>
      <c r="BN16" s="125">
        <v>4.8170000000000002</v>
      </c>
    </row>
    <row r="17" spans="1:66" x14ac:dyDescent="0.25">
      <c r="A17" s="35">
        <v>42045</v>
      </c>
      <c r="B17" s="67">
        <v>0</v>
      </c>
      <c r="C17" s="96">
        <v>0</v>
      </c>
      <c r="D17" s="151">
        <v>3.5270000000000001</v>
      </c>
      <c r="E17" s="151">
        <v>3.2410000000000001</v>
      </c>
      <c r="F17" s="152">
        <v>3.2429999999999999</v>
      </c>
      <c r="G17" s="153">
        <v>3.2629999999999999</v>
      </c>
      <c r="H17" s="150">
        <v>3.2850000000000001</v>
      </c>
      <c r="I17" s="154">
        <v>3.3079999999999998</v>
      </c>
      <c r="J17" s="154">
        <v>3.359</v>
      </c>
      <c r="K17" s="40"/>
      <c r="L17" s="39"/>
      <c r="M17" s="40">
        <v>42045</v>
      </c>
      <c r="N17" s="174">
        <v>4.008</v>
      </c>
      <c r="O17" s="175">
        <v>4.1589999999999998</v>
      </c>
      <c r="P17" s="101">
        <v>4.0629999999999997</v>
      </c>
      <c r="Q17" s="100">
        <v>4.133</v>
      </c>
      <c r="R17" s="102">
        <v>4.3150000000000004</v>
      </c>
      <c r="S17" s="163">
        <v>4.4829999999999997</v>
      </c>
      <c r="T17" s="176">
        <v>4.3159999999999998</v>
      </c>
      <c r="U17" s="177">
        <v>4.4009999999999998</v>
      </c>
      <c r="V17" s="84">
        <v>4.6459999999999999</v>
      </c>
      <c r="W17" s="178">
        <v>4.8479999999999999</v>
      </c>
      <c r="X17" s="179">
        <v>4.9450000000000003</v>
      </c>
      <c r="Y17" s="71">
        <v>0</v>
      </c>
      <c r="Z17" s="180">
        <v>4.3680000000000003</v>
      </c>
      <c r="AA17" s="181">
        <v>4.7</v>
      </c>
      <c r="AB17" s="182">
        <v>4.827</v>
      </c>
      <c r="AC17" s="183">
        <v>5.1849999999999996</v>
      </c>
      <c r="AD17" s="184">
        <v>0</v>
      </c>
      <c r="AE17" s="71">
        <v>0</v>
      </c>
      <c r="AF17" s="185">
        <v>4.9480000000000004</v>
      </c>
      <c r="AG17" s="85">
        <v>4.9089999999999998</v>
      </c>
      <c r="AH17" s="103">
        <v>0</v>
      </c>
      <c r="AI17" s="86">
        <v>4.6180000000000003</v>
      </c>
      <c r="AJ17" s="104">
        <v>4.76</v>
      </c>
      <c r="AK17" s="87">
        <v>4.7110000000000003</v>
      </c>
      <c r="AL17" s="105">
        <v>4.7649999999999997</v>
      </c>
      <c r="AM17" s="71">
        <v>0</v>
      </c>
      <c r="AN17" s="106">
        <v>4.4130000000000003</v>
      </c>
      <c r="AO17" s="253">
        <v>4.7439999999999998</v>
      </c>
      <c r="AP17" s="253">
        <v>4.9350000000000005</v>
      </c>
      <c r="AQ17" s="251">
        <v>3.972</v>
      </c>
      <c r="AR17" s="88">
        <v>4.0789999999999997</v>
      </c>
      <c r="AS17" s="88">
        <v>4.16</v>
      </c>
      <c r="AT17" s="121">
        <v>4.2389999999999999</v>
      </c>
      <c r="AU17" s="196">
        <v>4.2480000000000002</v>
      </c>
      <c r="AV17" s="219">
        <v>4.4829999999999997</v>
      </c>
      <c r="AW17" s="196">
        <v>4.8309999999999995</v>
      </c>
      <c r="AX17" s="220">
        <v>0</v>
      </c>
      <c r="AY17" s="107">
        <v>4.1890000000000001</v>
      </c>
      <c r="AZ17" s="89">
        <v>4.1269999999999998</v>
      </c>
      <c r="BA17" s="108">
        <v>4.125</v>
      </c>
      <c r="BB17" s="90">
        <v>4.5640000000000001</v>
      </c>
      <c r="BC17" s="109">
        <v>0</v>
      </c>
      <c r="BD17" s="91">
        <v>4.2030000000000003</v>
      </c>
      <c r="BE17" s="110">
        <v>0</v>
      </c>
      <c r="BF17" s="92">
        <v>4.0330000000000004</v>
      </c>
      <c r="BG17" s="93">
        <v>3.8919999999999999</v>
      </c>
      <c r="BH17" s="111">
        <v>4.08</v>
      </c>
      <c r="BI17" s="93">
        <v>4.3550000000000004</v>
      </c>
      <c r="BJ17" s="111">
        <v>4.5549999999999997</v>
      </c>
      <c r="BK17" s="94">
        <v>4.2290000000000001</v>
      </c>
      <c r="BL17" s="112">
        <v>4.3780000000000001</v>
      </c>
      <c r="BM17" s="95">
        <v>4.72</v>
      </c>
      <c r="BN17" s="113">
        <v>4.8499999999999996</v>
      </c>
    </row>
    <row r="18" spans="1:66" x14ac:dyDescent="0.25">
      <c r="A18" s="35">
        <v>42046</v>
      </c>
      <c r="B18" s="67">
        <v>0</v>
      </c>
      <c r="C18" s="96">
        <v>0</v>
      </c>
      <c r="D18" s="151">
        <v>3.54</v>
      </c>
      <c r="E18" s="151">
        <v>3.294</v>
      </c>
      <c r="F18" s="152">
        <v>3.294</v>
      </c>
      <c r="G18" s="153">
        <v>3.3090000000000002</v>
      </c>
      <c r="H18" s="150">
        <v>3.3380000000000001</v>
      </c>
      <c r="I18" s="154">
        <v>3.3689999999999998</v>
      </c>
      <c r="J18" s="154">
        <v>3.4390000000000001</v>
      </c>
      <c r="K18" s="40"/>
      <c r="L18" s="39"/>
      <c r="M18" s="40">
        <v>42046</v>
      </c>
      <c r="N18" s="174">
        <v>4.0119999999999996</v>
      </c>
      <c r="O18" s="175">
        <v>4.1689999999999996</v>
      </c>
      <c r="P18" s="101">
        <v>4.0970000000000004</v>
      </c>
      <c r="Q18" s="100">
        <v>4.1459999999999999</v>
      </c>
      <c r="R18" s="102">
        <v>4.3339999999999996</v>
      </c>
      <c r="S18" s="163">
        <v>4.5110000000000001</v>
      </c>
      <c r="T18" s="176">
        <v>4.3280000000000003</v>
      </c>
      <c r="U18" s="177">
        <v>4.4039999999999999</v>
      </c>
      <c r="V18" s="84">
        <v>4.673</v>
      </c>
      <c r="W18" s="178">
        <v>4.875</v>
      </c>
      <c r="X18" s="179">
        <v>4.9859999999999998</v>
      </c>
      <c r="Y18" s="71">
        <v>0</v>
      </c>
      <c r="Z18" s="180">
        <v>4.3789999999999996</v>
      </c>
      <c r="AA18" s="181">
        <v>4.7149999999999999</v>
      </c>
      <c r="AB18" s="182">
        <v>4.851</v>
      </c>
      <c r="AC18" s="183">
        <v>5.2229999999999999</v>
      </c>
      <c r="AD18" s="184">
        <v>0</v>
      </c>
      <c r="AE18" s="71">
        <v>0</v>
      </c>
      <c r="AF18" s="185">
        <v>4.9749999999999996</v>
      </c>
      <c r="AG18" s="85">
        <v>4.9390000000000001</v>
      </c>
      <c r="AH18" s="103">
        <v>0</v>
      </c>
      <c r="AI18" s="86">
        <v>4.6289999999999996</v>
      </c>
      <c r="AJ18" s="104">
        <v>4.782</v>
      </c>
      <c r="AK18" s="87">
        <v>4.7279999999999998</v>
      </c>
      <c r="AL18" s="105">
        <v>4.7969999999999997</v>
      </c>
      <c r="AM18" s="71">
        <v>0</v>
      </c>
      <c r="AN18" s="106">
        <v>4.4379999999999997</v>
      </c>
      <c r="AO18" s="253">
        <v>4.6870000000000003</v>
      </c>
      <c r="AP18" s="253">
        <v>4.9059999999999997</v>
      </c>
      <c r="AQ18" s="251">
        <v>3.9820000000000002</v>
      </c>
      <c r="AR18" s="88">
        <v>4.093</v>
      </c>
      <c r="AS18" s="88">
        <v>4.181</v>
      </c>
      <c r="AT18" s="121">
        <v>4.2690000000000001</v>
      </c>
      <c r="AU18" s="196">
        <v>4.2750000000000004</v>
      </c>
      <c r="AV18" s="219">
        <v>4.5209999999999999</v>
      </c>
      <c r="AW18" s="196">
        <v>4.8760000000000003</v>
      </c>
      <c r="AX18" s="220">
        <v>0</v>
      </c>
      <c r="AY18" s="107">
        <v>4.2489999999999997</v>
      </c>
      <c r="AZ18" s="89">
        <v>4.1959999999999997</v>
      </c>
      <c r="BA18" s="108">
        <v>4.133</v>
      </c>
      <c r="BB18" s="90">
        <v>4.5839999999999996</v>
      </c>
      <c r="BC18" s="109">
        <v>0</v>
      </c>
      <c r="BD18" s="91">
        <v>4.2160000000000002</v>
      </c>
      <c r="BE18" s="110">
        <v>0</v>
      </c>
      <c r="BF18" s="92">
        <v>4.343</v>
      </c>
      <c r="BG18" s="93">
        <v>3.9</v>
      </c>
      <c r="BH18" s="111">
        <v>4.0890000000000004</v>
      </c>
      <c r="BI18" s="93">
        <v>4.3769999999999998</v>
      </c>
      <c r="BJ18" s="111">
        <v>4.5919999999999996</v>
      </c>
      <c r="BK18" s="94">
        <v>4.4109999999999996</v>
      </c>
      <c r="BL18" s="112">
        <v>4.3840000000000003</v>
      </c>
      <c r="BM18" s="95">
        <v>4.742</v>
      </c>
      <c r="BN18" s="113">
        <v>4.8819999999999997</v>
      </c>
    </row>
    <row r="19" spans="1:66" x14ac:dyDescent="0.25">
      <c r="A19" s="35">
        <v>42047</v>
      </c>
      <c r="B19" s="67">
        <v>0</v>
      </c>
      <c r="C19" s="96">
        <v>0</v>
      </c>
      <c r="D19" s="151">
        <v>3.5070000000000001</v>
      </c>
      <c r="E19" s="151">
        <v>3.2490000000000001</v>
      </c>
      <c r="F19" s="152">
        <v>3.246</v>
      </c>
      <c r="G19" s="153">
        <v>3.2800000000000002</v>
      </c>
      <c r="H19" s="150">
        <v>3.2989999999999999</v>
      </c>
      <c r="I19" s="154">
        <v>3.33</v>
      </c>
      <c r="J19" s="154">
        <v>3.3890000000000002</v>
      </c>
      <c r="K19" s="40"/>
      <c r="L19" s="39"/>
      <c r="M19" s="40">
        <v>42047</v>
      </c>
      <c r="N19" s="174">
        <v>3.9710000000000001</v>
      </c>
      <c r="O19" s="175">
        <v>4.1310000000000002</v>
      </c>
      <c r="P19" s="101">
        <v>4.048</v>
      </c>
      <c r="Q19" s="100">
        <v>4.0990000000000002</v>
      </c>
      <c r="R19" s="102">
        <v>4.2919999999999998</v>
      </c>
      <c r="S19" s="163">
        <v>4.4770000000000003</v>
      </c>
      <c r="T19" s="176">
        <v>4.2919999999999998</v>
      </c>
      <c r="U19" s="177">
        <v>4.3559999999999999</v>
      </c>
      <c r="V19" s="84">
        <v>4.633</v>
      </c>
      <c r="W19" s="178">
        <v>4.8330000000000002</v>
      </c>
      <c r="X19" s="179">
        <v>4.96</v>
      </c>
      <c r="Y19" s="71">
        <v>0</v>
      </c>
      <c r="Z19" s="180">
        <v>4.3319999999999999</v>
      </c>
      <c r="AA19" s="181">
        <v>4.6740000000000004</v>
      </c>
      <c r="AB19" s="182">
        <v>4.8100000000000005</v>
      </c>
      <c r="AC19" s="183">
        <v>5.1959999999999997</v>
      </c>
      <c r="AD19" s="184">
        <v>0</v>
      </c>
      <c r="AE19" s="71">
        <v>0</v>
      </c>
      <c r="AF19" s="185">
        <v>4.9379999999999997</v>
      </c>
      <c r="AG19" s="85">
        <v>4.9050000000000002</v>
      </c>
      <c r="AH19" s="103">
        <v>0</v>
      </c>
      <c r="AI19" s="86">
        <v>4.5730000000000004</v>
      </c>
      <c r="AJ19" s="104">
        <v>4.7290000000000001</v>
      </c>
      <c r="AK19" s="87">
        <v>4.6890000000000001</v>
      </c>
      <c r="AL19" s="105">
        <v>4.766</v>
      </c>
      <c r="AM19" s="71">
        <v>0</v>
      </c>
      <c r="AN19" s="106">
        <v>4.3929999999999998</v>
      </c>
      <c r="AO19" s="253">
        <v>4.5430000000000001</v>
      </c>
      <c r="AP19" s="253">
        <v>4.8469999999999995</v>
      </c>
      <c r="AQ19" s="251">
        <v>3.9319999999999999</v>
      </c>
      <c r="AR19" s="88">
        <v>4.0490000000000004</v>
      </c>
      <c r="AS19" s="88">
        <v>4.1589999999999998</v>
      </c>
      <c r="AT19" s="121">
        <v>4.2279999999999998</v>
      </c>
      <c r="AU19" s="196">
        <v>4.2370000000000001</v>
      </c>
      <c r="AV19" s="219">
        <v>4.4950000000000001</v>
      </c>
      <c r="AW19" s="196">
        <v>4.8520000000000003</v>
      </c>
      <c r="AX19" s="220">
        <v>0</v>
      </c>
      <c r="AY19" s="107">
        <v>4.1440000000000001</v>
      </c>
      <c r="AZ19" s="89">
        <v>4.0970000000000004</v>
      </c>
      <c r="BA19" s="108">
        <v>4.0960000000000001</v>
      </c>
      <c r="BB19" s="90">
        <v>4.5389999999999997</v>
      </c>
      <c r="BC19" s="109">
        <v>0</v>
      </c>
      <c r="BD19" s="91">
        <v>4.1639999999999997</v>
      </c>
      <c r="BE19" s="110">
        <v>0</v>
      </c>
      <c r="BF19" s="92">
        <v>4.0220000000000002</v>
      </c>
      <c r="BG19" s="93">
        <v>3.863</v>
      </c>
      <c r="BH19" s="111">
        <v>4.0410000000000004</v>
      </c>
      <c r="BI19" s="93">
        <v>4.319</v>
      </c>
      <c r="BJ19" s="111">
        <v>4.5510000000000002</v>
      </c>
      <c r="BK19" s="94">
        <v>4.2510000000000003</v>
      </c>
      <c r="BL19" s="112">
        <v>4.3319999999999999</v>
      </c>
      <c r="BM19" s="95">
        <v>4.702</v>
      </c>
      <c r="BN19" s="113">
        <v>4.851</v>
      </c>
    </row>
    <row r="20" spans="1:66" x14ac:dyDescent="0.25">
      <c r="A20" s="35">
        <v>42048</v>
      </c>
      <c r="B20" s="67">
        <v>0</v>
      </c>
      <c r="C20" s="96">
        <v>0</v>
      </c>
      <c r="D20" s="151">
        <v>3.5049999999999999</v>
      </c>
      <c r="E20" s="151">
        <v>3.2130000000000001</v>
      </c>
      <c r="F20" s="152">
        <v>3.21</v>
      </c>
      <c r="G20" s="153">
        <v>3.2490000000000001</v>
      </c>
      <c r="H20" s="150">
        <v>3.2640000000000002</v>
      </c>
      <c r="I20" s="154">
        <v>3.2890000000000001</v>
      </c>
      <c r="J20" s="154">
        <v>3.339</v>
      </c>
      <c r="K20" s="40"/>
      <c r="L20" s="39"/>
      <c r="M20" s="40">
        <v>42048</v>
      </c>
      <c r="N20" s="174">
        <v>3.9489999999999998</v>
      </c>
      <c r="O20" s="175">
        <v>4.0970000000000004</v>
      </c>
      <c r="P20" s="101">
        <v>3.988</v>
      </c>
      <c r="Q20" s="100">
        <v>4.0620000000000003</v>
      </c>
      <c r="R20" s="102">
        <v>4.258</v>
      </c>
      <c r="S20" s="163">
        <v>4.4379999999999997</v>
      </c>
      <c r="T20" s="176">
        <v>4.2249999999999996</v>
      </c>
      <c r="U20" s="177">
        <v>4.3209999999999997</v>
      </c>
      <c r="V20" s="84">
        <v>4.5910000000000002</v>
      </c>
      <c r="W20" s="178">
        <v>4.7969999999999997</v>
      </c>
      <c r="X20" s="179">
        <v>4.9219999999999997</v>
      </c>
      <c r="Y20" s="71">
        <v>0</v>
      </c>
      <c r="Z20" s="180">
        <v>4.2910000000000004</v>
      </c>
      <c r="AA20" s="181">
        <v>4.6370000000000005</v>
      </c>
      <c r="AB20" s="182">
        <v>4.7720000000000002</v>
      </c>
      <c r="AC20" s="183">
        <v>5.1529999999999996</v>
      </c>
      <c r="AD20" s="184">
        <v>0</v>
      </c>
      <c r="AE20" s="71">
        <v>0</v>
      </c>
      <c r="AF20" s="185">
        <v>4.9020000000000001</v>
      </c>
      <c r="AG20" s="85">
        <v>4.867</v>
      </c>
      <c r="AH20" s="103">
        <v>0</v>
      </c>
      <c r="AI20" s="86">
        <v>4.5380000000000003</v>
      </c>
      <c r="AJ20" s="104">
        <v>4.6890000000000001</v>
      </c>
      <c r="AK20" s="87">
        <v>4.649</v>
      </c>
      <c r="AL20" s="105">
        <v>4.7309999999999999</v>
      </c>
      <c r="AM20" s="71">
        <v>0</v>
      </c>
      <c r="AN20" s="106">
        <v>4.3780000000000001</v>
      </c>
      <c r="AO20" s="253">
        <v>4.5110000000000001</v>
      </c>
      <c r="AP20" s="253">
        <v>4.7910000000000004</v>
      </c>
      <c r="AQ20" s="251">
        <v>3.8970000000000002</v>
      </c>
      <c r="AR20" s="88">
        <v>4.01</v>
      </c>
      <c r="AS20" s="88">
        <v>4.1029999999999998</v>
      </c>
      <c r="AT20" s="121">
        <v>4.1900000000000004</v>
      </c>
      <c r="AU20" s="196">
        <v>4.1980000000000004</v>
      </c>
      <c r="AV20" s="219">
        <v>4.452</v>
      </c>
      <c r="AW20" s="196">
        <v>4.8040000000000003</v>
      </c>
      <c r="AX20" s="220">
        <v>0</v>
      </c>
      <c r="AY20" s="107">
        <v>4.109</v>
      </c>
      <c r="AZ20" s="89">
        <v>4.0789999999999997</v>
      </c>
      <c r="BA20" s="108">
        <v>4.0640000000000001</v>
      </c>
      <c r="BB20" s="90">
        <v>4.5019999999999998</v>
      </c>
      <c r="BC20" s="109">
        <v>0</v>
      </c>
      <c r="BD20" s="91">
        <v>4.1289999999999996</v>
      </c>
      <c r="BE20" s="110">
        <v>0</v>
      </c>
      <c r="BF20" s="92">
        <v>3.8129999999999997</v>
      </c>
      <c r="BG20" s="93">
        <v>3.8319999999999999</v>
      </c>
      <c r="BH20" s="111">
        <v>4.0060000000000002</v>
      </c>
      <c r="BI20" s="93">
        <v>4.2809999999999997</v>
      </c>
      <c r="BJ20" s="111">
        <v>4.508</v>
      </c>
      <c r="BK20" s="94">
        <v>4.1420000000000003</v>
      </c>
      <c r="BL20" s="112">
        <v>4.298</v>
      </c>
      <c r="BM20" s="95">
        <v>4.6639999999999997</v>
      </c>
      <c r="BN20" s="113">
        <v>4.8100000000000005</v>
      </c>
    </row>
    <row r="21" spans="1:66" x14ac:dyDescent="0.25">
      <c r="A21" s="35">
        <v>42051</v>
      </c>
      <c r="B21" s="67">
        <v>0</v>
      </c>
      <c r="C21" s="96">
        <v>0</v>
      </c>
      <c r="D21" s="151">
        <v>3.52</v>
      </c>
      <c r="E21" s="151">
        <v>3.2320000000000002</v>
      </c>
      <c r="F21" s="152">
        <v>3.2320000000000002</v>
      </c>
      <c r="G21" s="153">
        <v>3.254</v>
      </c>
      <c r="H21" s="150">
        <v>3.2810000000000001</v>
      </c>
      <c r="I21" s="154">
        <v>3.319</v>
      </c>
      <c r="J21" s="154">
        <v>3.3679999999999999</v>
      </c>
      <c r="K21" s="40"/>
      <c r="L21" s="39"/>
      <c r="M21" s="40">
        <v>42051</v>
      </c>
      <c r="N21" s="174">
        <v>3.9689999999999999</v>
      </c>
      <c r="O21" s="175">
        <v>4.1109999999999998</v>
      </c>
      <c r="P21" s="101">
        <v>4.0229999999999997</v>
      </c>
      <c r="Q21" s="100">
        <v>4.0410000000000004</v>
      </c>
      <c r="R21" s="102">
        <v>4.2939999999999996</v>
      </c>
      <c r="S21" s="163">
        <v>4.4719999999999995</v>
      </c>
      <c r="T21" s="176">
        <v>4.29</v>
      </c>
      <c r="U21" s="177">
        <v>4.3570000000000002</v>
      </c>
      <c r="V21" s="84">
        <v>4.6310000000000002</v>
      </c>
      <c r="W21" s="178">
        <v>4.8339999999999996</v>
      </c>
      <c r="X21" s="179">
        <v>4.9509999999999996</v>
      </c>
      <c r="Y21" s="71">
        <v>0</v>
      </c>
      <c r="Z21" s="180">
        <v>4.3310000000000004</v>
      </c>
      <c r="AA21" s="181">
        <v>4.673</v>
      </c>
      <c r="AB21" s="182">
        <v>4.8120000000000003</v>
      </c>
      <c r="AC21" s="183">
        <v>5.1920000000000002</v>
      </c>
      <c r="AD21" s="184">
        <v>0</v>
      </c>
      <c r="AE21" s="71">
        <v>0</v>
      </c>
      <c r="AF21" s="185">
        <v>4.9409999999999998</v>
      </c>
      <c r="AG21" s="85">
        <v>4.9009999999999998</v>
      </c>
      <c r="AH21" s="103">
        <v>0</v>
      </c>
      <c r="AI21" s="86">
        <v>4.5780000000000003</v>
      </c>
      <c r="AJ21" s="104">
        <v>4.7240000000000002</v>
      </c>
      <c r="AK21" s="87">
        <v>4.6859999999999999</v>
      </c>
      <c r="AL21" s="105">
        <v>4.76</v>
      </c>
      <c r="AM21" s="71">
        <v>0</v>
      </c>
      <c r="AN21" s="106">
        <v>4.3680000000000003</v>
      </c>
      <c r="AO21" s="253">
        <v>4.5460000000000003</v>
      </c>
      <c r="AP21" s="253">
        <v>4.8659999999999997</v>
      </c>
      <c r="AQ21" s="251">
        <v>3.9359999999999999</v>
      </c>
      <c r="AR21" s="88">
        <v>4.0449999999999999</v>
      </c>
      <c r="AS21" s="88">
        <v>4.1399999999999997</v>
      </c>
      <c r="AT21" s="121">
        <v>4.2279999999999998</v>
      </c>
      <c r="AU21" s="196">
        <v>4.2329999999999997</v>
      </c>
      <c r="AV21" s="219">
        <v>4.4859999999999998</v>
      </c>
      <c r="AW21" s="196">
        <v>4.84</v>
      </c>
      <c r="AX21" s="220">
        <v>0</v>
      </c>
      <c r="AY21" s="107">
        <v>4.1440000000000001</v>
      </c>
      <c r="AZ21" s="89">
        <v>4.0979999999999999</v>
      </c>
      <c r="BA21" s="108">
        <v>4.0869999999999997</v>
      </c>
      <c r="BB21" s="90">
        <v>4.548</v>
      </c>
      <c r="BC21" s="109">
        <v>0</v>
      </c>
      <c r="BD21" s="91">
        <v>4.165</v>
      </c>
      <c r="BE21" s="110">
        <v>0</v>
      </c>
      <c r="BF21" s="92">
        <v>4.0140000000000002</v>
      </c>
      <c r="BG21" s="93">
        <v>3.8609999999999998</v>
      </c>
      <c r="BH21" s="111">
        <v>4.0449999999999999</v>
      </c>
      <c r="BI21" s="93">
        <v>4.3179999999999996</v>
      </c>
      <c r="BJ21" s="111">
        <v>4.5490000000000004</v>
      </c>
      <c r="BK21" s="94">
        <v>4.2279999999999998</v>
      </c>
      <c r="BL21" s="112">
        <v>4.3369999999999997</v>
      </c>
      <c r="BM21" s="95">
        <v>4.702</v>
      </c>
      <c r="BN21" s="113">
        <v>4.8469999999999995</v>
      </c>
    </row>
    <row r="22" spans="1:66" x14ac:dyDescent="0.25">
      <c r="A22" s="35">
        <v>42052</v>
      </c>
      <c r="B22" s="67">
        <v>0</v>
      </c>
      <c r="C22" s="96">
        <v>0</v>
      </c>
      <c r="D22" s="151">
        <v>3.536</v>
      </c>
      <c r="E22" s="151">
        <v>3.2250000000000001</v>
      </c>
      <c r="F22" s="152">
        <v>3.218</v>
      </c>
      <c r="G22" s="153">
        <v>3.2439999999999998</v>
      </c>
      <c r="H22" s="150">
        <v>3.2720000000000002</v>
      </c>
      <c r="I22" s="154">
        <v>3.302</v>
      </c>
      <c r="J22" s="154">
        <v>3.351</v>
      </c>
      <c r="K22" s="40"/>
      <c r="L22" s="39"/>
      <c r="M22" s="40">
        <v>42052</v>
      </c>
      <c r="N22" s="174">
        <v>3.9870000000000001</v>
      </c>
      <c r="O22" s="175">
        <v>4.1340000000000003</v>
      </c>
      <c r="P22" s="101">
        <v>4.056</v>
      </c>
      <c r="Q22" s="100">
        <v>4.1180000000000003</v>
      </c>
      <c r="R22" s="102">
        <v>4.335</v>
      </c>
      <c r="S22" s="163">
        <v>4.484</v>
      </c>
      <c r="T22" s="176">
        <v>4.3120000000000003</v>
      </c>
      <c r="U22" s="177">
        <v>4.3810000000000002</v>
      </c>
      <c r="V22" s="84">
        <v>4.6559999999999997</v>
      </c>
      <c r="W22" s="178">
        <v>4.87</v>
      </c>
      <c r="X22" s="179">
        <v>4.9640000000000004</v>
      </c>
      <c r="Y22" s="71">
        <v>0</v>
      </c>
      <c r="Z22" s="180">
        <v>4.3559999999999999</v>
      </c>
      <c r="AA22" s="181">
        <v>4.7359999999999998</v>
      </c>
      <c r="AB22" s="182">
        <v>4.8140000000000001</v>
      </c>
      <c r="AC22" s="183">
        <v>5.23</v>
      </c>
      <c r="AD22" s="184">
        <v>0</v>
      </c>
      <c r="AE22" s="71">
        <v>0</v>
      </c>
      <c r="AF22" s="185">
        <v>4.9729999999999999</v>
      </c>
      <c r="AG22" s="85">
        <v>4.9409999999999998</v>
      </c>
      <c r="AH22" s="103">
        <v>0</v>
      </c>
      <c r="AI22" s="86">
        <v>4.609</v>
      </c>
      <c r="AJ22" s="104">
        <v>4.7489999999999997</v>
      </c>
      <c r="AK22" s="87">
        <v>4.7290000000000001</v>
      </c>
      <c r="AL22" s="105">
        <v>4.8010000000000002</v>
      </c>
      <c r="AM22" s="71">
        <v>0</v>
      </c>
      <c r="AN22" s="106">
        <v>4.3780000000000001</v>
      </c>
      <c r="AO22" s="253">
        <v>4.5709999999999997</v>
      </c>
      <c r="AP22" s="253">
        <v>4.7830000000000004</v>
      </c>
      <c r="AQ22" s="251">
        <v>3.9660000000000002</v>
      </c>
      <c r="AR22" s="88">
        <v>4.0759999999999996</v>
      </c>
      <c r="AS22" s="88">
        <v>4.202</v>
      </c>
      <c r="AT22" s="121">
        <v>4.2670000000000003</v>
      </c>
      <c r="AU22" s="196">
        <v>4.3010000000000002</v>
      </c>
      <c r="AV22" s="219">
        <v>4.5250000000000004</v>
      </c>
      <c r="AW22" s="196">
        <v>4.8810000000000002</v>
      </c>
      <c r="AX22" s="220">
        <v>0</v>
      </c>
      <c r="AY22" s="107">
        <v>4.1500000000000004</v>
      </c>
      <c r="AZ22" s="89">
        <v>4.109</v>
      </c>
      <c r="BA22" s="108">
        <v>4.0940000000000003</v>
      </c>
      <c r="BB22" s="90">
        <v>4.5549999999999997</v>
      </c>
      <c r="BC22" s="109">
        <v>0</v>
      </c>
      <c r="BD22" s="91">
        <v>4.1980000000000004</v>
      </c>
      <c r="BE22" s="110">
        <v>0</v>
      </c>
      <c r="BF22" s="92">
        <v>4.0190000000000001</v>
      </c>
      <c r="BG22" s="93">
        <v>3.88</v>
      </c>
      <c r="BH22" s="111">
        <v>4.0739999999999998</v>
      </c>
      <c r="BI22" s="93">
        <v>4.3559999999999999</v>
      </c>
      <c r="BJ22" s="111">
        <v>4.5890000000000004</v>
      </c>
      <c r="BK22" s="94">
        <v>4.242</v>
      </c>
      <c r="BL22" s="112">
        <v>4.37</v>
      </c>
      <c r="BM22" s="95">
        <v>4.7389999999999999</v>
      </c>
      <c r="BN22" s="113">
        <v>4.8879999999999999</v>
      </c>
    </row>
    <row r="23" spans="1:66" x14ac:dyDescent="0.25">
      <c r="A23" s="35">
        <v>42053</v>
      </c>
      <c r="B23" s="67">
        <v>0</v>
      </c>
      <c r="C23" s="96">
        <v>0</v>
      </c>
      <c r="D23" s="151">
        <v>3.556</v>
      </c>
      <c r="E23" s="151">
        <v>3.2509999999999999</v>
      </c>
      <c r="F23" s="152">
        <v>3.254</v>
      </c>
      <c r="G23" s="153">
        <v>3.2839999999999998</v>
      </c>
      <c r="H23" s="150">
        <v>3.3159999999999998</v>
      </c>
      <c r="I23" s="154">
        <v>3.3570000000000002</v>
      </c>
      <c r="J23" s="154">
        <v>3.427</v>
      </c>
      <c r="K23" s="40"/>
      <c r="L23" s="39"/>
      <c r="M23" s="40">
        <v>42053</v>
      </c>
      <c r="N23" s="174">
        <v>3.9950000000000001</v>
      </c>
      <c r="O23" s="175">
        <v>4.117</v>
      </c>
      <c r="P23" s="101">
        <v>4.0279999999999996</v>
      </c>
      <c r="Q23" s="100">
        <v>4.0229999999999997</v>
      </c>
      <c r="R23" s="102">
        <v>4.3099999999999996</v>
      </c>
      <c r="S23" s="163">
        <v>4.4980000000000002</v>
      </c>
      <c r="T23" s="176">
        <v>4.3040000000000003</v>
      </c>
      <c r="U23" s="177">
        <v>4.3600000000000003</v>
      </c>
      <c r="V23" s="84">
        <v>4.6589999999999998</v>
      </c>
      <c r="W23" s="178">
        <v>4.8550000000000004</v>
      </c>
      <c r="X23" s="179">
        <v>4.984</v>
      </c>
      <c r="Y23" s="71">
        <v>0</v>
      </c>
      <c r="Z23" s="180">
        <v>4.3380000000000001</v>
      </c>
      <c r="AA23" s="181">
        <v>4.6840000000000002</v>
      </c>
      <c r="AB23" s="182">
        <v>4.7910000000000004</v>
      </c>
      <c r="AC23" s="183">
        <v>5.22</v>
      </c>
      <c r="AD23" s="184">
        <v>0</v>
      </c>
      <c r="AE23" s="71">
        <v>0</v>
      </c>
      <c r="AF23" s="185">
        <v>4.9550000000000001</v>
      </c>
      <c r="AG23" s="85">
        <v>4.9260000000000002</v>
      </c>
      <c r="AH23" s="103">
        <v>0</v>
      </c>
      <c r="AI23" s="86">
        <v>4.5869999999999997</v>
      </c>
      <c r="AJ23" s="104">
        <v>4.7379999999999995</v>
      </c>
      <c r="AK23" s="87">
        <v>4.6950000000000003</v>
      </c>
      <c r="AL23" s="105">
        <v>4.7949999999999999</v>
      </c>
      <c r="AM23" s="71">
        <v>0</v>
      </c>
      <c r="AN23" s="106">
        <v>4.4249999999999998</v>
      </c>
      <c r="AO23" s="253">
        <v>4.5529999999999999</v>
      </c>
      <c r="AP23" s="253">
        <v>4.7549999999999999</v>
      </c>
      <c r="AQ23" s="251">
        <v>3.9370000000000003</v>
      </c>
      <c r="AR23" s="88">
        <v>4.056</v>
      </c>
      <c r="AS23" s="88">
        <v>4.1550000000000002</v>
      </c>
      <c r="AT23" s="121">
        <v>4.2439999999999998</v>
      </c>
      <c r="AU23" s="196">
        <v>4.258</v>
      </c>
      <c r="AV23" s="219">
        <v>4.5060000000000002</v>
      </c>
      <c r="AW23" s="196">
        <v>4.8639999999999999</v>
      </c>
      <c r="AX23" s="220">
        <v>0</v>
      </c>
      <c r="AY23" s="107">
        <v>4.2300000000000004</v>
      </c>
      <c r="AZ23" s="89">
        <v>4.1619999999999999</v>
      </c>
      <c r="BA23" s="108">
        <v>4.0979999999999999</v>
      </c>
      <c r="BB23" s="90">
        <v>4.5350000000000001</v>
      </c>
      <c r="BC23" s="109">
        <v>0</v>
      </c>
      <c r="BD23" s="91">
        <v>4.1740000000000004</v>
      </c>
      <c r="BE23" s="110">
        <v>0</v>
      </c>
      <c r="BF23" s="92">
        <v>4.49</v>
      </c>
      <c r="BG23" s="93">
        <v>3.8759999999999999</v>
      </c>
      <c r="BH23" s="111">
        <v>4.05</v>
      </c>
      <c r="BI23" s="93">
        <v>4.3360000000000003</v>
      </c>
      <c r="BJ23" s="111">
        <v>4.5739999999999998</v>
      </c>
      <c r="BK23" s="94">
        <v>4.492</v>
      </c>
      <c r="BL23" s="112">
        <v>4.3390000000000004</v>
      </c>
      <c r="BM23" s="95">
        <v>4.7169999999999996</v>
      </c>
      <c r="BN23" s="113">
        <v>4.87</v>
      </c>
    </row>
    <row r="24" spans="1:66" x14ac:dyDescent="0.25">
      <c r="A24" s="35">
        <v>42054</v>
      </c>
      <c r="B24" s="67">
        <v>0</v>
      </c>
      <c r="C24" s="96">
        <v>0</v>
      </c>
      <c r="D24" s="151">
        <v>3.52</v>
      </c>
      <c r="E24" s="151">
        <v>3.2309999999999999</v>
      </c>
      <c r="F24" s="152">
        <v>3.2389999999999999</v>
      </c>
      <c r="G24" s="153">
        <v>3.2730000000000001</v>
      </c>
      <c r="H24" s="150">
        <v>3.3050000000000002</v>
      </c>
      <c r="I24" s="154">
        <v>3.3359999999999999</v>
      </c>
      <c r="J24" s="154">
        <v>3.4060000000000001</v>
      </c>
      <c r="K24" s="40"/>
      <c r="L24" s="39"/>
      <c r="M24" s="40">
        <v>42054</v>
      </c>
      <c r="N24" s="174">
        <v>3.9870000000000001</v>
      </c>
      <c r="O24" s="175">
        <v>4.12</v>
      </c>
      <c r="P24" s="101">
        <v>4.048</v>
      </c>
      <c r="Q24" s="100">
        <v>4.0460000000000003</v>
      </c>
      <c r="R24" s="102">
        <v>4.3410000000000002</v>
      </c>
      <c r="S24" s="163">
        <v>4.5289999999999999</v>
      </c>
      <c r="T24" s="176">
        <v>4.3019999999999996</v>
      </c>
      <c r="U24" s="177">
        <v>4.3789999999999996</v>
      </c>
      <c r="V24" s="84">
        <v>4.67</v>
      </c>
      <c r="W24" s="178">
        <v>4.883</v>
      </c>
      <c r="X24" s="179">
        <v>4.9969999999999999</v>
      </c>
      <c r="Y24" s="71">
        <v>0</v>
      </c>
      <c r="Z24" s="180">
        <v>4.351</v>
      </c>
      <c r="AA24" s="181">
        <v>4.7160000000000002</v>
      </c>
      <c r="AB24" s="182">
        <v>4.8179999999999996</v>
      </c>
      <c r="AC24" s="183">
        <v>5.2519999999999998</v>
      </c>
      <c r="AD24" s="184">
        <v>0</v>
      </c>
      <c r="AE24" s="71">
        <v>0</v>
      </c>
      <c r="AF24" s="185">
        <v>4.9870000000000001</v>
      </c>
      <c r="AG24" s="85">
        <v>4.9569999999999999</v>
      </c>
      <c r="AH24" s="103">
        <v>0</v>
      </c>
      <c r="AI24" s="86">
        <v>4.6029999999999998</v>
      </c>
      <c r="AJ24" s="104">
        <v>4.7649999999999997</v>
      </c>
      <c r="AK24" s="87">
        <v>4.7300000000000004</v>
      </c>
      <c r="AL24" s="105">
        <v>4.8040000000000003</v>
      </c>
      <c r="AM24" s="71">
        <v>0</v>
      </c>
      <c r="AN24" s="106">
        <v>4.4030000000000005</v>
      </c>
      <c r="AO24" s="253">
        <v>4.569</v>
      </c>
      <c r="AP24" s="253">
        <v>4.7830000000000004</v>
      </c>
      <c r="AQ24" s="251">
        <v>3.956</v>
      </c>
      <c r="AR24" s="88">
        <v>4.0860000000000003</v>
      </c>
      <c r="AS24" s="88">
        <v>4.1900000000000004</v>
      </c>
      <c r="AT24" s="121">
        <v>4.2729999999999997</v>
      </c>
      <c r="AU24" s="196">
        <v>4.2869999999999999</v>
      </c>
      <c r="AV24" s="219">
        <v>4.5380000000000003</v>
      </c>
      <c r="AW24" s="196">
        <v>4.8959999999999999</v>
      </c>
      <c r="AX24" s="220">
        <v>0</v>
      </c>
      <c r="AY24" s="107">
        <v>4.165</v>
      </c>
      <c r="AZ24" s="89">
        <v>4.1109999999999998</v>
      </c>
      <c r="BA24" s="108">
        <v>4.1020000000000003</v>
      </c>
      <c r="BB24" s="90">
        <v>4.5649999999999995</v>
      </c>
      <c r="BC24" s="109">
        <v>0</v>
      </c>
      <c r="BD24" s="91">
        <v>4.1959999999999997</v>
      </c>
      <c r="BE24" s="110">
        <v>0</v>
      </c>
      <c r="BF24" s="92">
        <v>4.069</v>
      </c>
      <c r="BG24" s="93">
        <v>3.8810000000000002</v>
      </c>
      <c r="BH24" s="111">
        <v>4.0750000000000002</v>
      </c>
      <c r="BI24" s="93">
        <v>4.3659999999999997</v>
      </c>
      <c r="BJ24" s="111">
        <v>4.609</v>
      </c>
      <c r="BK24" s="94">
        <v>4.2640000000000002</v>
      </c>
      <c r="BL24" s="112">
        <v>4.3629999999999995</v>
      </c>
      <c r="BM24" s="95">
        <v>4.7469999999999999</v>
      </c>
      <c r="BN24" s="113">
        <v>4.9030000000000005</v>
      </c>
    </row>
    <row r="25" spans="1:66" x14ac:dyDescent="0.25">
      <c r="A25" s="35">
        <v>42055</v>
      </c>
      <c r="B25" s="67">
        <v>0</v>
      </c>
      <c r="C25" s="96">
        <v>0</v>
      </c>
      <c r="D25" s="151">
        <v>3.5209999999999999</v>
      </c>
      <c r="E25" s="151">
        <v>3.258</v>
      </c>
      <c r="F25" s="152">
        <v>3.2549999999999999</v>
      </c>
      <c r="G25" s="153">
        <v>3.2800000000000002</v>
      </c>
      <c r="H25" s="150">
        <v>3.3260000000000001</v>
      </c>
      <c r="I25" s="154">
        <v>3.3689999999999998</v>
      </c>
      <c r="J25" s="154">
        <v>3.4359999999999999</v>
      </c>
      <c r="K25" s="40"/>
      <c r="L25" s="39"/>
      <c r="M25" s="40">
        <v>42055</v>
      </c>
      <c r="N25" s="174">
        <v>3.9710000000000001</v>
      </c>
      <c r="O25" s="175">
        <v>4.12</v>
      </c>
      <c r="P25" s="101">
        <v>4.0449999999999999</v>
      </c>
      <c r="Q25" s="100">
        <v>4.0490000000000004</v>
      </c>
      <c r="R25" s="102">
        <v>4.3479999999999999</v>
      </c>
      <c r="S25" s="163">
        <v>4.5419999999999998</v>
      </c>
      <c r="T25" s="176">
        <v>4.2880000000000003</v>
      </c>
      <c r="U25" s="177">
        <v>4.3769999999999998</v>
      </c>
      <c r="V25" s="84">
        <v>4.681</v>
      </c>
      <c r="W25" s="178">
        <v>4.8920000000000003</v>
      </c>
      <c r="X25" s="179">
        <v>5.0170000000000003</v>
      </c>
      <c r="Y25" s="71">
        <v>0</v>
      </c>
      <c r="Z25" s="180">
        <v>4.3460000000000001</v>
      </c>
      <c r="AA25" s="181">
        <v>4.7210000000000001</v>
      </c>
      <c r="AB25" s="182">
        <v>4.8259999999999996</v>
      </c>
      <c r="AC25" s="183">
        <v>5.2679999999999998</v>
      </c>
      <c r="AD25" s="184">
        <v>0</v>
      </c>
      <c r="AE25" s="71">
        <v>0</v>
      </c>
      <c r="AF25" s="185">
        <v>4.9960000000000004</v>
      </c>
      <c r="AG25" s="85">
        <v>4.9539999999999997</v>
      </c>
      <c r="AH25" s="103">
        <v>0</v>
      </c>
      <c r="AI25" s="86">
        <v>4.5999999999999996</v>
      </c>
      <c r="AJ25" s="104">
        <v>4.766</v>
      </c>
      <c r="AK25" s="87">
        <v>4.7350000000000003</v>
      </c>
      <c r="AL25" s="105">
        <v>4.83</v>
      </c>
      <c r="AM25" s="71">
        <v>0</v>
      </c>
      <c r="AN25" s="106">
        <v>4.3789999999999996</v>
      </c>
      <c r="AO25" s="253">
        <v>4.5720000000000001</v>
      </c>
      <c r="AP25" s="253">
        <v>4.7880000000000003</v>
      </c>
      <c r="AQ25" s="251">
        <v>3.956</v>
      </c>
      <c r="AR25" s="88">
        <v>4.0890000000000004</v>
      </c>
      <c r="AS25" s="88">
        <v>4.1970000000000001</v>
      </c>
      <c r="AT25" s="121">
        <v>4.2789999999999999</v>
      </c>
      <c r="AU25" s="196">
        <v>4.2930000000000001</v>
      </c>
      <c r="AV25" s="219">
        <v>4.5540000000000003</v>
      </c>
      <c r="AW25" s="196">
        <v>4.9160000000000004</v>
      </c>
      <c r="AX25" s="220">
        <v>0</v>
      </c>
      <c r="AY25" s="107">
        <v>4.1020000000000003</v>
      </c>
      <c r="AZ25" s="89">
        <v>4.0640000000000001</v>
      </c>
      <c r="BA25" s="108">
        <v>4.09</v>
      </c>
      <c r="BB25" s="90">
        <v>4.5730000000000004</v>
      </c>
      <c r="BC25" s="109">
        <v>0</v>
      </c>
      <c r="BD25" s="91">
        <v>4.194</v>
      </c>
      <c r="BE25" s="110">
        <v>0</v>
      </c>
      <c r="BF25" s="92">
        <v>3.8010000000000002</v>
      </c>
      <c r="BG25" s="93">
        <v>3.87</v>
      </c>
      <c r="BH25" s="111">
        <v>4.077</v>
      </c>
      <c r="BI25" s="93">
        <v>4.3739999999999997</v>
      </c>
      <c r="BJ25" s="111">
        <v>4.6189999999999998</v>
      </c>
      <c r="BK25" s="94">
        <v>4.1280000000000001</v>
      </c>
      <c r="BL25" s="112">
        <v>4.359</v>
      </c>
      <c r="BM25" s="95">
        <v>4.7549999999999999</v>
      </c>
      <c r="BN25" s="113">
        <v>4.9160000000000004</v>
      </c>
    </row>
    <row r="26" spans="1:66" x14ac:dyDescent="0.25">
      <c r="A26" s="35">
        <v>42058</v>
      </c>
      <c r="B26" s="67">
        <v>0</v>
      </c>
      <c r="C26" s="96">
        <v>0</v>
      </c>
      <c r="D26" s="151">
        <v>3.5259999999999998</v>
      </c>
      <c r="E26" s="151">
        <v>3.282</v>
      </c>
      <c r="F26" s="152">
        <v>3.278</v>
      </c>
      <c r="G26" s="153">
        <v>3.3050000000000002</v>
      </c>
      <c r="H26" s="150">
        <v>3.35</v>
      </c>
      <c r="I26" s="154">
        <v>3.391</v>
      </c>
      <c r="J26" s="154">
        <v>3.4609999999999999</v>
      </c>
      <c r="K26" s="40"/>
      <c r="L26" s="39"/>
      <c r="M26" s="40">
        <v>42058</v>
      </c>
      <c r="N26" s="174">
        <v>3.984</v>
      </c>
      <c r="O26" s="175">
        <v>4.1189999999999998</v>
      </c>
      <c r="P26" s="101">
        <v>4.032</v>
      </c>
      <c r="Q26" s="100">
        <v>4.0350000000000001</v>
      </c>
      <c r="R26" s="102">
        <v>4.3289999999999997</v>
      </c>
      <c r="S26" s="163">
        <v>4.5199999999999996</v>
      </c>
      <c r="T26" s="176">
        <v>4.2910000000000004</v>
      </c>
      <c r="U26" s="177">
        <v>4.3609999999999998</v>
      </c>
      <c r="V26" s="84">
        <v>4.6749999999999998</v>
      </c>
      <c r="W26" s="178">
        <v>4.8719999999999999</v>
      </c>
      <c r="X26" s="179">
        <v>5.0090000000000003</v>
      </c>
      <c r="Y26" s="71">
        <v>0</v>
      </c>
      <c r="Z26" s="180">
        <v>4.3369999999999997</v>
      </c>
      <c r="AA26" s="181">
        <v>4.7050000000000001</v>
      </c>
      <c r="AB26" s="182">
        <v>4.8049999999999997</v>
      </c>
      <c r="AC26" s="183">
        <v>5.25</v>
      </c>
      <c r="AD26" s="184">
        <v>0</v>
      </c>
      <c r="AE26" s="71">
        <v>0</v>
      </c>
      <c r="AF26" s="185">
        <v>4.9779999999999998</v>
      </c>
      <c r="AG26" s="85">
        <v>4.9340000000000002</v>
      </c>
      <c r="AH26" s="103">
        <v>0</v>
      </c>
      <c r="AI26" s="86">
        <v>4.5839999999999996</v>
      </c>
      <c r="AJ26" s="104">
        <v>4.7510000000000003</v>
      </c>
      <c r="AK26" s="87">
        <v>4.7190000000000003</v>
      </c>
      <c r="AL26" s="105">
        <v>4.8250000000000002</v>
      </c>
      <c r="AM26" s="71">
        <v>0</v>
      </c>
      <c r="AN26" s="106">
        <v>4.3959999999999999</v>
      </c>
      <c r="AO26" s="253">
        <v>4.5549999999999997</v>
      </c>
      <c r="AP26" s="253">
        <v>4.7720000000000002</v>
      </c>
      <c r="AQ26" s="251">
        <v>3.9379999999999997</v>
      </c>
      <c r="AR26" s="88">
        <v>4.0750000000000002</v>
      </c>
      <c r="AS26" s="88">
        <v>4.1959999999999997</v>
      </c>
      <c r="AT26" s="121">
        <v>4.2610000000000001</v>
      </c>
      <c r="AU26" s="196">
        <v>4.2770000000000001</v>
      </c>
      <c r="AV26" s="219">
        <v>4.5369999999999999</v>
      </c>
      <c r="AW26" s="196">
        <v>4.9000000000000004</v>
      </c>
      <c r="AX26" s="220">
        <v>0</v>
      </c>
      <c r="AY26" s="107">
        <v>4.1680000000000001</v>
      </c>
      <c r="AZ26" s="89">
        <v>4.0629999999999997</v>
      </c>
      <c r="BA26" s="108">
        <v>4.085</v>
      </c>
      <c r="BB26" s="90">
        <v>4.5510000000000002</v>
      </c>
      <c r="BC26" s="109">
        <v>0</v>
      </c>
      <c r="BD26" s="91">
        <v>4.1779999999999999</v>
      </c>
      <c r="BE26" s="110">
        <v>0</v>
      </c>
      <c r="BF26" s="92">
        <v>4.0890000000000004</v>
      </c>
      <c r="BG26" s="93">
        <v>3.8620000000000001</v>
      </c>
      <c r="BH26" s="111">
        <v>4.0599999999999996</v>
      </c>
      <c r="BI26" s="93">
        <v>4.3550000000000004</v>
      </c>
      <c r="BJ26" s="111">
        <v>4.6020000000000003</v>
      </c>
      <c r="BK26" s="94">
        <v>4.25</v>
      </c>
      <c r="BL26" s="112">
        <v>4.3449999999999998</v>
      </c>
      <c r="BM26" s="95">
        <v>4.7370000000000001</v>
      </c>
      <c r="BN26" s="113">
        <v>4.8949999999999996</v>
      </c>
    </row>
    <row r="27" spans="1:66" x14ac:dyDescent="0.25">
      <c r="A27" s="35">
        <v>42059</v>
      </c>
      <c r="B27" s="67">
        <v>0</v>
      </c>
      <c r="C27" s="96">
        <v>0</v>
      </c>
      <c r="D27" s="151">
        <v>3.5190000000000001</v>
      </c>
      <c r="E27" s="151">
        <v>3.2490000000000001</v>
      </c>
      <c r="F27" s="152">
        <v>3.2480000000000002</v>
      </c>
      <c r="G27" s="153">
        <v>3.278</v>
      </c>
      <c r="H27" s="150">
        <v>3.3170000000000002</v>
      </c>
      <c r="I27" s="154">
        <v>3.355</v>
      </c>
      <c r="J27" s="154">
        <v>3.4220000000000002</v>
      </c>
      <c r="K27" s="40"/>
      <c r="L27" s="39"/>
      <c r="M27" s="40">
        <v>42059</v>
      </c>
      <c r="N27" s="174">
        <v>3.9660000000000002</v>
      </c>
      <c r="O27" s="175">
        <v>4.1139999999999999</v>
      </c>
      <c r="P27" s="101">
        <v>4.0229999999999997</v>
      </c>
      <c r="Q27" s="100">
        <v>4.0709999999999997</v>
      </c>
      <c r="R27" s="102">
        <v>4.3</v>
      </c>
      <c r="S27" s="163">
        <v>4.492</v>
      </c>
      <c r="T27" s="176">
        <v>4.2839999999999998</v>
      </c>
      <c r="U27" s="177">
        <v>4.3529999999999998</v>
      </c>
      <c r="V27" s="84">
        <v>4.6479999999999997</v>
      </c>
      <c r="W27" s="178">
        <v>4.8410000000000002</v>
      </c>
      <c r="X27" s="179">
        <v>4.9790000000000001</v>
      </c>
      <c r="Y27" s="71">
        <v>0</v>
      </c>
      <c r="Z27" s="180">
        <v>4.3230000000000004</v>
      </c>
      <c r="AA27" s="181">
        <v>4.68</v>
      </c>
      <c r="AB27" s="182">
        <v>4.7759999999999998</v>
      </c>
      <c r="AC27" s="183">
        <v>5.22</v>
      </c>
      <c r="AD27" s="184">
        <v>0</v>
      </c>
      <c r="AE27" s="71">
        <v>0</v>
      </c>
      <c r="AF27" s="185">
        <v>4.95</v>
      </c>
      <c r="AG27" s="85">
        <v>4.9050000000000002</v>
      </c>
      <c r="AH27" s="103">
        <v>0</v>
      </c>
      <c r="AI27" s="86">
        <v>4.5649999999999995</v>
      </c>
      <c r="AJ27" s="104">
        <v>4.7320000000000002</v>
      </c>
      <c r="AK27" s="87">
        <v>4.6920000000000002</v>
      </c>
      <c r="AL27" s="105">
        <v>4.7830000000000004</v>
      </c>
      <c r="AM27" s="71">
        <v>0</v>
      </c>
      <c r="AN27" s="106">
        <v>4.3629999999999995</v>
      </c>
      <c r="AO27" s="253">
        <v>4.5229999999999997</v>
      </c>
      <c r="AP27" s="253">
        <v>4.7460000000000004</v>
      </c>
      <c r="AQ27" s="251">
        <v>3.9220000000000002</v>
      </c>
      <c r="AR27" s="88">
        <v>4.0490000000000004</v>
      </c>
      <c r="AS27" s="88">
        <v>4.1509999999999998</v>
      </c>
      <c r="AT27" s="121">
        <v>4.2329999999999997</v>
      </c>
      <c r="AU27" s="196">
        <v>4.2460000000000004</v>
      </c>
      <c r="AV27" s="219">
        <v>4.5060000000000002</v>
      </c>
      <c r="AW27" s="196">
        <v>4.8710000000000004</v>
      </c>
      <c r="AX27" s="220">
        <v>0</v>
      </c>
      <c r="AY27" s="107">
        <v>4.1630000000000003</v>
      </c>
      <c r="AZ27" s="89">
        <v>4.1059999999999999</v>
      </c>
      <c r="BA27" s="108">
        <v>4.0780000000000003</v>
      </c>
      <c r="BB27" s="90">
        <v>4.5170000000000003</v>
      </c>
      <c r="BC27" s="109">
        <v>0</v>
      </c>
      <c r="BD27" s="91">
        <v>4.157</v>
      </c>
      <c r="BE27" s="110">
        <v>0</v>
      </c>
      <c r="BF27" s="92">
        <v>4.1909999999999998</v>
      </c>
      <c r="BG27" s="93">
        <v>3.8570000000000002</v>
      </c>
      <c r="BH27" s="111">
        <v>4.0369999999999999</v>
      </c>
      <c r="BI27" s="93">
        <v>4.3239999999999998</v>
      </c>
      <c r="BJ27" s="111">
        <v>4.5739999999999998</v>
      </c>
      <c r="BK27" s="94">
        <v>4.2629999999999999</v>
      </c>
      <c r="BL27" s="112">
        <v>4.3259999999999996</v>
      </c>
      <c r="BM27" s="95">
        <v>4.7069999999999999</v>
      </c>
      <c r="BN27" s="113">
        <v>4.8650000000000002</v>
      </c>
    </row>
    <row r="28" spans="1:66" x14ac:dyDescent="0.25">
      <c r="A28" s="35">
        <v>42060</v>
      </c>
      <c r="B28" s="67">
        <v>0</v>
      </c>
      <c r="C28" s="96">
        <v>0</v>
      </c>
      <c r="D28" s="151">
        <v>3.512</v>
      </c>
      <c r="E28" s="151">
        <v>3.2210000000000001</v>
      </c>
      <c r="F28" s="152">
        <v>3.226</v>
      </c>
      <c r="G28" s="153">
        <v>3.2570000000000001</v>
      </c>
      <c r="H28" s="150">
        <v>3.294</v>
      </c>
      <c r="I28" s="154">
        <v>3.331</v>
      </c>
      <c r="J28" s="154">
        <v>3.4</v>
      </c>
      <c r="K28" s="40"/>
      <c r="L28" s="39"/>
      <c r="M28" s="40">
        <v>42060</v>
      </c>
      <c r="N28" s="174">
        <v>3.9990000000000001</v>
      </c>
      <c r="O28" s="175">
        <v>4.1399999999999997</v>
      </c>
      <c r="P28" s="101">
        <v>4.0570000000000004</v>
      </c>
      <c r="Q28" s="100">
        <v>4.1020000000000003</v>
      </c>
      <c r="R28" s="102">
        <v>4.3120000000000003</v>
      </c>
      <c r="S28" s="163">
        <v>4.508</v>
      </c>
      <c r="T28" s="176">
        <v>4.3019999999999996</v>
      </c>
      <c r="U28" s="177">
        <v>4.3629999999999995</v>
      </c>
      <c r="V28" s="84">
        <v>4.6550000000000002</v>
      </c>
      <c r="W28" s="178">
        <v>4.8600000000000003</v>
      </c>
      <c r="X28" s="179">
        <v>4.984</v>
      </c>
      <c r="Y28" s="71">
        <v>0</v>
      </c>
      <c r="Z28" s="180">
        <v>4.3390000000000004</v>
      </c>
      <c r="AA28" s="181">
        <v>4.6909999999999998</v>
      </c>
      <c r="AB28" s="182">
        <v>4.7960000000000003</v>
      </c>
      <c r="AC28" s="183">
        <v>5.23</v>
      </c>
      <c r="AD28" s="184">
        <v>0</v>
      </c>
      <c r="AE28" s="71">
        <v>0</v>
      </c>
      <c r="AF28" s="185">
        <v>4.9649999999999999</v>
      </c>
      <c r="AG28" s="85">
        <v>4.9180000000000001</v>
      </c>
      <c r="AH28" s="103">
        <v>0</v>
      </c>
      <c r="AI28" s="86">
        <v>4.5880000000000001</v>
      </c>
      <c r="AJ28" s="104">
        <v>4.7530000000000001</v>
      </c>
      <c r="AK28" s="87">
        <v>4.7059999999999995</v>
      </c>
      <c r="AL28" s="105">
        <v>4.7889999999999997</v>
      </c>
      <c r="AM28" s="71">
        <v>0</v>
      </c>
      <c r="AN28" s="106">
        <v>4.3819999999999997</v>
      </c>
      <c r="AO28" s="253">
        <v>4.55</v>
      </c>
      <c r="AP28" s="253">
        <v>4.7649999999999997</v>
      </c>
      <c r="AQ28" s="251">
        <v>3.9409999999999998</v>
      </c>
      <c r="AR28" s="88">
        <v>4.0670000000000002</v>
      </c>
      <c r="AS28" s="88">
        <v>4.1689999999999996</v>
      </c>
      <c r="AT28" s="121">
        <v>4.2480000000000002</v>
      </c>
      <c r="AU28" s="196">
        <v>4.2649999999999997</v>
      </c>
      <c r="AV28" s="219">
        <v>4.5170000000000003</v>
      </c>
      <c r="AW28" s="196">
        <v>4.875</v>
      </c>
      <c r="AX28" s="220">
        <v>0</v>
      </c>
      <c r="AY28" s="107">
        <v>4.2389999999999999</v>
      </c>
      <c r="AZ28" s="89">
        <v>4.1689999999999996</v>
      </c>
      <c r="BA28" s="108">
        <v>4.0970000000000004</v>
      </c>
      <c r="BB28" s="90">
        <v>4.53</v>
      </c>
      <c r="BC28" s="109">
        <v>0</v>
      </c>
      <c r="BD28" s="91">
        <v>4.1779999999999999</v>
      </c>
      <c r="BE28" s="110">
        <v>0</v>
      </c>
      <c r="BF28" s="92">
        <v>4.7949999999999999</v>
      </c>
      <c r="BG28" s="93">
        <v>3.875</v>
      </c>
      <c r="BH28" s="111">
        <v>4.0529999999999999</v>
      </c>
      <c r="BI28" s="93">
        <v>4.335</v>
      </c>
      <c r="BJ28" s="111">
        <v>4.5629999999999997</v>
      </c>
      <c r="BK28" s="94">
        <v>4.5999999999999996</v>
      </c>
      <c r="BL28" s="112">
        <v>4.3440000000000003</v>
      </c>
      <c r="BM28" s="95">
        <v>4.726</v>
      </c>
      <c r="BN28" s="113">
        <v>4.8769999999999998</v>
      </c>
    </row>
    <row r="29" spans="1:66" x14ac:dyDescent="0.25">
      <c r="A29" s="35">
        <v>42061</v>
      </c>
      <c r="B29" s="67">
        <v>0</v>
      </c>
      <c r="C29" s="96">
        <v>0</v>
      </c>
      <c r="D29" s="151">
        <v>3.5140000000000002</v>
      </c>
      <c r="E29" s="151">
        <v>3.198</v>
      </c>
      <c r="F29" s="152">
        <v>3.1970000000000001</v>
      </c>
      <c r="G29" s="153">
        <v>3.2290000000000001</v>
      </c>
      <c r="H29" s="150">
        <v>3.2629999999999999</v>
      </c>
      <c r="I29" s="154">
        <v>3.3010000000000002</v>
      </c>
      <c r="J29" s="154">
        <v>3.3719999999999999</v>
      </c>
      <c r="K29" s="40"/>
      <c r="L29" s="39"/>
      <c r="M29" s="40">
        <v>42061</v>
      </c>
      <c r="N29" s="174">
        <v>3.9849999999999999</v>
      </c>
      <c r="O29" s="175">
        <v>4.13</v>
      </c>
      <c r="P29" s="101">
        <v>4.0460000000000003</v>
      </c>
      <c r="Q29" s="100">
        <v>4.109</v>
      </c>
      <c r="R29" s="102">
        <v>4.3029999999999999</v>
      </c>
      <c r="S29" s="163">
        <v>4.484</v>
      </c>
      <c r="T29" s="176">
        <v>4.2919999999999998</v>
      </c>
      <c r="U29" s="177">
        <v>4.3680000000000003</v>
      </c>
      <c r="V29" s="84">
        <v>4.6349999999999998</v>
      </c>
      <c r="W29" s="178">
        <v>4.8460000000000001</v>
      </c>
      <c r="X29" s="179">
        <v>4.9420000000000002</v>
      </c>
      <c r="Y29" s="71">
        <v>0</v>
      </c>
      <c r="Z29" s="180">
        <v>4.3390000000000004</v>
      </c>
      <c r="AA29" s="181">
        <v>4.6870000000000003</v>
      </c>
      <c r="AB29" s="182">
        <v>4.7850000000000001</v>
      </c>
      <c r="AC29" s="183">
        <v>5.2</v>
      </c>
      <c r="AD29" s="184">
        <v>0</v>
      </c>
      <c r="AE29" s="71">
        <v>0</v>
      </c>
      <c r="AF29" s="185">
        <v>4.95</v>
      </c>
      <c r="AG29" s="85">
        <v>4.8970000000000002</v>
      </c>
      <c r="AH29" s="103">
        <v>0</v>
      </c>
      <c r="AI29" s="86">
        <v>4.6079999999999997</v>
      </c>
      <c r="AJ29" s="104">
        <v>4.7539999999999996</v>
      </c>
      <c r="AK29" s="87">
        <v>4.7030000000000003</v>
      </c>
      <c r="AL29" s="105">
        <v>4.7670000000000003</v>
      </c>
      <c r="AM29" s="71">
        <v>0</v>
      </c>
      <c r="AN29" s="106">
        <v>4.3659999999999997</v>
      </c>
      <c r="AO29" s="253">
        <v>4.5519999999999996</v>
      </c>
      <c r="AP29" s="253">
        <v>4.7610000000000001</v>
      </c>
      <c r="AQ29" s="251">
        <v>3.9470000000000001</v>
      </c>
      <c r="AR29" s="88">
        <v>4.0640000000000001</v>
      </c>
      <c r="AS29" s="88">
        <v>4.1619999999999999</v>
      </c>
      <c r="AT29" s="121">
        <v>4.2379999999999995</v>
      </c>
      <c r="AU29" s="196">
        <v>4.2519999999999998</v>
      </c>
      <c r="AV29" s="219">
        <v>4.4879999999999995</v>
      </c>
      <c r="AW29" s="196">
        <v>4.843</v>
      </c>
      <c r="AX29" s="220">
        <v>0</v>
      </c>
      <c r="AY29" s="107">
        <v>4.1580000000000004</v>
      </c>
      <c r="AZ29" s="89">
        <v>4.1100000000000003</v>
      </c>
      <c r="BA29" s="108">
        <v>4.1040000000000001</v>
      </c>
      <c r="BB29" s="90">
        <v>4.5199999999999996</v>
      </c>
      <c r="BC29" s="109">
        <v>0</v>
      </c>
      <c r="BD29" s="91">
        <v>4.1859999999999999</v>
      </c>
      <c r="BE29" s="110">
        <v>0</v>
      </c>
      <c r="BF29" s="92">
        <v>4.2759999999999998</v>
      </c>
      <c r="BG29" s="93">
        <v>3.8719999999999999</v>
      </c>
      <c r="BH29" s="111">
        <v>4.0640000000000001</v>
      </c>
      <c r="BI29" s="93">
        <v>4.3239999999999998</v>
      </c>
      <c r="BJ29" s="111">
        <v>4.54</v>
      </c>
      <c r="BK29" s="94">
        <v>4.2969999999999997</v>
      </c>
      <c r="BL29" s="112">
        <v>4.3550000000000004</v>
      </c>
      <c r="BM29" s="95">
        <v>4.7160000000000002</v>
      </c>
      <c r="BN29" s="113">
        <v>4.8550000000000004</v>
      </c>
    </row>
    <row r="30" spans="1:66" x14ac:dyDescent="0.25">
      <c r="A30" s="35">
        <v>42062</v>
      </c>
      <c r="B30" s="67">
        <v>0</v>
      </c>
      <c r="C30" s="96">
        <v>0</v>
      </c>
      <c r="D30" s="151">
        <v>3.528</v>
      </c>
      <c r="E30" s="151">
        <v>3.2040000000000002</v>
      </c>
      <c r="F30" s="152">
        <v>3.2130000000000001</v>
      </c>
      <c r="G30" s="153">
        <v>3.2359999999999998</v>
      </c>
      <c r="H30" s="150">
        <v>3.2629999999999999</v>
      </c>
      <c r="I30" s="154">
        <v>3.319</v>
      </c>
      <c r="J30" s="154">
        <v>3.3929999999999998</v>
      </c>
      <c r="K30" s="39"/>
      <c r="L30" s="39"/>
      <c r="M30" s="40">
        <v>42062</v>
      </c>
      <c r="N30" s="174">
        <v>3.9590000000000001</v>
      </c>
      <c r="O30" s="175">
        <v>4.1159999999999997</v>
      </c>
      <c r="P30" s="101">
        <v>4.0179999999999998</v>
      </c>
      <c r="Q30" s="100">
        <v>4.0880000000000001</v>
      </c>
      <c r="R30" s="102">
        <v>4.2880000000000003</v>
      </c>
      <c r="S30" s="163">
        <v>4.4649999999999999</v>
      </c>
      <c r="T30" s="176">
        <v>4.22</v>
      </c>
      <c r="U30" s="177">
        <v>4.3170000000000002</v>
      </c>
      <c r="V30" s="84">
        <v>4.5910000000000002</v>
      </c>
      <c r="W30" s="178">
        <v>4.7949999999999999</v>
      </c>
      <c r="X30" s="179">
        <v>4.9059999999999997</v>
      </c>
      <c r="Y30" s="71">
        <v>0</v>
      </c>
      <c r="Z30" s="180">
        <v>4.3170000000000002</v>
      </c>
      <c r="AA30" s="181">
        <v>4.6589999999999998</v>
      </c>
      <c r="AB30" s="182">
        <v>4.7670000000000003</v>
      </c>
      <c r="AC30" s="183">
        <v>5.1879999999999997</v>
      </c>
      <c r="AD30" s="184">
        <v>0</v>
      </c>
      <c r="AE30" s="71">
        <v>0</v>
      </c>
      <c r="AF30" s="185">
        <v>4.9340000000000002</v>
      </c>
      <c r="AG30" s="85">
        <v>4.8840000000000003</v>
      </c>
      <c r="AH30" s="103">
        <v>0</v>
      </c>
      <c r="AI30" s="86">
        <v>4.5519999999999996</v>
      </c>
      <c r="AJ30" s="104">
        <v>4.7190000000000003</v>
      </c>
      <c r="AK30" s="87">
        <v>4.6349999999999998</v>
      </c>
      <c r="AL30" s="105">
        <v>4.7160000000000002</v>
      </c>
      <c r="AM30" s="71">
        <v>0</v>
      </c>
      <c r="AN30" s="106">
        <v>4.3440000000000003</v>
      </c>
      <c r="AO30" s="253">
        <v>4.5750000000000002</v>
      </c>
      <c r="AP30" s="253">
        <v>4.7450000000000001</v>
      </c>
      <c r="AQ30" s="251">
        <v>3.931</v>
      </c>
      <c r="AR30" s="88">
        <v>4.048</v>
      </c>
      <c r="AS30" s="88">
        <v>4.1449999999999996</v>
      </c>
      <c r="AT30" s="121">
        <v>4.22</v>
      </c>
      <c r="AU30" s="196">
        <v>4.2300000000000004</v>
      </c>
      <c r="AV30" s="219">
        <v>4.4740000000000002</v>
      </c>
      <c r="AW30" s="196">
        <v>4.8280000000000003</v>
      </c>
      <c r="AX30" s="220">
        <v>0</v>
      </c>
      <c r="AY30" s="107">
        <v>4.1040000000000001</v>
      </c>
      <c r="AZ30" s="89">
        <v>4.0670000000000002</v>
      </c>
      <c r="BA30" s="108">
        <v>4.0640000000000001</v>
      </c>
      <c r="BB30" s="90">
        <v>4.4930000000000003</v>
      </c>
      <c r="BC30" s="109">
        <v>0</v>
      </c>
      <c r="BD30" s="91">
        <v>4.1740000000000004</v>
      </c>
      <c r="BE30" s="110">
        <v>0</v>
      </c>
      <c r="BF30" s="92">
        <v>3.7749999999999999</v>
      </c>
      <c r="BG30" s="93">
        <v>3.8460000000000001</v>
      </c>
      <c r="BH30" s="111">
        <v>4.0449999999999999</v>
      </c>
      <c r="BI30" s="93">
        <v>4.3079999999999998</v>
      </c>
      <c r="BJ30" s="111">
        <v>4.5229999999999997</v>
      </c>
      <c r="BK30" s="94">
        <v>4.0629999999999997</v>
      </c>
      <c r="BL30" s="112">
        <v>4.3209999999999997</v>
      </c>
      <c r="BM30" s="95">
        <v>4.7030000000000003</v>
      </c>
      <c r="BN30" s="113">
        <v>4.84</v>
      </c>
    </row>
    <row r="31" spans="1:66" x14ac:dyDescent="0.25">
      <c r="A31" s="35" t="s">
        <v>173</v>
      </c>
      <c r="B31" s="67"/>
      <c r="C31" s="96"/>
      <c r="D31" s="151"/>
      <c r="E31" s="151"/>
      <c r="F31" s="152"/>
      <c r="G31" s="153"/>
      <c r="H31" s="150"/>
      <c r="I31" s="154"/>
      <c r="J31" s="154"/>
      <c r="K31" s="39"/>
      <c r="L31" s="39"/>
      <c r="M31" s="40"/>
      <c r="N31" s="174"/>
      <c r="O31" s="175"/>
      <c r="P31" s="101"/>
      <c r="Q31" s="100"/>
      <c r="R31" s="102"/>
      <c r="S31" s="163"/>
      <c r="T31" s="176"/>
      <c r="U31" s="177"/>
      <c r="V31" s="84"/>
      <c r="W31" s="178"/>
      <c r="X31" s="179"/>
      <c r="Y31" s="71"/>
      <c r="Z31" s="180"/>
      <c r="AA31" s="181"/>
      <c r="AB31" s="182"/>
      <c r="AC31" s="183"/>
      <c r="AD31" s="184"/>
      <c r="AE31" s="71"/>
      <c r="AF31" s="185"/>
      <c r="AG31" s="85"/>
      <c r="AH31" s="103"/>
      <c r="AI31" s="86"/>
      <c r="AJ31" s="104"/>
      <c r="AK31" s="87"/>
      <c r="AL31" s="105"/>
      <c r="AM31" s="71"/>
      <c r="AN31" s="106"/>
      <c r="AO31" s="253"/>
      <c r="AP31" s="253"/>
      <c r="AQ31" s="251"/>
      <c r="AR31" s="88"/>
      <c r="AS31" s="88"/>
      <c r="AT31" s="121"/>
      <c r="AU31" s="196"/>
      <c r="AV31" s="219"/>
      <c r="AW31" s="196"/>
      <c r="AX31" s="220"/>
      <c r="AY31" s="107"/>
      <c r="AZ31" s="89"/>
      <c r="BA31" s="108"/>
      <c r="BB31" s="90"/>
      <c r="BC31" s="109"/>
      <c r="BD31" s="91"/>
      <c r="BE31" s="110"/>
      <c r="BF31" s="92"/>
      <c r="BG31" s="93"/>
      <c r="BH31" s="111"/>
      <c r="BI31" s="93"/>
      <c r="BJ31" s="111"/>
      <c r="BK31" s="94"/>
      <c r="BL31" s="112"/>
      <c r="BM31" s="95"/>
      <c r="BN31" s="113"/>
    </row>
    <row r="32" spans="1:66" x14ac:dyDescent="0.25">
      <c r="A32" s="35" t="s">
        <v>173</v>
      </c>
      <c r="B32" s="67"/>
      <c r="C32" s="96"/>
      <c r="D32" s="151"/>
      <c r="E32" s="151"/>
      <c r="F32" s="152"/>
      <c r="G32" s="153"/>
      <c r="H32" s="150"/>
      <c r="I32" s="154"/>
      <c r="J32" s="154"/>
      <c r="K32" s="39"/>
      <c r="L32" s="39"/>
      <c r="M32" s="40"/>
      <c r="N32" s="174"/>
      <c r="O32" s="175"/>
      <c r="P32" s="101"/>
      <c r="Q32" s="100"/>
      <c r="R32" s="102"/>
      <c r="S32" s="163"/>
      <c r="T32" s="176"/>
      <c r="U32" s="177"/>
      <c r="V32" s="84"/>
      <c r="W32" s="178"/>
      <c r="X32" s="179"/>
      <c r="Y32" s="71"/>
      <c r="Z32" s="180"/>
      <c r="AA32" s="181"/>
      <c r="AB32" s="182"/>
      <c r="AC32" s="183"/>
      <c r="AD32" s="184"/>
      <c r="AE32" s="71"/>
      <c r="AF32" s="185"/>
      <c r="AG32" s="85"/>
      <c r="AH32" s="103"/>
      <c r="AI32" s="86"/>
      <c r="AJ32" s="104"/>
      <c r="AK32" s="87"/>
      <c r="AL32" s="105"/>
      <c r="AM32" s="71"/>
      <c r="AN32" s="106"/>
      <c r="AO32" s="253"/>
      <c r="AP32" s="253"/>
      <c r="AQ32" s="251"/>
      <c r="AR32" s="88"/>
      <c r="AS32" s="88"/>
      <c r="AT32" s="121"/>
      <c r="AU32" s="196"/>
      <c r="AV32" s="219"/>
      <c r="AW32" s="196"/>
      <c r="AX32" s="220"/>
      <c r="AY32" s="107"/>
      <c r="AZ32" s="89"/>
      <c r="BA32" s="108"/>
      <c r="BB32" s="90"/>
      <c r="BC32" s="109"/>
      <c r="BD32" s="91"/>
      <c r="BE32" s="110"/>
      <c r="BF32" s="92"/>
      <c r="BG32" s="93"/>
      <c r="BH32" s="111"/>
      <c r="BI32" s="93"/>
      <c r="BJ32" s="111"/>
      <c r="BK32" s="94"/>
      <c r="BL32" s="112"/>
      <c r="BM32" s="95"/>
      <c r="BN32" s="113"/>
    </row>
    <row r="33" spans="1:66" x14ac:dyDescent="0.25">
      <c r="A33" s="35" t="s">
        <v>173</v>
      </c>
      <c r="B33" s="68"/>
      <c r="C33" s="68"/>
      <c r="D33" s="155"/>
      <c r="E33" s="156"/>
      <c r="F33" s="157"/>
      <c r="G33" s="158"/>
      <c r="H33" s="159"/>
      <c r="I33" s="160"/>
      <c r="J33" s="160"/>
      <c r="K33" s="39"/>
      <c r="L33" s="39"/>
      <c r="M33" s="40"/>
      <c r="N33" s="254"/>
      <c r="O33" s="255"/>
      <c r="P33" s="256"/>
      <c r="Q33" s="257"/>
      <c r="R33" s="258"/>
      <c r="S33" s="259"/>
      <c r="T33" s="260"/>
      <c r="U33" s="261"/>
      <c r="V33" s="262"/>
      <c r="W33" s="263"/>
      <c r="X33" s="264"/>
      <c r="Y33" s="265"/>
      <c r="Z33" s="266"/>
      <c r="AA33" s="267"/>
      <c r="AB33" s="268"/>
      <c r="AC33" s="269"/>
      <c r="AD33" s="270"/>
      <c r="AE33" s="265"/>
      <c r="AF33" s="271"/>
      <c r="AG33" s="272"/>
      <c r="AH33" s="273"/>
      <c r="AI33" s="274"/>
      <c r="AJ33" s="275"/>
      <c r="AK33" s="276"/>
      <c r="AL33" s="277"/>
      <c r="AM33" s="265"/>
      <c r="AN33" s="278"/>
      <c r="AO33" s="279"/>
      <c r="AP33" s="279"/>
      <c r="AQ33" s="280"/>
      <c r="AR33" s="281"/>
      <c r="AS33" s="281"/>
      <c r="AT33" s="282"/>
      <c r="AU33" s="283"/>
      <c r="AV33" s="284"/>
      <c r="AW33" s="283"/>
      <c r="AX33" s="285"/>
      <c r="AY33" s="286"/>
      <c r="AZ33" s="287"/>
      <c r="BA33" s="288"/>
      <c r="BB33" s="289"/>
      <c r="BC33" s="290"/>
      <c r="BD33" s="291"/>
      <c r="BE33" s="292"/>
      <c r="BF33" s="293"/>
      <c r="BG33" s="294"/>
      <c r="BH33" s="295"/>
      <c r="BI33" s="294"/>
      <c r="BJ33" s="295"/>
      <c r="BK33" s="296"/>
      <c r="BL33" s="297"/>
      <c r="BM33" s="298"/>
      <c r="BN33" s="299"/>
    </row>
    <row r="34" spans="1:66" x14ac:dyDescent="0.25">
      <c r="B34" s="45"/>
      <c r="D34" s="9"/>
      <c r="E34" s="46"/>
      <c r="F34" s="4"/>
      <c r="G34" s="4"/>
      <c r="K34" s="1"/>
    </row>
    <row r="35" spans="1:66" x14ac:dyDescent="0.25">
      <c r="B35" s="241" t="s">
        <v>6</v>
      </c>
      <c r="C35" s="242"/>
      <c r="D35" s="242"/>
      <c r="E35" s="242"/>
      <c r="F35" s="242"/>
      <c r="G35" s="242"/>
      <c r="H35" s="242"/>
      <c r="I35" s="242"/>
      <c r="J35" s="243"/>
      <c r="K35" s="10"/>
      <c r="L35" s="11"/>
      <c r="N35" s="235" t="s">
        <v>6</v>
      </c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7"/>
    </row>
    <row r="36" spans="1:66" x14ac:dyDescent="0.25">
      <c r="B36" s="244" t="s">
        <v>160</v>
      </c>
      <c r="C36" s="245"/>
      <c r="D36" s="245"/>
      <c r="E36" s="245"/>
      <c r="F36" s="245"/>
      <c r="G36" s="245"/>
      <c r="H36" s="245"/>
      <c r="I36" s="245"/>
      <c r="J36" s="246"/>
      <c r="K36" s="12"/>
      <c r="L36" s="13"/>
      <c r="N36" s="238" t="s">
        <v>161</v>
      </c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39"/>
      <c r="AW36" s="239"/>
      <c r="AX36" s="239"/>
      <c r="AY36" s="239"/>
      <c r="AZ36" s="239"/>
      <c r="BA36" s="239"/>
      <c r="BB36" s="239"/>
      <c r="BC36" s="239"/>
      <c r="BD36" s="239"/>
      <c r="BE36" s="239"/>
      <c r="BF36" s="239"/>
      <c r="BG36" s="239"/>
      <c r="BH36" s="239"/>
      <c r="BI36" s="239"/>
      <c r="BJ36" s="239"/>
      <c r="BK36" s="239"/>
      <c r="BL36" s="239"/>
      <c r="BM36" s="239"/>
      <c r="BN36" s="240"/>
    </row>
    <row r="37" spans="1:66" x14ac:dyDescent="0.25">
      <c r="A37" s="191" t="str">
        <f>A7</f>
        <v>Security name</v>
      </c>
      <c r="B37" s="33" t="str">
        <f>B7</f>
        <v>NZGB 6 11/15/11</v>
      </c>
      <c r="C37" s="47" t="str">
        <f t="shared" ref="C37:I37" si="0">C7</f>
        <v>NZGB 6 1/2 04/15/13</v>
      </c>
      <c r="D37" s="33" t="str">
        <f t="shared" si="0"/>
        <v>NZGB 6 04/15/15</v>
      </c>
      <c r="E37" s="47" t="str">
        <f t="shared" si="0"/>
        <v>NZGB 6 12/15/17</v>
      </c>
      <c r="F37" s="62" t="str">
        <f t="shared" si="0"/>
        <v>NZGB 5 03/15/19</v>
      </c>
      <c r="G37" s="33" t="str">
        <f t="shared" si="0"/>
        <v>NZGB 3 04/15/20</v>
      </c>
      <c r="H37" s="99" t="str">
        <f t="shared" si="0"/>
        <v>NZGB 6 05/15/21</v>
      </c>
      <c r="I37" s="99" t="str">
        <f t="shared" si="0"/>
        <v>NZGB 5 1/2 04/15/23</v>
      </c>
      <c r="J37" s="99" t="str">
        <f t="shared" ref="J37" si="1">J7</f>
        <v>NZGB 4 1/2 04/15/27</v>
      </c>
      <c r="K37" s="30"/>
      <c r="L37" s="30"/>
      <c r="M37" s="190" t="str">
        <f t="shared" ref="M37:N37" si="2">M7</f>
        <v>Security name</v>
      </c>
      <c r="N37" s="62" t="str">
        <f t="shared" si="2"/>
        <v>AIANZ 7 1/4 11/07/15</v>
      </c>
      <c r="O37" s="62" t="str">
        <f t="shared" ref="O37:BN37" si="3">O7</f>
        <v>AIANZ 8 08/10/16</v>
      </c>
      <c r="P37" s="62" t="str">
        <f t="shared" si="3"/>
        <v>AIANZ 8 11/15/16</v>
      </c>
      <c r="Q37" s="62" t="str">
        <f t="shared" si="3"/>
        <v>AIANZ 5.47 10/17/17</v>
      </c>
      <c r="R37" s="62" t="str">
        <f t="shared" si="3"/>
        <v>AIANZ 4.73 12/13/19</v>
      </c>
      <c r="S37" s="62" t="str">
        <f t="shared" si="3"/>
        <v>AIANZ 5.52 05/28/21</v>
      </c>
      <c r="T37" s="62" t="str">
        <f t="shared" si="3"/>
        <v>GENEPO 7.65 03/15/16</v>
      </c>
      <c r="U37" s="62" t="str">
        <f t="shared" si="3"/>
        <v>GENEPO 7.185 09/15/16</v>
      </c>
      <c r="V37" s="62" t="str">
        <f t="shared" si="3"/>
        <v>GENEPO 5.205 11/01/19</v>
      </c>
      <c r="W37" s="62" t="str">
        <f t="shared" si="3"/>
        <v>GENEPO 8.3 06/23/20</v>
      </c>
      <c r="X37" s="62" t="str">
        <f t="shared" si="3"/>
        <v>GENEPO 5.81 03/08/23</v>
      </c>
      <c r="Y37" s="62" t="str">
        <f t="shared" si="3"/>
        <v>MRPNZ 8.36 05/15/13</v>
      </c>
      <c r="Z37" s="62" t="str">
        <f t="shared" si="3"/>
        <v>MRPNZ 7.55 10/12/16</v>
      </c>
      <c r="AA37" s="62" t="str">
        <f t="shared" si="3"/>
        <v>MRPNZ 5.029 03/06/19</v>
      </c>
      <c r="AB37" s="62" t="str">
        <f t="shared" si="3"/>
        <v>MRPNZ 8.21 02/11/20</v>
      </c>
      <c r="AC37" s="62" t="str">
        <f t="shared" si="3"/>
        <v>MRPNZ 5.793 03/06/23</v>
      </c>
      <c r="AD37" s="62" t="str">
        <f t="shared" si="3"/>
        <v>VCTNZ 7.8 10/15/14</v>
      </c>
      <c r="AE37" s="62" t="str">
        <f t="shared" si="3"/>
        <v>WIANZ 7 1/2 11/15/13</v>
      </c>
      <c r="AF37" s="62" t="str">
        <f t="shared" si="3"/>
        <v>WIANZ 5.27 06/11/20</v>
      </c>
      <c r="AG37" s="62" t="str">
        <f t="shared" si="3"/>
        <v>WIANZ 6 1/4 05/15/21</v>
      </c>
      <c r="AH37" s="62" t="str">
        <f t="shared" si="3"/>
        <v>CENNZ 8 05/15/14</v>
      </c>
      <c r="AI37" s="62" t="str">
        <f t="shared" si="3"/>
        <v>CENNZ 7.855 04/13/17</v>
      </c>
      <c r="AJ37" s="62" t="str">
        <f t="shared" si="3"/>
        <v>CENNZ 4.8 05/24/18</v>
      </c>
      <c r="AK37" s="62" t="str">
        <f t="shared" si="3"/>
        <v>CENNZ 5.8 05/15/19</v>
      </c>
      <c r="AL37" s="33" t="str">
        <f t="shared" si="3"/>
        <v>CENNZ 5.277 05/27/20</v>
      </c>
      <c r="AM37" s="62" t="str">
        <f t="shared" si="3"/>
        <v>PIFAU 6.39 03/29/13</v>
      </c>
      <c r="AN37" s="62" t="str">
        <f t="shared" si="3"/>
        <v>PIFAU 6.53 06/29/15</v>
      </c>
      <c r="AO37" s="62" t="str">
        <f t="shared" si="3"/>
        <v>PIFAU 6.74 09/28/17</v>
      </c>
      <c r="AP37" s="62" t="str">
        <f t="shared" si="3"/>
        <v>PIFAU 6.31 12/20/18</v>
      </c>
      <c r="AQ37" s="62" t="str">
        <f t="shared" si="3"/>
        <v>TPNZ 6.595 02/15/17</v>
      </c>
      <c r="AR37" s="62" t="str">
        <f t="shared" si="3"/>
        <v>TPNZ 5.14 11/30/18</v>
      </c>
      <c r="AS37" s="62" t="str">
        <f t="shared" si="3"/>
        <v>TPNZ 4.65 09/06/19</v>
      </c>
      <c r="AT37" s="62" t="str">
        <f t="shared" si="3"/>
        <v>TPNZ 7.19 11/12/19</v>
      </c>
      <c r="AU37" s="62" t="str">
        <f t="shared" si="3"/>
        <v>TPNZ 6.95 06/10/20</v>
      </c>
      <c r="AV37" s="62" t="str">
        <f t="shared" si="3"/>
        <v>TPNZ 5.448 03/15/23</v>
      </c>
      <c r="AW37" s="62" t="str">
        <f t="shared" ref="AW37" si="4">AW7</f>
        <v>TPNZ 5.893 03/15/28</v>
      </c>
      <c r="AX37" s="62" t="str">
        <f t="shared" si="3"/>
        <v>SPKNZ 6.92 03/22/13</v>
      </c>
      <c r="AY37" s="62" t="str">
        <f t="shared" si="3"/>
        <v>SPKNZ 8.65 06/15/15</v>
      </c>
      <c r="AZ37" s="62" t="str">
        <f t="shared" si="3"/>
        <v>SPKNZ 8.35 06/15/15</v>
      </c>
      <c r="BA37" s="62" t="str">
        <f t="shared" si="3"/>
        <v>SPKNZ 7.04 03/22/16</v>
      </c>
      <c r="BB37" s="62" t="str">
        <f t="shared" si="3"/>
        <v>SPKNZ 5 1/4 10/25/19</v>
      </c>
      <c r="BC37" s="62" t="str">
        <f t="shared" si="3"/>
        <v>TLSAU 7.15 11/24/14</v>
      </c>
      <c r="BD37" s="62" t="str">
        <f t="shared" si="3"/>
        <v>TLSAU 7.515 07/11/17</v>
      </c>
      <c r="BE37" s="62" t="str">
        <f t="shared" si="3"/>
        <v>FCGNZ 6.86 04/21/14</v>
      </c>
      <c r="BF37" s="62" t="str">
        <f t="shared" si="3"/>
        <v>FCGNZ 7 3/4 03/10/15</v>
      </c>
      <c r="BG37" s="62" t="str">
        <f t="shared" si="3"/>
        <v>FCGNZ 6.83 03/04/16</v>
      </c>
      <c r="BH37" s="62" t="str">
        <f t="shared" si="3"/>
        <v>FCGNZ 4.6 10/24/17</v>
      </c>
      <c r="BI37" s="62" t="str">
        <f t="shared" si="3"/>
        <v>FCGNZ 5.52 02/25/20</v>
      </c>
      <c r="BJ37" s="62" t="str">
        <f t="shared" si="3"/>
        <v>FCGNZ 5.9 02/25/22</v>
      </c>
      <c r="BK37" s="62" t="str">
        <f t="shared" si="3"/>
        <v>MERINZ 7.15 03/16/15</v>
      </c>
      <c r="BL37" s="62" t="str">
        <f t="shared" si="3"/>
        <v>MERINZ 7.55 03/16/17</v>
      </c>
      <c r="BM37" s="62" t="str">
        <f t="shared" si="3"/>
        <v>CHRINT 5.15 12/06/19</v>
      </c>
      <c r="BN37" s="33" t="str">
        <f t="shared" si="3"/>
        <v>CHRINT 6 1/4 10/04/21</v>
      </c>
    </row>
    <row r="38" spans="1:66" x14ac:dyDescent="0.25">
      <c r="A38" s="191" t="str">
        <f>A8</f>
        <v>Bond credit rating</v>
      </c>
      <c r="B38" s="31" t="str">
        <f t="shared" ref="B38:I39" si="5">B8</f>
        <v>NR</v>
      </c>
      <c r="C38" s="30" t="str">
        <f t="shared" si="5"/>
        <v>NR</v>
      </c>
      <c r="D38" s="31" t="str">
        <f t="shared" si="5"/>
        <v>AA+</v>
      </c>
      <c r="E38" s="30" t="str">
        <f t="shared" si="5"/>
        <v>AA+</v>
      </c>
      <c r="F38" s="32" t="str">
        <f t="shared" si="5"/>
        <v>AA+</v>
      </c>
      <c r="G38" s="31" t="str">
        <f t="shared" si="5"/>
        <v>AA+</v>
      </c>
      <c r="H38" s="143" t="str">
        <f t="shared" si="5"/>
        <v>AA+</v>
      </c>
      <c r="I38" s="143" t="str">
        <f t="shared" si="5"/>
        <v>AA+</v>
      </c>
      <c r="J38" s="143" t="str">
        <f t="shared" ref="J38" si="6">J8</f>
        <v>AA+</v>
      </c>
      <c r="K38" s="30"/>
      <c r="L38" s="30"/>
      <c r="M38" s="190" t="str">
        <f>M8</f>
        <v>Bond credit rating</v>
      </c>
      <c r="N38" s="32" t="str">
        <f>N8</f>
        <v>A-</v>
      </c>
      <c r="O38" s="32" t="str">
        <f t="shared" ref="O38:BN39" si="7">O8</f>
        <v>A-</v>
      </c>
      <c r="P38" s="32" t="str">
        <f t="shared" si="7"/>
        <v>A-</v>
      </c>
      <c r="Q38" s="32" t="str">
        <f t="shared" si="7"/>
        <v>A-</v>
      </c>
      <c r="R38" s="32" t="str">
        <f t="shared" si="7"/>
        <v>A-</v>
      </c>
      <c r="S38" s="32" t="str">
        <f t="shared" si="7"/>
        <v>A-</v>
      </c>
      <c r="T38" s="32" t="str">
        <f t="shared" si="7"/>
        <v>BBB+</v>
      </c>
      <c r="U38" s="32" t="str">
        <f t="shared" si="7"/>
        <v>BBB+</v>
      </c>
      <c r="V38" s="32" t="str">
        <f t="shared" si="7"/>
        <v>#N/A N/A</v>
      </c>
      <c r="W38" s="32" t="str">
        <f t="shared" si="7"/>
        <v>BBB+</v>
      </c>
      <c r="X38" s="32" t="str">
        <f t="shared" si="7"/>
        <v>BBB+</v>
      </c>
      <c r="Y38" s="32" t="str">
        <f t="shared" si="7"/>
        <v>NR</v>
      </c>
      <c r="Z38" s="32" t="str">
        <f t="shared" si="7"/>
        <v>BBB+</v>
      </c>
      <c r="AA38" s="32" t="str">
        <f t="shared" si="7"/>
        <v>BBB+</v>
      </c>
      <c r="AB38" s="32" t="str">
        <f t="shared" si="7"/>
        <v>BBB+</v>
      </c>
      <c r="AC38" s="32" t="str">
        <f t="shared" si="7"/>
        <v>BBB+</v>
      </c>
      <c r="AD38" s="32" t="str">
        <f t="shared" si="7"/>
        <v>NR</v>
      </c>
      <c r="AE38" s="32" t="str">
        <f t="shared" si="7"/>
        <v>NR</v>
      </c>
      <c r="AF38" s="32" t="str">
        <f t="shared" si="7"/>
        <v>BBB+</v>
      </c>
      <c r="AG38" s="32" t="str">
        <f t="shared" si="7"/>
        <v>#N/A N/A</v>
      </c>
      <c r="AH38" s="32" t="str">
        <f t="shared" si="7"/>
        <v>NR</v>
      </c>
      <c r="AI38" s="32" t="str">
        <f t="shared" si="7"/>
        <v>BBB</v>
      </c>
      <c r="AJ38" s="32" t="str">
        <f t="shared" si="7"/>
        <v>BBB</v>
      </c>
      <c r="AK38" s="32" t="str">
        <f t="shared" si="7"/>
        <v>BBB</v>
      </c>
      <c r="AL38" s="31" t="str">
        <f t="shared" si="7"/>
        <v>BBB</v>
      </c>
      <c r="AM38" s="32" t="str">
        <f t="shared" si="7"/>
        <v>NR</v>
      </c>
      <c r="AN38" s="32" t="str">
        <f t="shared" si="7"/>
        <v>BBB</v>
      </c>
      <c r="AO38" s="32" t="str">
        <f t="shared" si="7"/>
        <v>BBB</v>
      </c>
      <c r="AP38" s="32" t="str">
        <f t="shared" si="7"/>
        <v>BBB</v>
      </c>
      <c r="AQ38" s="32" t="str">
        <f t="shared" si="7"/>
        <v>AA-</v>
      </c>
      <c r="AR38" s="32" t="str">
        <f t="shared" si="7"/>
        <v>AA-</v>
      </c>
      <c r="AS38" s="32" t="str">
        <f t="shared" si="7"/>
        <v>AA-</v>
      </c>
      <c r="AT38" s="32" t="str">
        <f t="shared" si="7"/>
        <v>AA-</v>
      </c>
      <c r="AU38" s="32" t="str">
        <f t="shared" si="7"/>
        <v>AA-</v>
      </c>
      <c r="AV38" s="32" t="str">
        <f t="shared" si="7"/>
        <v>AA-</v>
      </c>
      <c r="AW38" s="32" t="str">
        <f t="shared" ref="AW38" si="8">AW8</f>
        <v>AA-</v>
      </c>
      <c r="AX38" s="32" t="str">
        <f t="shared" si="7"/>
        <v>NR</v>
      </c>
      <c r="AY38" s="32" t="str">
        <f t="shared" si="7"/>
        <v>#N/A N/A</v>
      </c>
      <c r="AZ38" s="32" t="str">
        <f t="shared" si="7"/>
        <v>#N/A N/A</v>
      </c>
      <c r="BA38" s="32" t="str">
        <f t="shared" si="7"/>
        <v>A-</v>
      </c>
      <c r="BB38" s="32" t="str">
        <f t="shared" si="7"/>
        <v>A-</v>
      </c>
      <c r="BC38" s="32" t="str">
        <f t="shared" si="7"/>
        <v>NR</v>
      </c>
      <c r="BD38" s="32" t="str">
        <f t="shared" si="7"/>
        <v>A</v>
      </c>
      <c r="BE38" s="32" t="str">
        <f t="shared" si="7"/>
        <v>NR</v>
      </c>
      <c r="BF38" s="32" t="str">
        <f t="shared" si="7"/>
        <v>NR</v>
      </c>
      <c r="BG38" s="32" t="str">
        <f t="shared" si="7"/>
        <v>A</v>
      </c>
      <c r="BH38" s="32" t="str">
        <f t="shared" si="7"/>
        <v>A</v>
      </c>
      <c r="BI38" s="32" t="str">
        <f t="shared" si="7"/>
        <v>A</v>
      </c>
      <c r="BJ38" s="32" t="str">
        <f t="shared" si="7"/>
        <v>A</v>
      </c>
      <c r="BK38" s="32" t="str">
        <f t="shared" si="7"/>
        <v>NR</v>
      </c>
      <c r="BL38" s="32" t="str">
        <f t="shared" si="7"/>
        <v>BBB+</v>
      </c>
      <c r="BM38" s="32" t="str">
        <f t="shared" si="7"/>
        <v>BBB+</v>
      </c>
      <c r="BN38" s="31" t="str">
        <f t="shared" si="7"/>
        <v>#N/A N/A</v>
      </c>
    </row>
    <row r="39" spans="1:66" x14ac:dyDescent="0.25">
      <c r="A39" s="191" t="str">
        <f>A9</f>
        <v>Coupon frequency</v>
      </c>
      <c r="B39" s="31" t="str">
        <f t="shared" si="5"/>
        <v>S/A</v>
      </c>
      <c r="C39" s="30" t="str">
        <f t="shared" si="5"/>
        <v>S/A</v>
      </c>
      <c r="D39" s="31" t="str">
        <f t="shared" si="5"/>
        <v>S/A</v>
      </c>
      <c r="E39" s="30" t="str">
        <f t="shared" si="5"/>
        <v>S/A</v>
      </c>
      <c r="F39" s="32" t="str">
        <f t="shared" si="5"/>
        <v>S/A</v>
      </c>
      <c r="G39" s="31" t="str">
        <f t="shared" si="5"/>
        <v>S/A</v>
      </c>
      <c r="H39" s="143" t="str">
        <f t="shared" si="5"/>
        <v>S/A</v>
      </c>
      <c r="I39" s="143" t="str">
        <f t="shared" si="5"/>
        <v>S/A</v>
      </c>
      <c r="J39" s="143" t="str">
        <f t="shared" ref="J39" si="9">J9</f>
        <v>S/A</v>
      </c>
      <c r="K39" s="30"/>
      <c r="L39" s="30"/>
      <c r="M39" s="190" t="str">
        <f>M9</f>
        <v>Coupon frequency</v>
      </c>
      <c r="N39" s="32" t="str">
        <f>N9</f>
        <v>S/A</v>
      </c>
      <c r="O39" s="32" t="str">
        <f t="shared" si="7"/>
        <v>S/A</v>
      </c>
      <c r="P39" s="32" t="str">
        <f t="shared" si="7"/>
        <v>S/A</v>
      </c>
      <c r="Q39" s="32" t="str">
        <f t="shared" si="7"/>
        <v>S/A</v>
      </c>
      <c r="R39" s="32" t="str">
        <f t="shared" si="7"/>
        <v>S/A</v>
      </c>
      <c r="S39" s="32" t="str">
        <f t="shared" si="7"/>
        <v>S/A</v>
      </c>
      <c r="T39" s="32" t="str">
        <f t="shared" si="7"/>
        <v>S/A</v>
      </c>
      <c r="U39" s="32" t="str">
        <f t="shared" si="7"/>
        <v>S/A</v>
      </c>
      <c r="V39" s="32" t="str">
        <f t="shared" si="7"/>
        <v>S/A</v>
      </c>
      <c r="W39" s="32" t="str">
        <f t="shared" si="7"/>
        <v>S/A</v>
      </c>
      <c r="X39" s="32" t="str">
        <f t="shared" si="7"/>
        <v>S/A</v>
      </c>
      <c r="Y39" s="32" t="str">
        <f t="shared" si="7"/>
        <v>#N/A N/A</v>
      </c>
      <c r="Z39" s="32" t="str">
        <f t="shared" si="7"/>
        <v>S/A</v>
      </c>
      <c r="AA39" s="32" t="str">
        <f t="shared" si="7"/>
        <v>S/A</v>
      </c>
      <c r="AB39" s="32" t="str">
        <f t="shared" si="7"/>
        <v>S/A</v>
      </c>
      <c r="AC39" s="32" t="str">
        <f t="shared" si="7"/>
        <v>S/A</v>
      </c>
      <c r="AD39" s="32" t="str">
        <f t="shared" si="7"/>
        <v>#N/A N/A</v>
      </c>
      <c r="AE39" s="32" t="str">
        <f t="shared" si="7"/>
        <v>#N/A N/A</v>
      </c>
      <c r="AF39" s="32" t="str">
        <f t="shared" si="7"/>
        <v>S/A</v>
      </c>
      <c r="AG39" s="32" t="str">
        <f t="shared" si="7"/>
        <v>S/A</v>
      </c>
      <c r="AH39" s="32" t="str">
        <f t="shared" si="7"/>
        <v>#N/A N/A</v>
      </c>
      <c r="AI39" s="32" t="str">
        <f t="shared" si="7"/>
        <v>S/A</v>
      </c>
      <c r="AJ39" s="32" t="str">
        <f t="shared" si="7"/>
        <v>S/A</v>
      </c>
      <c r="AK39" s="32" t="str">
        <f t="shared" si="7"/>
        <v>Qtrly</v>
      </c>
      <c r="AL39" s="31" t="str">
        <f t="shared" si="7"/>
        <v>S/A</v>
      </c>
      <c r="AM39" s="32" t="str">
        <f t="shared" si="7"/>
        <v>#N/A N/A</v>
      </c>
      <c r="AN39" s="32" t="str">
        <f t="shared" si="7"/>
        <v>Qtrly</v>
      </c>
      <c r="AO39" s="32" t="str">
        <f t="shared" si="7"/>
        <v>Qtrly</v>
      </c>
      <c r="AP39" s="32" t="str">
        <f t="shared" si="7"/>
        <v>S/A</v>
      </c>
      <c r="AQ39" s="32" t="str">
        <f t="shared" si="7"/>
        <v>S/A</v>
      </c>
      <c r="AR39" s="32" t="str">
        <f t="shared" si="7"/>
        <v>S/A</v>
      </c>
      <c r="AS39" s="32" t="str">
        <f t="shared" si="7"/>
        <v>S/A</v>
      </c>
      <c r="AT39" s="32" t="str">
        <f t="shared" si="7"/>
        <v>S/A</v>
      </c>
      <c r="AU39" s="32" t="str">
        <f t="shared" si="7"/>
        <v>S/A</v>
      </c>
      <c r="AV39" s="32" t="str">
        <f t="shared" si="7"/>
        <v>S/A</v>
      </c>
      <c r="AW39" s="32" t="str">
        <f t="shared" ref="AW39" si="10">AW9</f>
        <v>S/A</v>
      </c>
      <c r="AX39" s="32" t="str">
        <f t="shared" si="7"/>
        <v>#N/A N/A</v>
      </c>
      <c r="AY39" s="32" t="str">
        <f t="shared" si="7"/>
        <v>S/A</v>
      </c>
      <c r="AZ39" s="32" t="str">
        <f t="shared" si="7"/>
        <v>S/A</v>
      </c>
      <c r="BA39" s="32" t="str">
        <f t="shared" si="7"/>
        <v>S/A</v>
      </c>
      <c r="BB39" s="32" t="str">
        <f t="shared" si="7"/>
        <v>S/A</v>
      </c>
      <c r="BC39" s="32" t="str">
        <f t="shared" si="7"/>
        <v>#N/A N/A</v>
      </c>
      <c r="BD39" s="32" t="str">
        <f t="shared" si="7"/>
        <v>S/A</v>
      </c>
      <c r="BE39" s="32" t="str">
        <f t="shared" si="7"/>
        <v>#N/A N/A</v>
      </c>
      <c r="BF39" s="32" t="str">
        <f t="shared" si="7"/>
        <v>Qtrly</v>
      </c>
      <c r="BG39" s="32" t="str">
        <f t="shared" si="7"/>
        <v>S/A</v>
      </c>
      <c r="BH39" s="32" t="str">
        <f t="shared" si="7"/>
        <v>S/A</v>
      </c>
      <c r="BI39" s="32" t="str">
        <f t="shared" si="7"/>
        <v>S/A</v>
      </c>
      <c r="BJ39" s="32" t="str">
        <f t="shared" si="7"/>
        <v>S/A</v>
      </c>
      <c r="BK39" s="32" t="str">
        <f t="shared" si="7"/>
        <v>S/A</v>
      </c>
      <c r="BL39" s="32" t="str">
        <f t="shared" si="7"/>
        <v>S/A</v>
      </c>
      <c r="BM39" s="32" t="str">
        <f t="shared" si="7"/>
        <v>S/A</v>
      </c>
      <c r="BN39" s="31" t="str">
        <f t="shared" si="7"/>
        <v>S/A</v>
      </c>
    </row>
    <row r="40" spans="1:66" x14ac:dyDescent="0.25">
      <c r="A40" s="191" t="str">
        <f t="shared" ref="A40" si="11">A10</f>
        <v>Maturity date</v>
      </c>
      <c r="B40" s="149" t="str">
        <f t="shared" ref="B40:I40" si="12">B10</f>
        <v>15/11/2011</v>
      </c>
      <c r="C40" s="147" t="str">
        <f t="shared" si="12"/>
        <v>15/04/2013</v>
      </c>
      <c r="D40" s="149" t="str">
        <f t="shared" si="12"/>
        <v>15/04/2015</v>
      </c>
      <c r="E40" s="147" t="str">
        <f t="shared" si="12"/>
        <v>15/12/2017</v>
      </c>
      <c r="F40" s="146" t="str">
        <f t="shared" si="12"/>
        <v>15/03/2019</v>
      </c>
      <c r="G40" s="149" t="str">
        <f t="shared" si="12"/>
        <v>15/04/2020</v>
      </c>
      <c r="H40" s="148" t="str">
        <f t="shared" si="12"/>
        <v>15/05/2021</v>
      </c>
      <c r="I40" s="148" t="str">
        <f t="shared" si="12"/>
        <v>15/04/2023</v>
      </c>
      <c r="J40" s="148" t="str">
        <f t="shared" ref="J40" si="13">J10</f>
        <v>15/04/2027</v>
      </c>
      <c r="K40" s="30"/>
      <c r="L40" s="34"/>
      <c r="M40" s="190" t="str">
        <f t="shared" ref="M40:N40" si="14">M10</f>
        <v>Maturity date</v>
      </c>
      <c r="N40" s="149" t="str">
        <f t="shared" si="14"/>
        <v>7/11/2015</v>
      </c>
      <c r="O40" s="146" t="str">
        <f t="shared" ref="O40:BN40" si="15">O10</f>
        <v>10/08/2016</v>
      </c>
      <c r="P40" s="146" t="str">
        <f t="shared" si="15"/>
        <v>15/11/2016</v>
      </c>
      <c r="Q40" s="146" t="str">
        <f t="shared" si="15"/>
        <v>17/10/2017</v>
      </c>
      <c r="R40" s="146" t="str">
        <f t="shared" si="15"/>
        <v>13/12/2019</v>
      </c>
      <c r="S40" s="146" t="str">
        <f t="shared" si="15"/>
        <v>28/05/2021</v>
      </c>
      <c r="T40" s="146" t="str">
        <f t="shared" si="15"/>
        <v>15/03/2016</v>
      </c>
      <c r="U40" s="146" t="str">
        <f t="shared" si="15"/>
        <v>15/09/2016</v>
      </c>
      <c r="V40" s="146" t="str">
        <f t="shared" si="15"/>
        <v>1/11/2019</v>
      </c>
      <c r="W40" s="146" t="str">
        <f t="shared" si="15"/>
        <v>23/06/2020</v>
      </c>
      <c r="X40" s="146" t="str">
        <f t="shared" si="15"/>
        <v>8/03/2023</v>
      </c>
      <c r="Y40" s="149" t="str">
        <f t="shared" si="15"/>
        <v>15/05/2013</v>
      </c>
      <c r="Z40" s="146" t="str">
        <f t="shared" si="15"/>
        <v>12/10/2016</v>
      </c>
      <c r="AA40" s="146" t="str">
        <f t="shared" si="15"/>
        <v>6/03/2019</v>
      </c>
      <c r="AB40" s="146" t="str">
        <f t="shared" si="15"/>
        <v>11/02/2020</v>
      </c>
      <c r="AC40" s="146" t="str">
        <f t="shared" si="15"/>
        <v>6/03/2023</v>
      </c>
      <c r="AD40" s="146" t="str">
        <f t="shared" si="15"/>
        <v>15/10/2014</v>
      </c>
      <c r="AE40" s="146" t="str">
        <f t="shared" si="15"/>
        <v>15/11/2013</v>
      </c>
      <c r="AF40" s="146" t="str">
        <f t="shared" si="15"/>
        <v>11/06/2020</v>
      </c>
      <c r="AG40" s="146" t="str">
        <f t="shared" si="15"/>
        <v>15/05/2021</v>
      </c>
      <c r="AH40" s="146" t="str">
        <f t="shared" si="15"/>
        <v>15/05/2014</v>
      </c>
      <c r="AI40" s="146" t="str">
        <f t="shared" si="15"/>
        <v>13/04/2017</v>
      </c>
      <c r="AJ40" s="146" t="str">
        <f t="shared" si="15"/>
        <v>24/05/2018</v>
      </c>
      <c r="AK40" s="146" t="str">
        <f t="shared" si="15"/>
        <v>15/05/2019</v>
      </c>
      <c r="AL40" s="149" t="str">
        <f t="shared" si="15"/>
        <v>27/05/2020</v>
      </c>
      <c r="AM40" s="146" t="str">
        <f t="shared" si="15"/>
        <v>29/03/2013</v>
      </c>
      <c r="AN40" s="146" t="str">
        <f t="shared" si="15"/>
        <v>29/06/2015</v>
      </c>
      <c r="AO40" s="146" t="str">
        <f t="shared" si="15"/>
        <v>28/09/2017</v>
      </c>
      <c r="AP40" s="146" t="str">
        <f t="shared" si="15"/>
        <v>20/12/2018</v>
      </c>
      <c r="AQ40" s="146" t="str">
        <f t="shared" si="15"/>
        <v>15/02/2017</v>
      </c>
      <c r="AR40" s="146" t="str">
        <f t="shared" si="15"/>
        <v>30/11/2018</v>
      </c>
      <c r="AS40" s="146" t="str">
        <f t="shared" si="15"/>
        <v>6/09/2019</v>
      </c>
      <c r="AT40" s="146" t="str">
        <f t="shared" si="15"/>
        <v>12/11/2019</v>
      </c>
      <c r="AU40" s="146" t="str">
        <f t="shared" si="15"/>
        <v>10/06/2020</v>
      </c>
      <c r="AV40" s="146" t="str">
        <f t="shared" si="15"/>
        <v>15/03/2023</v>
      </c>
      <c r="AW40" s="146" t="str">
        <f t="shared" ref="AW40" si="16">AW10</f>
        <v>15/03/2028</v>
      </c>
      <c r="AX40" s="146" t="str">
        <f t="shared" si="15"/>
        <v>22/03/2013</v>
      </c>
      <c r="AY40" s="146" t="str">
        <f t="shared" si="15"/>
        <v>15/06/2015</v>
      </c>
      <c r="AZ40" s="146" t="str">
        <f t="shared" si="15"/>
        <v>15/06/2015</v>
      </c>
      <c r="BA40" s="146" t="str">
        <f t="shared" si="15"/>
        <v>22/03/2016</v>
      </c>
      <c r="BB40" s="146" t="str">
        <f t="shared" si="15"/>
        <v>25/10/2019</v>
      </c>
      <c r="BC40" s="146" t="str">
        <f t="shared" si="15"/>
        <v>24/11/2014</v>
      </c>
      <c r="BD40" s="146" t="str">
        <f t="shared" si="15"/>
        <v>11/07/2017</v>
      </c>
      <c r="BE40" s="146" t="str">
        <f t="shared" si="15"/>
        <v>21/04/2014</v>
      </c>
      <c r="BF40" s="146" t="str">
        <f t="shared" si="15"/>
        <v>10/03/2015</v>
      </c>
      <c r="BG40" s="146" t="str">
        <f t="shared" si="15"/>
        <v>4/03/2016</v>
      </c>
      <c r="BH40" s="146" t="str">
        <f t="shared" si="15"/>
        <v>24/10/2017</v>
      </c>
      <c r="BI40" s="146" t="str">
        <f t="shared" si="15"/>
        <v>25/02/2020</v>
      </c>
      <c r="BJ40" s="146" t="str">
        <f t="shared" si="15"/>
        <v>25/02/2022</v>
      </c>
      <c r="BK40" s="146" t="str">
        <f t="shared" si="15"/>
        <v>16/03/2015</v>
      </c>
      <c r="BL40" s="146" t="str">
        <f t="shared" si="15"/>
        <v>16/03/2017</v>
      </c>
      <c r="BM40" s="146" t="str">
        <f t="shared" si="15"/>
        <v>6/12/2019</v>
      </c>
      <c r="BN40" s="149" t="str">
        <f t="shared" si="15"/>
        <v>4/10/2021</v>
      </c>
    </row>
    <row r="41" spans="1:66" x14ac:dyDescent="0.25">
      <c r="A41" s="35">
        <f t="shared" ref="A41:A63" si="17">A11</f>
        <v>42037</v>
      </c>
      <c r="B41" s="38" t="str">
        <f>IF(AND(B$39="S/A", B11&gt;0), ((1+B11/200)^2-1)*100, IF(AND(B$39="Qtrly", B11&gt;0), ((1+B11/400)^4-1)*100, ""))</f>
        <v/>
      </c>
      <c r="C41" s="38" t="str">
        <f t="shared" ref="C41:I41" si="18">IF(AND(C$39="S/A", C11&gt;0), ((1+C11/200)^2-1)*100, IF(AND(C$39="Qtrly", C11&gt;0), ((1+C11/400)^4-1)*100, ""))</f>
        <v/>
      </c>
      <c r="D41" s="38">
        <f t="shared" si="18"/>
        <v>3.5428353599999962</v>
      </c>
      <c r="E41" s="38">
        <f t="shared" si="18"/>
        <v>3.143320402500005</v>
      </c>
      <c r="F41" s="38">
        <f t="shared" si="18"/>
        <v>3.1382424900000094</v>
      </c>
      <c r="G41" s="38">
        <f t="shared" si="18"/>
        <v>3.1494140625</v>
      </c>
      <c r="H41" s="38">
        <f t="shared" si="18"/>
        <v>3.1687118399999825</v>
      </c>
      <c r="I41" s="41">
        <f t="shared" si="18"/>
        <v>3.1880114224999812</v>
      </c>
      <c r="J41" s="41">
        <f t="shared" ref="J41" si="19">IF(AND(J$39="S/A", J11&gt;0), ((1+J11/200)^2-1)*100, IF(AND(J$39="Qtrly", J11&gt;0), ((1+J11/400)^4-1)*100, ""))</f>
        <v>3.2195040900000027</v>
      </c>
      <c r="K41" s="39"/>
      <c r="L41" s="39"/>
      <c r="M41" s="40">
        <f t="shared" ref="M41:M63" si="20">A11</f>
        <v>42037</v>
      </c>
      <c r="N41" s="41">
        <f>IF(AND(N$39="S/A", N11&gt;0), ((1+N11/200)^2-1)*100, IF(AND(N$39="Qtrly", N11&gt;0), ((1+N11/400)^4-1)*100, ""))</f>
        <v>4.005322889999996</v>
      </c>
      <c r="O41" s="41">
        <f t="shared" ref="O41:BN41" si="21">IF(AND(O$39="S/A", O11&gt;0), ((1+O11/200)^2-1)*100, IF(AND(O$39="Qtrly", O11&gt;0), ((1+O11/400)^4-1)*100, ""))</f>
        <v>4.1379430400000139</v>
      </c>
      <c r="P41" s="41">
        <f t="shared" si="21"/>
        <v>4.0247005624999943</v>
      </c>
      <c r="Q41" s="41">
        <f t="shared" si="21"/>
        <v>4.0828444100000194</v>
      </c>
      <c r="R41" s="41">
        <f t="shared" si="21"/>
        <v>4.2338902500000053</v>
      </c>
      <c r="S41" s="41">
        <f t="shared" si="21"/>
        <v>4.4003715225000128</v>
      </c>
      <c r="T41" s="41">
        <f t="shared" si="21"/>
        <v>4.3023051225000053</v>
      </c>
      <c r="U41" s="41">
        <f t="shared" si="21"/>
        <v>4.3717640624999943</v>
      </c>
      <c r="V41" s="41">
        <f t="shared" si="21"/>
        <v>4.5690308100000188</v>
      </c>
      <c r="W41" s="41">
        <f t="shared" si="21"/>
        <v>4.7716016399999894</v>
      </c>
      <c r="X41" s="41">
        <f t="shared" si="21"/>
        <v>4.8627200624999922</v>
      </c>
      <c r="Y41" s="41" t="str">
        <f t="shared" si="21"/>
        <v/>
      </c>
      <c r="Z41" s="41">
        <f t="shared" si="21"/>
        <v>4.3421390399999815</v>
      </c>
      <c r="AA41" s="41">
        <f t="shared" si="21"/>
        <v>4.6293723225000027</v>
      </c>
      <c r="AB41" s="41">
        <f t="shared" si="21"/>
        <v>4.7562485025000267</v>
      </c>
      <c r="AC41" s="41">
        <f t="shared" si="21"/>
        <v>5.111705759999996</v>
      </c>
      <c r="AD41" s="41" t="str">
        <f t="shared" si="21"/>
        <v/>
      </c>
      <c r="AE41" s="41" t="str">
        <f t="shared" si="21"/>
        <v/>
      </c>
      <c r="AF41" s="41">
        <f t="shared" si="21"/>
        <v>4.8811533225000314</v>
      </c>
      <c r="AG41" s="41">
        <f t="shared" si="21"/>
        <v>4.8330254399999717</v>
      </c>
      <c r="AH41" s="41" t="str">
        <f t="shared" si="21"/>
        <v/>
      </c>
      <c r="AI41" s="41">
        <f t="shared" si="21"/>
        <v>4.5792569599999888</v>
      </c>
      <c r="AJ41" s="41">
        <f t="shared" si="21"/>
        <v>4.7122424100000115</v>
      </c>
      <c r="AK41" s="41">
        <f t="shared" si="21"/>
        <v>4.6654722751988675</v>
      </c>
      <c r="AL41" s="41">
        <f t="shared" si="21"/>
        <v>4.6999632900000199</v>
      </c>
      <c r="AM41" s="41" t="str">
        <f t="shared" si="21"/>
        <v/>
      </c>
      <c r="AN41" s="41">
        <f t="shared" si="21"/>
        <v>4.4752006080938544</v>
      </c>
      <c r="AO41" s="41">
        <f t="shared" si="21"/>
        <v>4.5682358295932035</v>
      </c>
      <c r="AP41" s="41">
        <f t="shared" si="21"/>
        <v>4.8320015625000101</v>
      </c>
      <c r="AQ41" s="41">
        <f t="shared" si="21"/>
        <v>3.9227330624999945</v>
      </c>
      <c r="AR41" s="41">
        <f t="shared" si="21"/>
        <v>4.005322889999996</v>
      </c>
      <c r="AS41" s="41">
        <f t="shared" si="21"/>
        <v>4.0675418224999982</v>
      </c>
      <c r="AT41" s="41">
        <f t="shared" si="21"/>
        <v>4.1614154024999905</v>
      </c>
      <c r="AU41" s="41">
        <f t="shared" si="21"/>
        <v>4.1614154024999905</v>
      </c>
      <c r="AV41" s="41">
        <f t="shared" si="21"/>
        <v>4.3881107025000254</v>
      </c>
      <c r="AW41" s="41">
        <f t="shared" ref="AW41" si="22">IF(AND(AW$39="S/A", AW11&gt;0), ((1+AW11/200)^2-1)*100, IF(AND(AW$39="Qtrly", AW11&gt;0), ((1+AW11/400)^4-1)*100, ""))</f>
        <v>4.7306624399999997</v>
      </c>
      <c r="AX41" s="41" t="str">
        <f t="shared" si="21"/>
        <v/>
      </c>
      <c r="AY41" s="41">
        <f t="shared" si="21"/>
        <v>4.2144931025000165</v>
      </c>
      <c r="AZ41" s="41">
        <f t="shared" si="21"/>
        <v>4.1665184400000221</v>
      </c>
      <c r="BA41" s="41">
        <f t="shared" si="21"/>
        <v>4.1083512224999952</v>
      </c>
      <c r="BB41" s="41">
        <f t="shared" si="21"/>
        <v>4.4862174224999718</v>
      </c>
      <c r="BC41" s="41" t="str">
        <f t="shared" si="21"/>
        <v/>
      </c>
      <c r="BD41" s="41">
        <f t="shared" si="21"/>
        <v>4.1542713599999725</v>
      </c>
      <c r="BE41" s="41" t="str">
        <f t="shared" si="21"/>
        <v/>
      </c>
      <c r="BF41" s="41">
        <f t="shared" si="21"/>
        <v>4.0665829437148915</v>
      </c>
      <c r="BG41" s="41">
        <f t="shared" si="21"/>
        <v>3.8870562499999872</v>
      </c>
      <c r="BH41" s="41">
        <f t="shared" si="21"/>
        <v>4.0206209025000161</v>
      </c>
      <c r="BI41" s="41">
        <f t="shared" si="21"/>
        <v>4.2563523600000153</v>
      </c>
      <c r="BJ41" s="41">
        <f t="shared" si="21"/>
        <v>4.4729294399999731</v>
      </c>
      <c r="BK41" s="41">
        <f t="shared" si="21"/>
        <v>4.263499902500012</v>
      </c>
      <c r="BL41" s="41">
        <f t="shared" si="21"/>
        <v>4.3349888024999839</v>
      </c>
      <c r="BM41" s="41">
        <f t="shared" si="21"/>
        <v>4.643693202500021</v>
      </c>
      <c r="BN41" s="41">
        <f t="shared" si="21"/>
        <v>4.7705780624999861</v>
      </c>
    </row>
    <row r="42" spans="1:66" x14ac:dyDescent="0.25">
      <c r="A42" s="35">
        <f t="shared" si="17"/>
        <v>42038</v>
      </c>
      <c r="B42" s="38" t="str">
        <f t="shared" ref="B42:I42" si="23">IF(AND(B$39="S/A", B12&gt;0), ((1+B12/200)^2-1)*100, IF(AND(B$39="Qtrly", B12&gt;0), ((1+B12/400)^4-1)*100, ""))</f>
        <v/>
      </c>
      <c r="C42" s="38" t="str">
        <f t="shared" si="23"/>
        <v/>
      </c>
      <c r="D42" s="38">
        <f t="shared" si="23"/>
        <v>3.5367300900000176</v>
      </c>
      <c r="E42" s="38">
        <f t="shared" si="23"/>
        <v>3.1240250000000191</v>
      </c>
      <c r="F42" s="38">
        <f t="shared" si="23"/>
        <v>3.1199630399999956</v>
      </c>
      <c r="G42" s="38">
        <f t="shared" si="23"/>
        <v>3.1199630399999956</v>
      </c>
      <c r="H42" s="38">
        <f t="shared" si="23"/>
        <v>3.1331647024999798</v>
      </c>
      <c r="I42" s="41">
        <f t="shared" si="23"/>
        <v>3.1524609600000142</v>
      </c>
      <c r="J42" s="41">
        <f t="shared" ref="J42" si="24">IF(AND(J$39="S/A", J12&gt;0), ((1+J12/200)^2-1)*100, IF(AND(J$39="Qtrly", J12&gt;0), ((1+J12/400)^4-1)*100, ""))</f>
        <v>3.1971539599999987</v>
      </c>
      <c r="K42" s="39"/>
      <c r="L42" s="39"/>
      <c r="M42" s="40">
        <f t="shared" si="20"/>
        <v>42038</v>
      </c>
      <c r="N42" s="41">
        <f t="shared" ref="N42:BN42" si="25">IF(AND(N$39="S/A", N12&gt;0), ((1+N12/200)^2-1)*100, IF(AND(N$39="Qtrly", N12&gt;0), ((1+N12/400)^4-1)*100, ""))</f>
        <v>4.0073625600000273</v>
      </c>
      <c r="O42" s="41">
        <f t="shared" si="25"/>
        <v>4.0889657599999962</v>
      </c>
      <c r="P42" s="41">
        <f t="shared" si="25"/>
        <v>3.9706515600000047</v>
      </c>
      <c r="Q42" s="41">
        <f t="shared" si="25"/>
        <v>3.9992040000000006</v>
      </c>
      <c r="R42" s="41">
        <f t="shared" si="25"/>
        <v>4.1695803224999883</v>
      </c>
      <c r="S42" s="41">
        <f t="shared" si="25"/>
        <v>4.3349888024999839</v>
      </c>
      <c r="T42" s="41">
        <f t="shared" si="25"/>
        <v>4.270647690000029</v>
      </c>
      <c r="U42" s="41">
        <f t="shared" si="25"/>
        <v>4.3084329225000051</v>
      </c>
      <c r="V42" s="41">
        <f t="shared" si="25"/>
        <v>4.5015507599999838</v>
      </c>
      <c r="W42" s="41">
        <f t="shared" si="25"/>
        <v>4.7061027600000083</v>
      </c>
      <c r="X42" s="41">
        <f t="shared" si="25"/>
        <v>4.798216409999978</v>
      </c>
      <c r="Y42" s="41" t="str">
        <f t="shared" si="25"/>
        <v/>
      </c>
      <c r="Z42" s="41">
        <f t="shared" si="25"/>
        <v>4.2757534025000155</v>
      </c>
      <c r="AA42" s="41">
        <f t="shared" si="25"/>
        <v>4.5639179224999937</v>
      </c>
      <c r="AB42" s="41">
        <f t="shared" si="25"/>
        <v>4.6856385600000161</v>
      </c>
      <c r="AC42" s="41">
        <f t="shared" si="25"/>
        <v>5.0358516899999817</v>
      </c>
      <c r="AD42" s="41" t="str">
        <f t="shared" si="25"/>
        <v/>
      </c>
      <c r="AE42" s="41" t="str">
        <f t="shared" si="25"/>
        <v/>
      </c>
      <c r="AF42" s="41">
        <f t="shared" si="25"/>
        <v>4.8105012900000244</v>
      </c>
      <c r="AG42" s="41">
        <f t="shared" si="25"/>
        <v>4.7685309225000028</v>
      </c>
      <c r="AH42" s="41" t="str">
        <f t="shared" si="25"/>
        <v/>
      </c>
      <c r="AI42" s="41">
        <f t="shared" si="25"/>
        <v>4.5117736100000139</v>
      </c>
      <c r="AJ42" s="41">
        <f t="shared" si="25"/>
        <v>4.6406243599999897</v>
      </c>
      <c r="AK42" s="41">
        <f t="shared" si="25"/>
        <v>4.6013299886892511</v>
      </c>
      <c r="AL42" s="41">
        <f t="shared" si="25"/>
        <v>4.643693202500021</v>
      </c>
      <c r="AM42" s="41" t="str">
        <f t="shared" si="25"/>
        <v/>
      </c>
      <c r="AN42" s="41">
        <f t="shared" si="25"/>
        <v>4.5124072438099905</v>
      </c>
      <c r="AO42" s="41">
        <f t="shared" si="25"/>
        <v>4.5227441838122884</v>
      </c>
      <c r="AP42" s="41">
        <f t="shared" si="25"/>
        <v>4.7593190399999985</v>
      </c>
      <c r="AQ42" s="41">
        <f t="shared" si="25"/>
        <v>3.8554619025000125</v>
      </c>
      <c r="AR42" s="41">
        <f t="shared" si="25"/>
        <v>3.9400640099999773</v>
      </c>
      <c r="AS42" s="41">
        <f t="shared" si="25"/>
        <v>4.0094022499999937</v>
      </c>
      <c r="AT42" s="41">
        <f t="shared" si="25"/>
        <v>4.0981481225000227</v>
      </c>
      <c r="AU42" s="41">
        <f t="shared" si="25"/>
        <v>4.0981481225000227</v>
      </c>
      <c r="AV42" s="41">
        <f t="shared" si="25"/>
        <v>4.3268174024999828</v>
      </c>
      <c r="AW42" s="41">
        <f t="shared" ref="AW42" si="26">IF(AND(AW$39="S/A", AW12&gt;0), ((1+AW12/200)^2-1)*100, IF(AND(AW$39="Qtrly", AW12&gt;0), ((1+AW12/400)^4-1)*100, ""))</f>
        <v>4.6702917224999974</v>
      </c>
      <c r="AX42" s="41" t="str">
        <f t="shared" si="25"/>
        <v/>
      </c>
      <c r="AY42" s="41">
        <f t="shared" si="25"/>
        <v>4.3400960900000118</v>
      </c>
      <c r="AZ42" s="41">
        <f t="shared" si="25"/>
        <v>4.0838646225000108</v>
      </c>
      <c r="BA42" s="41">
        <f t="shared" si="25"/>
        <v>4.0573407224999913</v>
      </c>
      <c r="BB42" s="41">
        <f t="shared" si="25"/>
        <v>4.4208078225000058</v>
      </c>
      <c r="BC42" s="41" t="str">
        <f t="shared" si="25"/>
        <v/>
      </c>
      <c r="BD42" s="41">
        <f t="shared" si="25"/>
        <v>4.0838646225000108</v>
      </c>
      <c r="BE42" s="41" t="str">
        <f t="shared" si="25"/>
        <v/>
      </c>
      <c r="BF42" s="41">
        <f t="shared" si="25"/>
        <v>4.4225082140596284</v>
      </c>
      <c r="BG42" s="41">
        <f t="shared" si="25"/>
        <v>3.8228534224999944</v>
      </c>
      <c r="BH42" s="41">
        <f t="shared" si="25"/>
        <v>3.9492398024999931</v>
      </c>
      <c r="BI42" s="41">
        <f t="shared" si="25"/>
        <v>4.2073472400000034</v>
      </c>
      <c r="BJ42" s="41">
        <f t="shared" si="25"/>
        <v>4.4034368399999746</v>
      </c>
      <c r="BK42" s="41">
        <f t="shared" si="25"/>
        <v>4.4729294399999731</v>
      </c>
      <c r="BL42" s="41">
        <f t="shared" si="25"/>
        <v>4.2655421024999862</v>
      </c>
      <c r="BM42" s="41">
        <f t="shared" si="25"/>
        <v>4.5802796025000037</v>
      </c>
      <c r="BN42" s="41">
        <f t="shared" si="25"/>
        <v>4.7040562499999883</v>
      </c>
    </row>
    <row r="43" spans="1:66" x14ac:dyDescent="0.25">
      <c r="A43" s="35">
        <f t="shared" si="17"/>
        <v>42039</v>
      </c>
      <c r="B43" s="38" t="str">
        <f t="shared" ref="B43:I43" si="27">IF(AND(B$39="S/A", B13&gt;0), ((1+B13/200)^2-1)*100, IF(AND(B$39="Qtrly", B13&gt;0), ((1+B13/400)^4-1)*100, ""))</f>
        <v/>
      </c>
      <c r="C43" s="38" t="str">
        <f t="shared" si="27"/>
        <v/>
      </c>
      <c r="D43" s="38">
        <f t="shared" si="27"/>
        <v>3.5601346024999758</v>
      </c>
      <c r="E43" s="38">
        <f t="shared" si="27"/>
        <v>3.1768377599999953</v>
      </c>
      <c r="F43" s="38">
        <f t="shared" si="27"/>
        <v>3.1595705625000248</v>
      </c>
      <c r="G43" s="38">
        <f t="shared" si="27"/>
        <v>3.1890272399999864</v>
      </c>
      <c r="H43" s="38">
        <f t="shared" si="27"/>
        <v>3.1991856900000171</v>
      </c>
      <c r="I43" s="41">
        <f t="shared" si="27"/>
        <v>3.2367763024999885</v>
      </c>
      <c r="J43" s="41">
        <f t="shared" ref="J43" si="28">IF(AND(J$39="S/A", J13&gt;0), ((1+J13/200)^2-1)*100, IF(AND(J$39="Qtrly", J13&gt;0), ((1+J13/400)^4-1)*100, ""))</f>
        <v>3.2896179225000211</v>
      </c>
      <c r="K43" s="39"/>
      <c r="L43" s="39"/>
      <c r="M43" s="40">
        <f t="shared" si="20"/>
        <v>42039</v>
      </c>
      <c r="N43" s="41">
        <f t="shared" ref="N43:BN43" si="29">IF(AND(N$39="S/A", N13&gt;0), ((1+N13/200)^2-1)*100, IF(AND(N$39="Qtrly", N13&gt;0), ((1+N13/400)^4-1)*100, ""))</f>
        <v>3.9971644099999981</v>
      </c>
      <c r="O43" s="41">
        <f t="shared" si="29"/>
        <v>4.1348816224999974</v>
      </c>
      <c r="P43" s="41">
        <f t="shared" si="29"/>
        <v>4.0369400224999907</v>
      </c>
      <c r="Q43" s="41">
        <f t="shared" si="29"/>
        <v>4.0777434224999798</v>
      </c>
      <c r="R43" s="41">
        <f t="shared" si="29"/>
        <v>4.2512471224999793</v>
      </c>
      <c r="S43" s="41">
        <f t="shared" si="29"/>
        <v>4.4146767224999994</v>
      </c>
      <c r="T43" s="41">
        <f t="shared" si="29"/>
        <v>4.2951562499999874</v>
      </c>
      <c r="U43" s="41">
        <f t="shared" si="29"/>
        <v>4.3635912224999851</v>
      </c>
      <c r="V43" s="41">
        <f t="shared" si="29"/>
        <v>4.5905063024999748</v>
      </c>
      <c r="W43" s="41">
        <f t="shared" si="29"/>
        <v>4.7900268900000098</v>
      </c>
      <c r="X43" s="41">
        <f t="shared" si="29"/>
        <v>4.9047092899999978</v>
      </c>
      <c r="Y43" s="41" t="str">
        <f t="shared" si="29"/>
        <v/>
      </c>
      <c r="Z43" s="41">
        <f t="shared" si="29"/>
        <v>4.3288602224999861</v>
      </c>
      <c r="AA43" s="41">
        <f t="shared" si="29"/>
        <v>4.6396014224999949</v>
      </c>
      <c r="AB43" s="41">
        <f t="shared" si="29"/>
        <v>4.7675073600000006</v>
      </c>
      <c r="AC43" s="41">
        <f t="shared" si="29"/>
        <v>5.1455414024999868</v>
      </c>
      <c r="AD43" s="41" t="str">
        <f t="shared" si="29"/>
        <v/>
      </c>
      <c r="AE43" s="41" t="str">
        <f t="shared" si="29"/>
        <v/>
      </c>
      <c r="AF43" s="41">
        <f t="shared" si="29"/>
        <v>4.8975398024999839</v>
      </c>
      <c r="AG43" s="41">
        <f t="shared" si="29"/>
        <v>4.851456090000017</v>
      </c>
      <c r="AH43" s="41" t="str">
        <f t="shared" si="29"/>
        <v/>
      </c>
      <c r="AI43" s="41">
        <f t="shared" si="29"/>
        <v>4.5905063024999748</v>
      </c>
      <c r="AJ43" s="41">
        <f t="shared" si="29"/>
        <v>4.7101958399999866</v>
      </c>
      <c r="AK43" s="41">
        <f t="shared" si="29"/>
        <v>4.6768554387241146</v>
      </c>
      <c r="AL43" s="41">
        <f t="shared" si="29"/>
        <v>4.7173589225000034</v>
      </c>
      <c r="AM43" s="41" t="str">
        <f t="shared" si="29"/>
        <v/>
      </c>
      <c r="AN43" s="41">
        <f t="shared" si="29"/>
        <v>4.4638338955856893</v>
      </c>
      <c r="AO43" s="41">
        <f t="shared" si="29"/>
        <v>4.5434203641729898</v>
      </c>
      <c r="AP43" s="41">
        <f t="shared" si="29"/>
        <v>4.8381449025000078</v>
      </c>
      <c r="AQ43" s="41">
        <f t="shared" si="29"/>
        <v>3.9196748099999956</v>
      </c>
      <c r="AR43" s="41">
        <f t="shared" si="29"/>
        <v>4.012461822500013</v>
      </c>
      <c r="AS43" s="41">
        <f t="shared" si="29"/>
        <v>4.0889657599999962</v>
      </c>
      <c r="AT43" s="41">
        <f t="shared" si="29"/>
        <v>4.1777455624999904</v>
      </c>
      <c r="AU43" s="41">
        <f t="shared" si="29"/>
        <v>4.1787662399999981</v>
      </c>
      <c r="AV43" s="41">
        <f t="shared" si="29"/>
        <v>4.4248953224999887</v>
      </c>
      <c r="AW43" s="41">
        <f t="shared" ref="AW43" si="30">IF(AND(AW$39="S/A", AW13&gt;0), ((1+AW13/200)^2-1)*100, IF(AND(AW$39="Qtrly", AW13&gt;0), ((1+AW13/400)^4-1)*100, ""))</f>
        <v>4.7900268900000098</v>
      </c>
      <c r="AX43" s="41" t="str">
        <f t="shared" si="29"/>
        <v/>
      </c>
      <c r="AY43" s="41">
        <f t="shared" si="29"/>
        <v>4.2012224100000273</v>
      </c>
      <c r="AZ43" s="41">
        <f t="shared" si="29"/>
        <v>4.1654978225000194</v>
      </c>
      <c r="BA43" s="41">
        <f t="shared" si="29"/>
        <v>4.1001887024999961</v>
      </c>
      <c r="BB43" s="41">
        <f t="shared" si="29"/>
        <v>4.5035952899999954</v>
      </c>
      <c r="BC43" s="41" t="str">
        <f t="shared" si="29"/>
        <v/>
      </c>
      <c r="BD43" s="41">
        <f t="shared" si="29"/>
        <v>4.1512097025000028</v>
      </c>
      <c r="BE43" s="41" t="str">
        <f t="shared" si="29"/>
        <v/>
      </c>
      <c r="BF43" s="41">
        <f t="shared" si="29"/>
        <v>4.0820390080488211</v>
      </c>
      <c r="BG43" s="41">
        <f t="shared" si="29"/>
        <v>3.8636148224999722</v>
      </c>
      <c r="BH43" s="41">
        <f t="shared" si="29"/>
        <v>4.019601000000006</v>
      </c>
      <c r="BI43" s="41">
        <f t="shared" si="29"/>
        <v>4.2849440000000127</v>
      </c>
      <c r="BJ43" s="41">
        <f t="shared" si="29"/>
        <v>4.4933728399999762</v>
      </c>
      <c r="BK43" s="41">
        <f t="shared" si="29"/>
        <v>4.2675843225000065</v>
      </c>
      <c r="BL43" s="41">
        <f t="shared" si="29"/>
        <v>4.3298816399999884</v>
      </c>
      <c r="BM43" s="41">
        <f t="shared" si="29"/>
        <v>4.6590380900000117</v>
      </c>
      <c r="BN43" s="41">
        <f t="shared" si="29"/>
        <v>4.7951453025000035</v>
      </c>
    </row>
    <row r="44" spans="1:66" x14ac:dyDescent="0.25">
      <c r="A44" s="35">
        <f t="shared" si="17"/>
        <v>42040</v>
      </c>
      <c r="B44" s="38" t="str">
        <f t="shared" ref="B44:I44" si="31">IF(AND(B$39="S/A", B14&gt;0), ((1+B14/200)^2-1)*100, IF(AND(B$39="Qtrly", B14&gt;0), ((1+B14/400)^4-1)*100, ""))</f>
        <v/>
      </c>
      <c r="C44" s="38" t="str">
        <f t="shared" si="31"/>
        <v/>
      </c>
      <c r="D44" s="38">
        <f t="shared" si="31"/>
        <v>3.5479232224999935</v>
      </c>
      <c r="E44" s="38">
        <f t="shared" si="31"/>
        <v>3.1656647025000151</v>
      </c>
      <c r="F44" s="38">
        <f t="shared" si="31"/>
        <v>3.162617610000007</v>
      </c>
      <c r="G44" s="38">
        <f t="shared" si="31"/>
        <v>3.190043062499992</v>
      </c>
      <c r="H44" s="38">
        <f t="shared" si="31"/>
        <v>3.2083287224999868</v>
      </c>
      <c r="I44" s="41">
        <f t="shared" si="31"/>
        <v>3.2347442025000284</v>
      </c>
      <c r="J44" s="41">
        <f t="shared" ref="J44" si="32">IF(AND(J$39="S/A", J14&gt;0), ((1+J14/200)^2-1)*100, IF(AND(J$39="Qtrly", J14&gt;0), ((1+J14/400)^4-1)*100, ""))</f>
        <v>3.2764062500000302</v>
      </c>
      <c r="K44" s="39"/>
      <c r="L44" s="39"/>
      <c r="M44" s="40">
        <f t="shared" si="20"/>
        <v>42040</v>
      </c>
      <c r="N44" s="41">
        <f t="shared" ref="N44:BN44" si="33">IF(AND(N$39="S/A", N14&gt;0), ((1+N14/200)^2-1)*100, IF(AND(N$39="Qtrly", N14&gt;0), ((1+N14/400)^4-1)*100, ""))</f>
        <v>3.9971644099999981</v>
      </c>
      <c r="O44" s="41">
        <f t="shared" si="33"/>
        <v>4.1267180624999789</v>
      </c>
      <c r="P44" s="41">
        <f t="shared" si="33"/>
        <v>4.0063427225000003</v>
      </c>
      <c r="Q44" s="41">
        <f t="shared" si="33"/>
        <v>4.0706022500000216</v>
      </c>
      <c r="R44" s="41">
        <f t="shared" si="33"/>
        <v>4.2410370225000049</v>
      </c>
      <c r="S44" s="41">
        <f t="shared" si="33"/>
        <v>4.4003715225000128</v>
      </c>
      <c r="T44" s="41">
        <f t="shared" si="33"/>
        <v>4.2961775024999982</v>
      </c>
      <c r="U44" s="41">
        <f t="shared" si="33"/>
        <v>4.3697208224999784</v>
      </c>
      <c r="V44" s="41">
        <f t="shared" si="33"/>
        <v>4.5772116899999826</v>
      </c>
      <c r="W44" s="41">
        <f t="shared" si="33"/>
        <v>4.7767196025000125</v>
      </c>
      <c r="X44" s="41">
        <f t="shared" si="33"/>
        <v>4.8688643024999978</v>
      </c>
      <c r="Y44" s="41" t="str">
        <f t="shared" si="33"/>
        <v/>
      </c>
      <c r="Z44" s="41">
        <f t="shared" si="33"/>
        <v>4.3288602224999861</v>
      </c>
      <c r="AA44" s="41">
        <f t="shared" si="33"/>
        <v>4.6375555625000064</v>
      </c>
      <c r="AB44" s="41">
        <f t="shared" si="33"/>
        <v>4.7582955225000001</v>
      </c>
      <c r="AC44" s="41">
        <f t="shared" si="33"/>
        <v>5.111705759999996</v>
      </c>
      <c r="AD44" s="41" t="str">
        <f t="shared" si="33"/>
        <v/>
      </c>
      <c r="AE44" s="41" t="str">
        <f t="shared" si="33"/>
        <v/>
      </c>
      <c r="AF44" s="41">
        <f t="shared" si="33"/>
        <v>4.8852498225000041</v>
      </c>
      <c r="AG44" s="41">
        <f t="shared" si="33"/>
        <v>4.8401927224999808</v>
      </c>
      <c r="AH44" s="41" t="str">
        <f t="shared" si="33"/>
        <v/>
      </c>
      <c r="AI44" s="41">
        <f t="shared" si="33"/>
        <v>4.5649404900000023</v>
      </c>
      <c r="AJ44" s="41">
        <f t="shared" si="33"/>
        <v>4.70303300249999</v>
      </c>
      <c r="AK44" s="41">
        <f t="shared" si="33"/>
        <v>4.6727159991085232</v>
      </c>
      <c r="AL44" s="41">
        <f t="shared" si="33"/>
        <v>4.7132657025000135</v>
      </c>
      <c r="AM44" s="41" t="str">
        <f t="shared" si="33"/>
        <v/>
      </c>
      <c r="AN44" s="41">
        <f t="shared" si="33"/>
        <v>4.4555677781655589</v>
      </c>
      <c r="AO44" s="41">
        <f t="shared" si="33"/>
        <v>4.565133654840392</v>
      </c>
      <c r="AP44" s="41">
        <f t="shared" si="33"/>
        <v>4.8299538224999994</v>
      </c>
      <c r="AQ44" s="41">
        <f t="shared" si="33"/>
        <v>3.9145778224999983</v>
      </c>
      <c r="AR44" s="41">
        <f t="shared" si="33"/>
        <v>4.0083824024999881</v>
      </c>
      <c r="AS44" s="41">
        <f t="shared" si="33"/>
        <v>4.0808039999999934</v>
      </c>
      <c r="AT44" s="41">
        <f t="shared" si="33"/>
        <v>4.1675390624999809</v>
      </c>
      <c r="AU44" s="41">
        <f t="shared" si="33"/>
        <v>4.1665184400000221</v>
      </c>
      <c r="AV44" s="41">
        <f t="shared" si="33"/>
        <v>4.3932192900000056</v>
      </c>
      <c r="AW44" s="41">
        <f t="shared" ref="AW44" si="34">IF(AND(AW$39="S/A", AW14&gt;0), ((1+AW14/200)^2-1)*100, IF(AND(AW$39="Qtrly", AW14&gt;0), ((1+AW14/400)^4-1)*100, ""))</f>
        <v>4.7449902499999919</v>
      </c>
      <c r="AX44" s="41" t="str">
        <f t="shared" si="33"/>
        <v/>
      </c>
      <c r="AY44" s="41">
        <f t="shared" si="33"/>
        <v>4.1614154024999905</v>
      </c>
      <c r="AZ44" s="41">
        <f t="shared" si="33"/>
        <v>4.127738489999988</v>
      </c>
      <c r="BA44" s="41">
        <f t="shared" si="33"/>
        <v>4.1032496100000149</v>
      </c>
      <c r="BB44" s="41">
        <f t="shared" si="33"/>
        <v>4.4913284100000173</v>
      </c>
      <c r="BC44" s="41" t="str">
        <f t="shared" si="33"/>
        <v/>
      </c>
      <c r="BD44" s="41">
        <f t="shared" si="33"/>
        <v>4.1450865225000078</v>
      </c>
      <c r="BE44" s="41" t="str">
        <f t="shared" si="33"/>
        <v/>
      </c>
      <c r="BF44" s="41">
        <f t="shared" si="33"/>
        <v>3.9213800669295029</v>
      </c>
      <c r="BG44" s="41">
        <f t="shared" si="33"/>
        <v>3.8676914025000064</v>
      </c>
      <c r="BH44" s="41">
        <f t="shared" si="33"/>
        <v>4.0134816900000203</v>
      </c>
      <c r="BI44" s="41">
        <f t="shared" si="33"/>
        <v>4.2777957225000218</v>
      </c>
      <c r="BJ44" s="41">
        <f t="shared" si="33"/>
        <v>4.4729294399999731</v>
      </c>
      <c r="BK44" s="41">
        <f t="shared" si="33"/>
        <v>4.2195974400000003</v>
      </c>
      <c r="BL44" s="41">
        <f t="shared" si="33"/>
        <v>4.3237532100000031</v>
      </c>
      <c r="BM44" s="41">
        <f t="shared" si="33"/>
        <v>4.6488080400000076</v>
      </c>
      <c r="BN44" s="41">
        <f t="shared" si="33"/>
        <v>4.775696000000007</v>
      </c>
    </row>
    <row r="45" spans="1:66" x14ac:dyDescent="0.25">
      <c r="A45" s="35">
        <f t="shared" si="17"/>
        <v>42041</v>
      </c>
      <c r="B45" s="38" t="str">
        <f t="shared" ref="B45:I45" si="35">IF(AND(B$39="S/A", B15&gt;0), ((1+B15/200)^2-1)*100, IF(AND(B$39="Qtrly", B15&gt;0), ((1+B15/400)^4-1)*100, ""))</f>
        <v/>
      </c>
      <c r="C45" s="38" t="str">
        <f t="shared" si="35"/>
        <v/>
      </c>
      <c r="D45" s="38">
        <f t="shared" si="35"/>
        <v>3.5611522499999992</v>
      </c>
      <c r="E45" s="38">
        <f t="shared" si="35"/>
        <v>3.1839482025000088</v>
      </c>
      <c r="F45" s="38">
        <f t="shared" si="35"/>
        <v>3.1727747600000189</v>
      </c>
      <c r="G45" s="38">
        <f t="shared" si="35"/>
        <v>3.190043062499992</v>
      </c>
      <c r="H45" s="38">
        <f t="shared" si="35"/>
        <v>3.2123924224999989</v>
      </c>
      <c r="I45" s="41">
        <f t="shared" si="35"/>
        <v>3.235760249999986</v>
      </c>
      <c r="J45" s="41">
        <f t="shared" ref="J45" si="36">IF(AND(J$39="S/A", J15&gt;0), ((1+J15/200)^2-1)*100, IF(AND(J$39="Qtrly", J15&gt;0), ((1+J15/400)^4-1)*100, ""))</f>
        <v>3.2825038400000173</v>
      </c>
      <c r="K45" s="39"/>
      <c r="L45" s="39"/>
      <c r="M45" s="40">
        <f t="shared" si="20"/>
        <v>42041</v>
      </c>
      <c r="N45" s="41" t="str">
        <f t="shared" ref="N45:BN45" si="37">IF(AND(N$39="S/A", N15&gt;0), ((1+N15/200)^2-1)*100, IF(AND(N$39="Qtrly", N15&gt;0), ((1+N15/400)^4-1)*100, ""))</f>
        <v/>
      </c>
      <c r="O45" s="41" t="str">
        <f t="shared" si="37"/>
        <v/>
      </c>
      <c r="P45" s="41" t="str">
        <f t="shared" si="37"/>
        <v/>
      </c>
      <c r="Q45" s="41" t="str">
        <f t="shared" si="37"/>
        <v/>
      </c>
      <c r="R45" s="41" t="str">
        <f t="shared" si="37"/>
        <v/>
      </c>
      <c r="S45" s="41" t="str">
        <f t="shared" si="37"/>
        <v/>
      </c>
      <c r="T45" s="41" t="str">
        <f t="shared" si="37"/>
        <v/>
      </c>
      <c r="U45" s="41" t="str">
        <f t="shared" si="37"/>
        <v/>
      </c>
      <c r="V45" s="41" t="str">
        <f t="shared" si="37"/>
        <v/>
      </c>
      <c r="W45" s="41" t="str">
        <f t="shared" si="37"/>
        <v/>
      </c>
      <c r="X45" s="41" t="str">
        <f t="shared" si="37"/>
        <v/>
      </c>
      <c r="Y45" s="41" t="str">
        <f t="shared" si="37"/>
        <v/>
      </c>
      <c r="Z45" s="41" t="str">
        <f t="shared" si="37"/>
        <v/>
      </c>
      <c r="AA45" s="41" t="str">
        <f t="shared" si="37"/>
        <v/>
      </c>
      <c r="AB45" s="41" t="str">
        <f t="shared" si="37"/>
        <v/>
      </c>
      <c r="AC45" s="41" t="str">
        <f t="shared" si="37"/>
        <v/>
      </c>
      <c r="AD45" s="41" t="str">
        <f t="shared" si="37"/>
        <v/>
      </c>
      <c r="AE45" s="41" t="str">
        <f t="shared" si="37"/>
        <v/>
      </c>
      <c r="AF45" s="41" t="str">
        <f t="shared" si="37"/>
        <v/>
      </c>
      <c r="AG45" s="41" t="str">
        <f t="shared" si="37"/>
        <v/>
      </c>
      <c r="AH45" s="41" t="str">
        <f t="shared" si="37"/>
        <v/>
      </c>
      <c r="AI45" s="41" t="str">
        <f t="shared" si="37"/>
        <v/>
      </c>
      <c r="AJ45" s="41" t="str">
        <f t="shared" si="37"/>
        <v/>
      </c>
      <c r="AK45" s="41" t="str">
        <f t="shared" si="37"/>
        <v/>
      </c>
      <c r="AL45" s="41" t="str">
        <f t="shared" si="37"/>
        <v/>
      </c>
      <c r="AM45" s="41" t="str">
        <f t="shared" si="37"/>
        <v/>
      </c>
      <c r="AN45" s="41" t="str">
        <f t="shared" si="37"/>
        <v/>
      </c>
      <c r="AO45" s="41" t="str">
        <f t="shared" si="37"/>
        <v/>
      </c>
      <c r="AP45" s="41" t="str">
        <f t="shared" si="37"/>
        <v/>
      </c>
      <c r="AQ45" s="41" t="str">
        <f t="shared" si="37"/>
        <v/>
      </c>
      <c r="AR45" s="41" t="str">
        <f t="shared" si="37"/>
        <v/>
      </c>
      <c r="AS45" s="41" t="str">
        <f t="shared" si="37"/>
        <v/>
      </c>
      <c r="AT45" s="41" t="str">
        <f t="shared" si="37"/>
        <v/>
      </c>
      <c r="AU45" s="41" t="str">
        <f t="shared" si="37"/>
        <v/>
      </c>
      <c r="AV45" s="41" t="str">
        <f t="shared" si="37"/>
        <v/>
      </c>
      <c r="AW45" s="41" t="str">
        <f t="shared" ref="AW45" si="38">IF(AND(AW$39="S/A", AW15&gt;0), ((1+AW15/200)^2-1)*100, IF(AND(AW$39="Qtrly", AW15&gt;0), ((1+AW15/400)^4-1)*100, ""))</f>
        <v/>
      </c>
      <c r="AX45" s="41" t="str">
        <f t="shared" si="37"/>
        <v/>
      </c>
      <c r="AY45" s="41" t="str">
        <f t="shared" si="37"/>
        <v/>
      </c>
      <c r="AZ45" s="41" t="str">
        <f t="shared" si="37"/>
        <v/>
      </c>
      <c r="BA45" s="41" t="str">
        <f t="shared" si="37"/>
        <v/>
      </c>
      <c r="BB45" s="41" t="str">
        <f t="shared" si="37"/>
        <v/>
      </c>
      <c r="BC45" s="41" t="str">
        <f t="shared" si="37"/>
        <v/>
      </c>
      <c r="BD45" s="41" t="str">
        <f t="shared" si="37"/>
        <v/>
      </c>
      <c r="BE45" s="41" t="str">
        <f t="shared" si="37"/>
        <v/>
      </c>
      <c r="BF45" s="41" t="str">
        <f t="shared" si="37"/>
        <v/>
      </c>
      <c r="BG45" s="41" t="str">
        <f t="shared" si="37"/>
        <v/>
      </c>
      <c r="BH45" s="41" t="str">
        <f t="shared" si="37"/>
        <v/>
      </c>
      <c r="BI45" s="41" t="str">
        <f t="shared" si="37"/>
        <v/>
      </c>
      <c r="BJ45" s="41" t="str">
        <f t="shared" si="37"/>
        <v/>
      </c>
      <c r="BK45" s="41" t="str">
        <f t="shared" si="37"/>
        <v/>
      </c>
      <c r="BL45" s="41" t="str">
        <f t="shared" si="37"/>
        <v/>
      </c>
      <c r="BM45" s="41" t="str">
        <f t="shared" si="37"/>
        <v/>
      </c>
      <c r="BN45" s="41" t="str">
        <f t="shared" si="37"/>
        <v/>
      </c>
    </row>
    <row r="46" spans="1:66" x14ac:dyDescent="0.25">
      <c r="A46" s="35">
        <f t="shared" si="17"/>
        <v>42044</v>
      </c>
      <c r="B46" s="38" t="str">
        <f t="shared" ref="B46:I46" si="39">IF(AND(B$39="S/A", B16&gt;0), ((1+B16/200)^2-1)*100, IF(AND(B$39="Qtrly", B16&gt;0), ((1+B16/400)^4-1)*100, ""))</f>
        <v/>
      </c>
      <c r="C46" s="38" t="str">
        <f t="shared" si="39"/>
        <v/>
      </c>
      <c r="D46" s="38">
        <f t="shared" si="39"/>
        <v>3.5876128399999763</v>
      </c>
      <c r="E46" s="38">
        <f t="shared" si="39"/>
        <v>3.2692926225000196</v>
      </c>
      <c r="F46" s="38">
        <f t="shared" si="39"/>
        <v>3.2713250624999857</v>
      </c>
      <c r="G46" s="38">
        <f t="shared" si="39"/>
        <v>3.2814875625000184</v>
      </c>
      <c r="H46" s="38">
        <f t="shared" si="39"/>
        <v>3.3079124024999906</v>
      </c>
      <c r="I46" s="41">
        <f t="shared" si="39"/>
        <v>3.3384068025000158</v>
      </c>
      <c r="J46" s="41">
        <f t="shared" ref="J46" si="40">IF(AND(J$39="S/A", J16&gt;0), ((1+J16/200)^2-1)*100, IF(AND(J$39="Qtrly", J16&gt;0), ((1+J16/400)^4-1)*100, ""))</f>
        <v>3.3841568399999966</v>
      </c>
      <c r="K46" s="39"/>
      <c r="L46" s="39"/>
      <c r="M46" s="40">
        <f t="shared" si="20"/>
        <v>42044</v>
      </c>
      <c r="N46" s="41">
        <f t="shared" ref="N46:BN46" si="41">IF(AND(N$39="S/A", N16&gt;0), ((1+N16/200)^2-1)*100, IF(AND(N$39="Qtrly", N16&gt;0), ((1+N16/400)^4-1)*100, ""))</f>
        <v>4.0359200400000184</v>
      </c>
      <c r="O46" s="41">
        <f t="shared" si="41"/>
        <v>4.1940770025000074</v>
      </c>
      <c r="P46" s="41">
        <f t="shared" si="41"/>
        <v>4.1124326024999824</v>
      </c>
      <c r="Q46" s="41">
        <f t="shared" si="41"/>
        <v>4.1573330625000127</v>
      </c>
      <c r="R46" s="41">
        <f t="shared" si="41"/>
        <v>4.33294592250002</v>
      </c>
      <c r="S46" s="41">
        <f t="shared" si="41"/>
        <v>4.49746176000001</v>
      </c>
      <c r="T46" s="41">
        <f t="shared" si="41"/>
        <v>4.3492895224999994</v>
      </c>
      <c r="U46" s="41">
        <f t="shared" si="41"/>
        <v>4.4269391025000049</v>
      </c>
      <c r="V46" s="41">
        <f t="shared" si="41"/>
        <v>4.6713148100000046</v>
      </c>
      <c r="W46" s="41">
        <f t="shared" si="41"/>
        <v>4.8729605625000172</v>
      </c>
      <c r="X46" s="41">
        <f t="shared" si="41"/>
        <v>4.9733439224999954</v>
      </c>
      <c r="Y46" s="41" t="str">
        <f t="shared" si="41"/>
        <v/>
      </c>
      <c r="Z46" s="41">
        <f t="shared" si="41"/>
        <v>4.3942410225000117</v>
      </c>
      <c r="AA46" s="41">
        <f t="shared" si="41"/>
        <v>4.7255456025000031</v>
      </c>
      <c r="AB46" s="41">
        <f t="shared" si="41"/>
        <v>4.8504321225000036</v>
      </c>
      <c r="AC46" s="41">
        <f t="shared" si="41"/>
        <v>5.2214350625000128</v>
      </c>
      <c r="AD46" s="41" t="str">
        <f t="shared" si="41"/>
        <v/>
      </c>
      <c r="AE46" s="41" t="str">
        <f t="shared" si="41"/>
        <v/>
      </c>
      <c r="AF46" s="41">
        <f t="shared" si="41"/>
        <v>4.9815406025000009</v>
      </c>
      <c r="AG46" s="41">
        <f t="shared" si="41"/>
        <v>4.9344140625000144</v>
      </c>
      <c r="AH46" s="41" t="str">
        <f t="shared" si="41"/>
        <v/>
      </c>
      <c r="AI46" s="41">
        <f t="shared" si="41"/>
        <v>4.6488080400000076</v>
      </c>
      <c r="AJ46" s="41">
        <f t="shared" si="41"/>
        <v>4.789003222499999</v>
      </c>
      <c r="AK46" s="41">
        <f t="shared" si="41"/>
        <v>4.7658830904465876</v>
      </c>
      <c r="AL46" s="41">
        <f t="shared" si="41"/>
        <v>4.8012875625000007</v>
      </c>
      <c r="AM46" s="41" t="str">
        <f t="shared" si="41"/>
        <v/>
      </c>
      <c r="AN46" s="41">
        <f t="shared" si="41"/>
        <v>4.4824344535528526</v>
      </c>
      <c r="AO46" s="41">
        <f t="shared" si="41"/>
        <v>4.7669186295863364</v>
      </c>
      <c r="AP46" s="41">
        <f t="shared" si="41"/>
        <v>5.0204792024999723</v>
      </c>
      <c r="AQ46" s="41">
        <f t="shared" si="41"/>
        <v>3.9910457600000004</v>
      </c>
      <c r="AR46" s="41">
        <f t="shared" si="41"/>
        <v>4.0920265024999791</v>
      </c>
      <c r="AS46" s="41">
        <f t="shared" si="41"/>
        <v>4.1726422500000027</v>
      </c>
      <c r="AT46" s="41">
        <f t="shared" si="41"/>
        <v>4.2604366399999982</v>
      </c>
      <c r="AU46" s="41">
        <f t="shared" si="41"/>
        <v>4.261457722499995</v>
      </c>
      <c r="AV46" s="41">
        <f t="shared" si="41"/>
        <v>4.5035952899999954</v>
      </c>
      <c r="AW46" s="41">
        <f t="shared" ref="AW46" si="42">IF(AND(AW$39="S/A", AW16&gt;0), ((1+AW16/200)^2-1)*100, IF(AND(AW$39="Qtrly", AW16&gt;0), ((1+AW16/400)^4-1)*100, ""))</f>
        <v>4.8586240025000116</v>
      </c>
      <c r="AX46" s="41" t="str">
        <f t="shared" si="41"/>
        <v/>
      </c>
      <c r="AY46" s="41">
        <f t="shared" si="41"/>
        <v>4.2236809999999902</v>
      </c>
      <c r="AZ46" s="41">
        <f t="shared" si="41"/>
        <v>4.1746835599999699</v>
      </c>
      <c r="BA46" s="41">
        <f t="shared" si="41"/>
        <v>4.1532508025000192</v>
      </c>
      <c r="BB46" s="41">
        <f t="shared" si="41"/>
        <v>4.5843702224999783</v>
      </c>
      <c r="BC46" s="41" t="str">
        <f t="shared" si="41"/>
        <v/>
      </c>
      <c r="BD46" s="41">
        <f t="shared" si="41"/>
        <v>4.2257228099999988</v>
      </c>
      <c r="BE46" s="41" t="str">
        <f t="shared" si="41"/>
        <v/>
      </c>
      <c r="BF46" s="41">
        <f t="shared" si="41"/>
        <v>4.0840999467002037</v>
      </c>
      <c r="BG46" s="41">
        <f t="shared" si="41"/>
        <v>3.9155972100000103</v>
      </c>
      <c r="BH46" s="41">
        <f t="shared" si="41"/>
        <v>4.0961075625000065</v>
      </c>
      <c r="BI46" s="41">
        <f t="shared" si="41"/>
        <v>4.3727856900000139</v>
      </c>
      <c r="BJ46" s="41">
        <f t="shared" si="41"/>
        <v>4.5772116899999826</v>
      </c>
      <c r="BK46" s="41">
        <f t="shared" si="41"/>
        <v>4.2726899599999868</v>
      </c>
      <c r="BL46" s="41">
        <f t="shared" si="41"/>
        <v>4.4034368399999746</v>
      </c>
      <c r="BM46" s="41">
        <f t="shared" si="41"/>
        <v>4.7429433599999848</v>
      </c>
      <c r="BN46" s="41">
        <f t="shared" si="41"/>
        <v>4.8750087224999739</v>
      </c>
    </row>
    <row r="47" spans="1:66" x14ac:dyDescent="0.25">
      <c r="A47" s="35">
        <f t="shared" si="17"/>
        <v>42045</v>
      </c>
      <c r="B47" s="38" t="str">
        <f t="shared" ref="B47:I47" si="43">IF(AND(B$39="S/A", B17&gt;0), ((1+B17/200)^2-1)*100, IF(AND(B$39="Qtrly", B17&gt;0), ((1+B17/400)^4-1)*100, ""))</f>
        <v/>
      </c>
      <c r="C47" s="38" t="str">
        <f t="shared" si="43"/>
        <v/>
      </c>
      <c r="D47" s="38">
        <f t="shared" si="43"/>
        <v>3.558099322500019</v>
      </c>
      <c r="E47" s="38">
        <f t="shared" si="43"/>
        <v>3.2672602025000108</v>
      </c>
      <c r="F47" s="38">
        <f t="shared" si="43"/>
        <v>3.2692926225000196</v>
      </c>
      <c r="G47" s="38">
        <f t="shared" si="43"/>
        <v>3.2896179225000211</v>
      </c>
      <c r="H47" s="38">
        <f t="shared" si="43"/>
        <v>3.3119780624999873</v>
      </c>
      <c r="I47" s="41">
        <f t="shared" si="43"/>
        <v>3.3353571599999965</v>
      </c>
      <c r="J47" s="41">
        <f t="shared" ref="J47" si="44">IF(AND(J$39="S/A", J17&gt;0), ((1+J17/200)^2-1)*100, IF(AND(J$39="Qtrly", J17&gt;0), ((1+J17/400)^4-1)*100, ""))</f>
        <v>3.3872072024999866</v>
      </c>
      <c r="K47" s="39"/>
      <c r="L47" s="39"/>
      <c r="M47" s="40">
        <f t="shared" si="20"/>
        <v>42045</v>
      </c>
      <c r="N47" s="41">
        <f t="shared" ref="N47:BN47" si="45">IF(AND(N$39="S/A", N17&gt;0), ((1+N17/200)^2-1)*100, IF(AND(N$39="Qtrly", N17&gt;0), ((1+N17/400)^4-1)*100, ""))</f>
        <v>4.0481601600000028</v>
      </c>
      <c r="O47" s="41">
        <f t="shared" si="45"/>
        <v>4.2022432024999778</v>
      </c>
      <c r="P47" s="41">
        <f t="shared" si="45"/>
        <v>4.1042699225000145</v>
      </c>
      <c r="Q47" s="41">
        <f t="shared" si="45"/>
        <v>4.1757042224999763</v>
      </c>
      <c r="R47" s="41">
        <f t="shared" si="45"/>
        <v>4.3615480624999758</v>
      </c>
      <c r="S47" s="41">
        <f t="shared" si="45"/>
        <v>4.5332432225000163</v>
      </c>
      <c r="T47" s="41">
        <f t="shared" si="45"/>
        <v>4.3625696399999914</v>
      </c>
      <c r="U47" s="41">
        <f t="shared" si="45"/>
        <v>4.4494220025000031</v>
      </c>
      <c r="V47" s="41">
        <f t="shared" si="45"/>
        <v>4.6999632900000199</v>
      </c>
      <c r="W47" s="41">
        <f t="shared" si="45"/>
        <v>4.9067577600000023</v>
      </c>
      <c r="X47" s="41">
        <f t="shared" si="45"/>
        <v>5.0061325625000208</v>
      </c>
      <c r="Y47" s="41" t="str">
        <f t="shared" si="45"/>
        <v/>
      </c>
      <c r="Z47" s="41">
        <f t="shared" si="45"/>
        <v>4.4156985600000143</v>
      </c>
      <c r="AA47" s="41">
        <f t="shared" si="45"/>
        <v>4.7552250000000074</v>
      </c>
      <c r="AB47" s="41">
        <f t="shared" si="45"/>
        <v>4.8852498225000041</v>
      </c>
      <c r="AC47" s="41">
        <f t="shared" si="45"/>
        <v>5.2522105625000037</v>
      </c>
      <c r="AD47" s="41" t="str">
        <f t="shared" si="45"/>
        <v/>
      </c>
      <c r="AE47" s="41" t="str">
        <f t="shared" si="45"/>
        <v/>
      </c>
      <c r="AF47" s="41">
        <f t="shared" si="45"/>
        <v>5.0092067600000068</v>
      </c>
      <c r="AG47" s="41">
        <f t="shared" si="45"/>
        <v>4.9692457025000136</v>
      </c>
      <c r="AH47" s="41" t="str">
        <f t="shared" si="45"/>
        <v/>
      </c>
      <c r="AI47" s="41">
        <f t="shared" si="45"/>
        <v>4.6713148100000046</v>
      </c>
      <c r="AJ47" s="41">
        <f t="shared" si="45"/>
        <v>4.8166440000000144</v>
      </c>
      <c r="AK47" s="41">
        <f t="shared" si="45"/>
        <v>4.7948810882666448</v>
      </c>
      <c r="AL47" s="41">
        <f t="shared" si="45"/>
        <v>4.8217630624999952</v>
      </c>
      <c r="AM47" s="41" t="str">
        <f t="shared" si="45"/>
        <v/>
      </c>
      <c r="AN47" s="41">
        <f t="shared" si="45"/>
        <v>4.4865682481860958</v>
      </c>
      <c r="AO47" s="41">
        <f t="shared" si="45"/>
        <v>4.8290650276546998</v>
      </c>
      <c r="AP47" s="41">
        <f t="shared" si="45"/>
        <v>4.9958855624999909</v>
      </c>
      <c r="AQ47" s="41">
        <f t="shared" si="45"/>
        <v>4.0114419600000062</v>
      </c>
      <c r="AR47" s="41">
        <f t="shared" si="45"/>
        <v>4.120595602499999</v>
      </c>
      <c r="AS47" s="41">
        <f t="shared" si="45"/>
        <v>4.2032639999999954</v>
      </c>
      <c r="AT47" s="41">
        <f t="shared" si="45"/>
        <v>4.2839228025000065</v>
      </c>
      <c r="AU47" s="41">
        <f t="shared" si="45"/>
        <v>4.2931137599999891</v>
      </c>
      <c r="AV47" s="41">
        <f t="shared" si="45"/>
        <v>4.5332432225000163</v>
      </c>
      <c r="AW47" s="41">
        <f t="shared" ref="AW47" si="46">IF(AND(AW$39="S/A", AW17&gt;0), ((1+AW17/200)^2-1)*100, IF(AND(AW$39="Qtrly", AW17&gt;0), ((1+AW17/400)^4-1)*100, ""))</f>
        <v>4.8893464024999833</v>
      </c>
      <c r="AX47" s="41" t="str">
        <f t="shared" si="45"/>
        <v/>
      </c>
      <c r="AY47" s="41">
        <f t="shared" si="45"/>
        <v>4.2328693024999975</v>
      </c>
      <c r="AZ47" s="41">
        <f t="shared" si="45"/>
        <v>4.1695803224999883</v>
      </c>
      <c r="BA47" s="41">
        <f t="shared" si="45"/>
        <v>4.1675390624999809</v>
      </c>
      <c r="BB47" s="41">
        <f t="shared" si="45"/>
        <v>4.616075240000006</v>
      </c>
      <c r="BC47" s="41" t="str">
        <f t="shared" si="45"/>
        <v/>
      </c>
      <c r="BD47" s="41">
        <f t="shared" si="45"/>
        <v>4.2471630225000112</v>
      </c>
      <c r="BE47" s="41" t="str">
        <f t="shared" si="45"/>
        <v/>
      </c>
      <c r="BF47" s="41">
        <f t="shared" si="45"/>
        <v>4.0944050990602276</v>
      </c>
      <c r="BG47" s="41">
        <f t="shared" si="45"/>
        <v>3.9298691599999991</v>
      </c>
      <c r="BH47" s="41">
        <f t="shared" si="45"/>
        <v>4.1216160000000057</v>
      </c>
      <c r="BI47" s="41">
        <f t="shared" si="45"/>
        <v>4.4024150625000313</v>
      </c>
      <c r="BJ47" s="41">
        <f t="shared" si="45"/>
        <v>4.6068700625000014</v>
      </c>
      <c r="BK47" s="41">
        <f t="shared" si="45"/>
        <v>4.2737111024999885</v>
      </c>
      <c r="BL47" s="41">
        <f t="shared" si="45"/>
        <v>4.4259172099999855</v>
      </c>
      <c r="BM47" s="41">
        <f t="shared" si="45"/>
        <v>4.775696000000007</v>
      </c>
      <c r="BN47" s="41">
        <f t="shared" si="45"/>
        <v>4.9088062500000307</v>
      </c>
    </row>
    <row r="48" spans="1:66" x14ac:dyDescent="0.25">
      <c r="A48" s="35">
        <f t="shared" si="17"/>
        <v>42046</v>
      </c>
      <c r="B48" s="38" t="str">
        <f t="shared" ref="B48:I48" si="47">IF(AND(B$39="S/A", B18&gt;0), ((1+B18/200)^2-1)*100, IF(AND(B$39="Qtrly", B18&gt;0), ((1+B18/400)^4-1)*100, ""))</f>
        <v/>
      </c>
      <c r="C48" s="38" t="str">
        <f t="shared" si="47"/>
        <v/>
      </c>
      <c r="D48" s="38">
        <f t="shared" si="47"/>
        <v>3.571329000000012</v>
      </c>
      <c r="E48" s="38">
        <f t="shared" si="47"/>
        <v>3.3211260899999928</v>
      </c>
      <c r="F48" s="38">
        <f t="shared" si="47"/>
        <v>3.3211260899999928</v>
      </c>
      <c r="G48" s="38">
        <f t="shared" si="47"/>
        <v>3.3363737025000173</v>
      </c>
      <c r="H48" s="38">
        <f t="shared" si="47"/>
        <v>3.3658556100000236</v>
      </c>
      <c r="I48" s="41">
        <f t="shared" si="47"/>
        <v>3.3973754025000025</v>
      </c>
      <c r="J48" s="41">
        <f t="shared" ref="J48" si="48">IF(AND(J$39="S/A", J18&gt;0), ((1+J18/200)^2-1)*100, IF(AND(J$39="Qtrly", J18&gt;0), ((1+J18/400)^4-1)*100, ""))</f>
        <v>3.468566802500006</v>
      </c>
      <c r="K48" s="39"/>
      <c r="L48" s="39"/>
      <c r="M48" s="40">
        <f t="shared" si="20"/>
        <v>42046</v>
      </c>
      <c r="N48" s="41">
        <f t="shared" ref="N48:BN48" si="49">IF(AND(N$39="S/A", N18&gt;0), ((1+N18/200)^2-1)*100, IF(AND(N$39="Qtrly", N18&gt;0), ((1+N18/400)^4-1)*100, ""))</f>
        <v>4.0522403600000034</v>
      </c>
      <c r="O48" s="41">
        <f t="shared" si="49"/>
        <v>4.2124514024999948</v>
      </c>
      <c r="P48" s="41">
        <f t="shared" si="49"/>
        <v>4.1389635225000276</v>
      </c>
      <c r="Q48" s="41">
        <f t="shared" si="49"/>
        <v>4.1889732899999865</v>
      </c>
      <c r="R48" s="41">
        <f t="shared" si="49"/>
        <v>4.3809588900000085</v>
      </c>
      <c r="S48" s="41">
        <f t="shared" si="49"/>
        <v>4.5618728025000221</v>
      </c>
      <c r="T48" s="41">
        <f t="shared" si="49"/>
        <v>4.3748289600000101</v>
      </c>
      <c r="U48" s="41">
        <f t="shared" si="49"/>
        <v>4.45248803999998</v>
      </c>
      <c r="V48" s="41">
        <f t="shared" si="49"/>
        <v>4.7275923225000183</v>
      </c>
      <c r="W48" s="41">
        <f t="shared" si="49"/>
        <v>4.9344140625000144</v>
      </c>
      <c r="X48" s="41">
        <f t="shared" si="49"/>
        <v>5.0481504899999807</v>
      </c>
      <c r="Y48" s="41" t="str">
        <f t="shared" si="49"/>
        <v/>
      </c>
      <c r="Z48" s="41">
        <f t="shared" si="49"/>
        <v>4.4269391025000049</v>
      </c>
      <c r="AA48" s="41">
        <f t="shared" si="49"/>
        <v>4.7705780624999861</v>
      </c>
      <c r="AB48" s="41">
        <f t="shared" si="49"/>
        <v>4.9098305024999789</v>
      </c>
      <c r="AC48" s="41">
        <f t="shared" si="49"/>
        <v>5.2911993224999732</v>
      </c>
      <c r="AD48" s="41" t="str">
        <f t="shared" si="49"/>
        <v/>
      </c>
      <c r="AE48" s="41" t="str">
        <f t="shared" si="49"/>
        <v/>
      </c>
      <c r="AF48" s="41">
        <f t="shared" si="49"/>
        <v>5.0368765625000034</v>
      </c>
      <c r="AG48" s="41">
        <f t="shared" si="49"/>
        <v>4.9999843024999713</v>
      </c>
      <c r="AH48" s="41" t="str">
        <f t="shared" si="49"/>
        <v/>
      </c>
      <c r="AI48" s="41">
        <f t="shared" si="49"/>
        <v>4.6825691025000005</v>
      </c>
      <c r="AJ48" s="41">
        <f t="shared" si="49"/>
        <v>4.8391688100000163</v>
      </c>
      <c r="AK48" s="41">
        <f t="shared" si="49"/>
        <v>4.8124899521826414</v>
      </c>
      <c r="AL48" s="41">
        <f t="shared" si="49"/>
        <v>4.8545280224999932</v>
      </c>
      <c r="AM48" s="41" t="str">
        <f t="shared" si="49"/>
        <v/>
      </c>
      <c r="AN48" s="41">
        <f t="shared" si="49"/>
        <v>4.5124072438099905</v>
      </c>
      <c r="AO48" s="41">
        <f t="shared" si="49"/>
        <v>4.7700252930656051</v>
      </c>
      <c r="AP48" s="41">
        <f t="shared" si="49"/>
        <v>4.9661720899999873</v>
      </c>
      <c r="AQ48" s="41">
        <f t="shared" si="49"/>
        <v>4.0216408100000267</v>
      </c>
      <c r="AR48" s="41">
        <f t="shared" si="49"/>
        <v>4.1348816224999974</v>
      </c>
      <c r="AS48" s="41">
        <f t="shared" si="49"/>
        <v>4.2247019024999943</v>
      </c>
      <c r="AT48" s="41">
        <f t="shared" si="49"/>
        <v>4.3145609024999976</v>
      </c>
      <c r="AU48" s="41">
        <f t="shared" si="49"/>
        <v>4.3206890624999827</v>
      </c>
      <c r="AV48" s="41">
        <f t="shared" si="49"/>
        <v>4.5720986025000077</v>
      </c>
      <c r="AW48" s="41">
        <f t="shared" ref="AW48" si="50">IF(AND(AW$39="S/A", AW18&gt;0), ((1+AW18/200)^2-1)*100, IF(AND(AW$39="Qtrly", AW18&gt;0), ((1+AW18/400)^4-1)*100, ""))</f>
        <v>4.9354384400000173</v>
      </c>
      <c r="AX48" s="41" t="str">
        <f t="shared" si="49"/>
        <v/>
      </c>
      <c r="AY48" s="41">
        <f t="shared" si="49"/>
        <v>4.2941350024999991</v>
      </c>
      <c r="AZ48" s="41">
        <f t="shared" si="49"/>
        <v>4.2400160399999942</v>
      </c>
      <c r="BA48" s="41">
        <f t="shared" si="49"/>
        <v>4.1757042224999763</v>
      </c>
      <c r="BB48" s="41">
        <f t="shared" si="49"/>
        <v>4.6365326400000129</v>
      </c>
      <c r="BC48" s="41" t="str">
        <f t="shared" si="49"/>
        <v/>
      </c>
      <c r="BD48" s="41">
        <f t="shared" si="49"/>
        <v>4.2604366399999982</v>
      </c>
      <c r="BE48" s="41" t="str">
        <f t="shared" si="49"/>
        <v/>
      </c>
      <c r="BF48" s="41">
        <f t="shared" si="49"/>
        <v>4.4142445493295712</v>
      </c>
      <c r="BG48" s="41">
        <f t="shared" si="49"/>
        <v>3.9380250000000228</v>
      </c>
      <c r="BH48" s="41">
        <f t="shared" si="49"/>
        <v>4.1307998025000181</v>
      </c>
      <c r="BI48" s="41">
        <f t="shared" si="49"/>
        <v>4.4248953224999887</v>
      </c>
      <c r="BJ48" s="41">
        <f t="shared" si="49"/>
        <v>4.6447161600000175</v>
      </c>
      <c r="BK48" s="41">
        <f t="shared" si="49"/>
        <v>4.4596423024999776</v>
      </c>
      <c r="BL48" s="41">
        <f t="shared" si="49"/>
        <v>4.432048639999997</v>
      </c>
      <c r="BM48" s="41">
        <f t="shared" si="49"/>
        <v>4.798216409999978</v>
      </c>
      <c r="BN48" s="41">
        <f t="shared" si="49"/>
        <v>4.9415848099999993</v>
      </c>
    </row>
    <row r="49" spans="1:66" x14ac:dyDescent="0.25">
      <c r="A49" s="35">
        <f t="shared" si="17"/>
        <v>42047</v>
      </c>
      <c r="B49" s="38" t="str">
        <f t="shared" ref="B49:I49" si="51">IF(AND(B$39="S/A", B19&gt;0), ((1+B19/200)^2-1)*100, IF(AND(B$39="Qtrly", B19&gt;0), ((1+B19/400)^4-1)*100, ""))</f>
        <v/>
      </c>
      <c r="C49" s="38" t="str">
        <f t="shared" si="51"/>
        <v/>
      </c>
      <c r="D49" s="38">
        <f t="shared" si="51"/>
        <v>3.5377476225000093</v>
      </c>
      <c r="E49" s="38">
        <f t="shared" si="51"/>
        <v>3.2753900025000116</v>
      </c>
      <c r="F49" s="38">
        <f t="shared" si="51"/>
        <v>3.2723412900000026</v>
      </c>
      <c r="G49" s="38">
        <f t="shared" si="51"/>
        <v>3.3068960000000036</v>
      </c>
      <c r="H49" s="38">
        <f t="shared" si="51"/>
        <v>3.3262085024999832</v>
      </c>
      <c r="I49" s="41">
        <f t="shared" si="51"/>
        <v>3.357722250000017</v>
      </c>
      <c r="J49" s="41">
        <f t="shared" ref="J49" si="52">IF(AND(J$39="S/A", J19&gt;0), ((1+J19/200)^2-1)*100, IF(AND(J$39="Qtrly", J19&gt;0), ((1+J19/400)^4-1)*100, ""))</f>
        <v>3.4177133025000028</v>
      </c>
      <c r="K49" s="39"/>
      <c r="L49" s="39"/>
      <c r="M49" s="40">
        <f t="shared" si="20"/>
        <v>42047</v>
      </c>
      <c r="N49" s="41">
        <f t="shared" ref="N49:BN49" si="53">IF(AND(N$39="S/A", N19&gt;0), ((1+N19/200)^2-1)*100, IF(AND(N$39="Qtrly", N19&gt;0), ((1+N19/400)^4-1)*100, ""))</f>
        <v>4.0104221024999998</v>
      </c>
      <c r="O49" s="41">
        <f t="shared" si="53"/>
        <v>4.1736629025000083</v>
      </c>
      <c r="P49" s="41">
        <f t="shared" si="53"/>
        <v>4.0889657599999962</v>
      </c>
      <c r="Q49" s="41">
        <f t="shared" si="53"/>
        <v>4.1410045024999897</v>
      </c>
      <c r="R49" s="41">
        <f t="shared" si="53"/>
        <v>4.3380531599999994</v>
      </c>
      <c r="S49" s="41">
        <f t="shared" si="53"/>
        <v>4.5271088225000256</v>
      </c>
      <c r="T49" s="41">
        <f t="shared" si="53"/>
        <v>4.3380531599999994</v>
      </c>
      <c r="U49" s="41">
        <f t="shared" si="53"/>
        <v>4.4034368399999746</v>
      </c>
      <c r="V49" s="41">
        <f t="shared" si="53"/>
        <v>4.6866617225000295</v>
      </c>
      <c r="W49" s="41">
        <f t="shared" si="53"/>
        <v>4.8913947224999976</v>
      </c>
      <c r="X49" s="41">
        <f t="shared" si="53"/>
        <v>5.0215039999999878</v>
      </c>
      <c r="Y49" s="41" t="str">
        <f t="shared" si="53"/>
        <v/>
      </c>
      <c r="Z49" s="41">
        <f t="shared" si="53"/>
        <v>4.3789155600000074</v>
      </c>
      <c r="AA49" s="41">
        <f t="shared" si="53"/>
        <v>4.7286156899999821</v>
      </c>
      <c r="AB49" s="41">
        <f t="shared" si="53"/>
        <v>4.8678402499999773</v>
      </c>
      <c r="AC49" s="41">
        <f t="shared" si="53"/>
        <v>5.2634960399999819</v>
      </c>
      <c r="AD49" s="41" t="str">
        <f t="shared" si="53"/>
        <v/>
      </c>
      <c r="AE49" s="41" t="str">
        <f t="shared" si="53"/>
        <v/>
      </c>
      <c r="AF49" s="41">
        <f t="shared" si="53"/>
        <v>4.9989596100000311</v>
      </c>
      <c r="AG49" s="41">
        <f t="shared" si="53"/>
        <v>4.9651475624999719</v>
      </c>
      <c r="AH49" s="41" t="str">
        <f t="shared" si="53"/>
        <v/>
      </c>
      <c r="AI49" s="41">
        <f t="shared" si="53"/>
        <v>4.6252808224999775</v>
      </c>
      <c r="AJ49" s="41">
        <f t="shared" si="53"/>
        <v>4.7849086024999821</v>
      </c>
      <c r="AK49" s="41">
        <f t="shared" si="53"/>
        <v>4.7720964404357025</v>
      </c>
      <c r="AL49" s="41">
        <f t="shared" si="53"/>
        <v>4.8227868899999971</v>
      </c>
      <c r="AM49" s="41" t="str">
        <f t="shared" si="53"/>
        <v/>
      </c>
      <c r="AN49" s="41">
        <f t="shared" si="53"/>
        <v>4.4659005015955433</v>
      </c>
      <c r="AO49" s="41">
        <f t="shared" si="53"/>
        <v>4.6209833619831553</v>
      </c>
      <c r="AP49" s="41">
        <f t="shared" si="53"/>
        <v>4.9057335225000109</v>
      </c>
      <c r="AQ49" s="41">
        <f t="shared" si="53"/>
        <v>3.9706515600000047</v>
      </c>
      <c r="AR49" s="41">
        <f t="shared" si="53"/>
        <v>4.0899860025000123</v>
      </c>
      <c r="AS49" s="41">
        <f t="shared" si="53"/>
        <v>4.2022432024999778</v>
      </c>
      <c r="AT49" s="41">
        <f t="shared" si="53"/>
        <v>4.2726899599999868</v>
      </c>
      <c r="AU49" s="41">
        <f t="shared" si="53"/>
        <v>4.2818804224999951</v>
      </c>
      <c r="AV49" s="41">
        <f t="shared" si="53"/>
        <v>4.5455125624999981</v>
      </c>
      <c r="AW49" s="41">
        <f t="shared" ref="AW49" si="54">IF(AND(AW$39="S/A", AW19&gt;0), ((1+AW19/200)^2-1)*100, IF(AND(AW$39="Qtrly", AW19&gt;0), ((1+AW19/400)^4-1)*100, ""))</f>
        <v>4.9108547599999941</v>
      </c>
      <c r="AX49" s="41" t="str">
        <f t="shared" si="53"/>
        <v/>
      </c>
      <c r="AY49" s="41">
        <f t="shared" si="53"/>
        <v>4.1869318400000077</v>
      </c>
      <c r="AZ49" s="41">
        <f t="shared" si="53"/>
        <v>4.1389635225000276</v>
      </c>
      <c r="BA49" s="41">
        <f t="shared" si="53"/>
        <v>4.1379430400000139</v>
      </c>
      <c r="BB49" s="41">
        <f t="shared" si="53"/>
        <v>4.5905063024999748</v>
      </c>
      <c r="BC49" s="41" t="str">
        <f t="shared" si="53"/>
        <v/>
      </c>
      <c r="BD49" s="41">
        <f t="shared" si="53"/>
        <v>4.2073472400000034</v>
      </c>
      <c r="BE49" s="41" t="str">
        <f t="shared" si="53"/>
        <v/>
      </c>
      <c r="BF49" s="41">
        <f t="shared" si="53"/>
        <v>4.0830694735486839</v>
      </c>
      <c r="BG49" s="41">
        <f t="shared" si="53"/>
        <v>3.9003069224999853</v>
      </c>
      <c r="BH49" s="41">
        <f t="shared" si="53"/>
        <v>4.0818242025000062</v>
      </c>
      <c r="BI49" s="41">
        <f t="shared" si="53"/>
        <v>4.365634402499996</v>
      </c>
      <c r="BJ49" s="41">
        <f t="shared" si="53"/>
        <v>4.6027790025000126</v>
      </c>
      <c r="BK49" s="41">
        <f t="shared" si="53"/>
        <v>4.2961775024999982</v>
      </c>
      <c r="BL49" s="41">
        <f t="shared" si="53"/>
        <v>4.3789155600000074</v>
      </c>
      <c r="BM49" s="41">
        <f t="shared" si="53"/>
        <v>4.7572720099999799</v>
      </c>
      <c r="BN49" s="41">
        <f t="shared" si="53"/>
        <v>4.9098305024999789</v>
      </c>
    </row>
    <row r="50" spans="1:66" x14ac:dyDescent="0.25">
      <c r="A50" s="35">
        <f t="shared" si="17"/>
        <v>42048</v>
      </c>
      <c r="B50" s="38" t="str">
        <f t="shared" ref="B50:I50" si="55">IF(AND(B$39="S/A", B20&gt;0), ((1+B20/200)^2-1)*100, IF(AND(B$39="Qtrly", B20&gt;0), ((1+B20/400)^4-1)*100, ""))</f>
        <v/>
      </c>
      <c r="C50" s="38" t="str">
        <f t="shared" si="55"/>
        <v/>
      </c>
      <c r="D50" s="38">
        <f t="shared" si="55"/>
        <v>3.5357125625000041</v>
      </c>
      <c r="E50" s="38">
        <f t="shared" si="55"/>
        <v>3.2388084224999947</v>
      </c>
      <c r="F50" s="38">
        <f t="shared" si="55"/>
        <v>3.235760249999986</v>
      </c>
      <c r="G50" s="38">
        <f t="shared" si="55"/>
        <v>3.2753900025000116</v>
      </c>
      <c r="H50" s="38">
        <f t="shared" si="55"/>
        <v>3.2906342399999788</v>
      </c>
      <c r="I50" s="41">
        <f t="shared" si="55"/>
        <v>3.3160438025000127</v>
      </c>
      <c r="J50" s="41">
        <f t="shared" ref="J50" si="56">IF(AND(J$39="S/A", J20&gt;0), ((1+J20/200)^2-1)*100, IF(AND(J$39="Qtrly", J20&gt;0), ((1+J20/400)^4-1)*100, ""))</f>
        <v>3.3668723024999903</v>
      </c>
      <c r="K50" s="39"/>
      <c r="L50" s="39"/>
      <c r="M50" s="40">
        <f t="shared" si="20"/>
        <v>42048</v>
      </c>
      <c r="N50" s="41">
        <f t="shared" ref="N50:BN50" si="57">IF(AND(N$39="S/A", N20&gt;0), ((1+N20/200)^2-1)*100, IF(AND(N$39="Qtrly", N20&gt;0), ((1+N20/400)^4-1)*100, ""))</f>
        <v>3.987986502499985</v>
      </c>
      <c r="O50" s="41">
        <f t="shared" si="57"/>
        <v>4.1389635225000276</v>
      </c>
      <c r="P50" s="41">
        <f t="shared" si="57"/>
        <v>4.02776036000001</v>
      </c>
      <c r="Q50" s="41">
        <f t="shared" si="57"/>
        <v>4.1032496100000149</v>
      </c>
      <c r="R50" s="41">
        <f t="shared" si="57"/>
        <v>4.3033264099999968</v>
      </c>
      <c r="S50" s="41">
        <f t="shared" si="57"/>
        <v>4.4872396099999934</v>
      </c>
      <c r="T50" s="41">
        <f t="shared" si="57"/>
        <v>4.2696265625000063</v>
      </c>
      <c r="U50" s="41">
        <f t="shared" si="57"/>
        <v>4.3676776025000308</v>
      </c>
      <c r="V50" s="41">
        <f t="shared" si="57"/>
        <v>4.643693202500021</v>
      </c>
      <c r="W50" s="41">
        <f t="shared" si="57"/>
        <v>4.8545280224999932</v>
      </c>
      <c r="X50" s="41">
        <f t="shared" si="57"/>
        <v>4.9825652100000006</v>
      </c>
      <c r="Y50" s="41" t="str">
        <f t="shared" si="57"/>
        <v/>
      </c>
      <c r="Z50" s="41">
        <f t="shared" si="57"/>
        <v>4.3370317024999938</v>
      </c>
      <c r="AA50" s="41">
        <f t="shared" si="57"/>
        <v>4.6907544224999986</v>
      </c>
      <c r="AB50" s="41">
        <f t="shared" si="57"/>
        <v>4.8289299599999946</v>
      </c>
      <c r="AC50" s="41">
        <f t="shared" si="57"/>
        <v>5.2193835224999985</v>
      </c>
      <c r="AD50" s="41" t="str">
        <f t="shared" si="57"/>
        <v/>
      </c>
      <c r="AE50" s="41" t="str">
        <f t="shared" si="57"/>
        <v/>
      </c>
      <c r="AF50" s="41">
        <f t="shared" si="57"/>
        <v>4.9620740100000171</v>
      </c>
      <c r="AG50" s="41">
        <f t="shared" si="57"/>
        <v>4.9262192225000057</v>
      </c>
      <c r="AH50" s="41" t="str">
        <f t="shared" si="57"/>
        <v/>
      </c>
      <c r="AI50" s="41">
        <f t="shared" si="57"/>
        <v>4.5894836100000225</v>
      </c>
      <c r="AJ50" s="41">
        <f t="shared" si="57"/>
        <v>4.743966802499977</v>
      </c>
      <c r="AK50" s="41">
        <f t="shared" si="57"/>
        <v>4.7306793270499581</v>
      </c>
      <c r="AL50" s="41">
        <f t="shared" si="57"/>
        <v>4.7869559025000008</v>
      </c>
      <c r="AM50" s="41" t="str">
        <f t="shared" si="57"/>
        <v/>
      </c>
      <c r="AN50" s="41">
        <f t="shared" si="57"/>
        <v>4.4504017039003418</v>
      </c>
      <c r="AO50" s="41">
        <f t="shared" si="57"/>
        <v>4.5878845393064971</v>
      </c>
      <c r="AP50" s="41">
        <f t="shared" si="57"/>
        <v>4.8483842025000001</v>
      </c>
      <c r="AQ50" s="41">
        <f t="shared" si="57"/>
        <v>3.9349665225000052</v>
      </c>
      <c r="AR50" s="41">
        <f t="shared" si="57"/>
        <v>4.0502002499999801</v>
      </c>
      <c r="AS50" s="41">
        <f t="shared" si="57"/>
        <v>4.1450865225000078</v>
      </c>
      <c r="AT50" s="41">
        <f t="shared" si="57"/>
        <v>4.2338902500000053</v>
      </c>
      <c r="AU50" s="41">
        <f t="shared" si="57"/>
        <v>4.242058010000016</v>
      </c>
      <c r="AV50" s="41">
        <f t="shared" si="57"/>
        <v>4.5015507599999838</v>
      </c>
      <c r="AW50" s="41">
        <f t="shared" ref="AW50" si="58">IF(AND(AW$39="S/A", AW20&gt;0), ((1+AW20/200)^2-1)*100, IF(AND(AW$39="Qtrly", AW20&gt;0), ((1+AW20/400)^4-1)*100, ""))</f>
        <v>4.8616960399999964</v>
      </c>
      <c r="AX50" s="41" t="str">
        <f t="shared" si="57"/>
        <v/>
      </c>
      <c r="AY50" s="41">
        <f t="shared" si="57"/>
        <v>4.1512097025000028</v>
      </c>
      <c r="AZ50" s="41">
        <f t="shared" si="57"/>
        <v>4.120595602499999</v>
      </c>
      <c r="BA50" s="41">
        <f t="shared" si="57"/>
        <v>4.1052902399999702</v>
      </c>
      <c r="BB50" s="41">
        <f t="shared" si="57"/>
        <v>4.552670010000015</v>
      </c>
      <c r="BC50" s="41" t="str">
        <f t="shared" si="57"/>
        <v/>
      </c>
      <c r="BD50" s="41">
        <f t="shared" si="57"/>
        <v>4.1716216024999975</v>
      </c>
      <c r="BE50" s="41" t="str">
        <f t="shared" si="57"/>
        <v/>
      </c>
      <c r="BF50" s="41">
        <f t="shared" si="57"/>
        <v>3.8678684412644104</v>
      </c>
      <c r="BG50" s="41">
        <f t="shared" si="57"/>
        <v>3.8687105600000216</v>
      </c>
      <c r="BH50" s="41">
        <f t="shared" si="57"/>
        <v>4.0461200900000049</v>
      </c>
      <c r="BI50" s="41">
        <f t="shared" si="57"/>
        <v>4.3268174024999828</v>
      </c>
      <c r="BJ50" s="41">
        <f t="shared" si="57"/>
        <v>4.5588051600000012</v>
      </c>
      <c r="BK50" s="41">
        <f t="shared" si="57"/>
        <v>4.1848904100000084</v>
      </c>
      <c r="BL50" s="41">
        <f t="shared" si="57"/>
        <v>4.3441820099999973</v>
      </c>
      <c r="BM50" s="41">
        <f t="shared" si="57"/>
        <v>4.7183822400000075</v>
      </c>
      <c r="BN50" s="41">
        <f t="shared" si="57"/>
        <v>4.8678402499999773</v>
      </c>
    </row>
    <row r="51" spans="1:66" x14ac:dyDescent="0.25">
      <c r="A51" s="35">
        <f t="shared" si="17"/>
        <v>42051</v>
      </c>
      <c r="B51" s="38" t="str">
        <f t="shared" ref="B51:I51" si="59">IF(AND(B$39="S/A", B21&gt;0), ((1+B21/200)^2-1)*100, IF(AND(B$39="Qtrly", B21&gt;0), ((1+B21/400)^4-1)*100, ""))</f>
        <v/>
      </c>
      <c r="C51" s="38" t="str">
        <f t="shared" si="59"/>
        <v/>
      </c>
      <c r="D51" s="38">
        <f t="shared" si="59"/>
        <v>3.5509760000000057</v>
      </c>
      <c r="E51" s="38">
        <f t="shared" si="59"/>
        <v>3.2581145599999806</v>
      </c>
      <c r="F51" s="38">
        <f t="shared" si="59"/>
        <v>3.2581145599999806</v>
      </c>
      <c r="G51" s="38">
        <f t="shared" si="59"/>
        <v>3.2804712899999977</v>
      </c>
      <c r="H51" s="38">
        <f t="shared" si="59"/>
        <v>3.3079124024999906</v>
      </c>
      <c r="I51" s="41">
        <f t="shared" si="59"/>
        <v>3.3465394024999817</v>
      </c>
      <c r="J51" s="41">
        <f t="shared" ref="J51" si="60">IF(AND(J$39="S/A", J21&gt;0), ((1+J21/200)^2-1)*100, IF(AND(J$39="Qtrly", J21&gt;0), ((1+J21/400)^4-1)*100, ""))</f>
        <v>3.3963585600000012</v>
      </c>
      <c r="K51" s="39"/>
      <c r="L51" s="39"/>
      <c r="M51" s="40">
        <f t="shared" si="20"/>
        <v>42051</v>
      </c>
      <c r="N51" s="41">
        <f t="shared" ref="N51:BN51" si="61">IF(AND(N$39="S/A", N21&gt;0), ((1+N21/200)^2-1)*100, IF(AND(N$39="Qtrly", N21&gt;0), ((1+N21/400)^4-1)*100, ""))</f>
        <v>4.0083824024999881</v>
      </c>
      <c r="O51" s="41">
        <f t="shared" si="61"/>
        <v>4.1532508025000192</v>
      </c>
      <c r="P51" s="41">
        <f t="shared" si="61"/>
        <v>4.0634613225000171</v>
      </c>
      <c r="Q51" s="41">
        <f t="shared" si="61"/>
        <v>4.0818242025000062</v>
      </c>
      <c r="R51" s="41">
        <f t="shared" si="61"/>
        <v>4.3400960900000118</v>
      </c>
      <c r="S51" s="41">
        <f t="shared" si="61"/>
        <v>4.5219969599999965</v>
      </c>
      <c r="T51" s="41">
        <f t="shared" si="61"/>
        <v>4.3360102499999886</v>
      </c>
      <c r="U51" s="41">
        <f t="shared" si="61"/>
        <v>4.4044586224999849</v>
      </c>
      <c r="V51" s="41">
        <f t="shared" si="61"/>
        <v>4.6846154025000031</v>
      </c>
      <c r="W51" s="41">
        <f t="shared" si="61"/>
        <v>4.8924188900000054</v>
      </c>
      <c r="X51" s="41">
        <f t="shared" si="61"/>
        <v>5.0122810025000186</v>
      </c>
      <c r="Y51" s="41" t="str">
        <f t="shared" si="61"/>
        <v/>
      </c>
      <c r="Z51" s="41">
        <f t="shared" si="61"/>
        <v>4.3778939024999852</v>
      </c>
      <c r="AA51" s="41">
        <f t="shared" si="61"/>
        <v>4.7275923225000183</v>
      </c>
      <c r="AB51" s="41">
        <f t="shared" si="61"/>
        <v>4.8698883599999965</v>
      </c>
      <c r="AC51" s="41">
        <f t="shared" si="61"/>
        <v>5.2593921599999982</v>
      </c>
      <c r="AD51" s="41" t="str">
        <f t="shared" si="61"/>
        <v/>
      </c>
      <c r="AE51" s="41" t="str">
        <f t="shared" si="61"/>
        <v/>
      </c>
      <c r="AF51" s="41">
        <f t="shared" si="61"/>
        <v>5.0020337024999861</v>
      </c>
      <c r="AG51" s="41">
        <f t="shared" si="61"/>
        <v>4.9610495025000034</v>
      </c>
      <c r="AH51" s="41" t="str">
        <f t="shared" si="61"/>
        <v/>
      </c>
      <c r="AI51" s="41">
        <f t="shared" si="61"/>
        <v>4.6303952100000156</v>
      </c>
      <c r="AJ51" s="41">
        <f t="shared" si="61"/>
        <v>4.7797904399999869</v>
      </c>
      <c r="AK51" s="41">
        <f t="shared" si="61"/>
        <v>4.7689897308957008</v>
      </c>
      <c r="AL51" s="41">
        <f t="shared" si="61"/>
        <v>4.8166440000000144</v>
      </c>
      <c r="AM51" s="41" t="str">
        <f t="shared" si="61"/>
        <v/>
      </c>
      <c r="AN51" s="41">
        <f t="shared" si="61"/>
        <v>4.4400701302455881</v>
      </c>
      <c r="AO51" s="41">
        <f t="shared" si="61"/>
        <v>4.6240867793347462</v>
      </c>
      <c r="AP51" s="41">
        <f t="shared" si="61"/>
        <v>4.9251948899999842</v>
      </c>
      <c r="AQ51" s="41">
        <f t="shared" si="61"/>
        <v>3.9747302399999906</v>
      </c>
      <c r="AR51" s="41">
        <f t="shared" si="61"/>
        <v>4.0859050624999949</v>
      </c>
      <c r="AS51" s="41">
        <f t="shared" si="61"/>
        <v>4.1828489999999885</v>
      </c>
      <c r="AT51" s="41">
        <f t="shared" si="61"/>
        <v>4.2726899599999868</v>
      </c>
      <c r="AU51" s="41">
        <f t="shared" si="61"/>
        <v>4.2777957225000218</v>
      </c>
      <c r="AV51" s="41">
        <f t="shared" si="61"/>
        <v>4.536310489999984</v>
      </c>
      <c r="AW51" s="41">
        <f t="shared" ref="AW51" si="62">IF(AND(AW$39="S/A", AW21&gt;0), ((1+AW21/200)^2-1)*100, IF(AND(AW$39="Qtrly", AW21&gt;0), ((1+AW21/400)^4-1)*100, ""))</f>
        <v>4.8985639999999941</v>
      </c>
      <c r="AX51" s="41" t="str">
        <f t="shared" si="61"/>
        <v/>
      </c>
      <c r="AY51" s="41">
        <f t="shared" si="61"/>
        <v>4.1869318400000077</v>
      </c>
      <c r="AZ51" s="41">
        <f t="shared" si="61"/>
        <v>4.1399840099999752</v>
      </c>
      <c r="BA51" s="41">
        <f t="shared" si="61"/>
        <v>4.1287589224999977</v>
      </c>
      <c r="BB51" s="41">
        <f t="shared" si="61"/>
        <v>4.5997107599999865</v>
      </c>
      <c r="BC51" s="41" t="str">
        <f t="shared" si="61"/>
        <v/>
      </c>
      <c r="BD51" s="41">
        <f t="shared" si="61"/>
        <v>4.208368062500023</v>
      </c>
      <c r="BE51" s="41" t="str">
        <f t="shared" si="61"/>
        <v/>
      </c>
      <c r="BF51" s="41">
        <f t="shared" si="61"/>
        <v>4.0748259637908291</v>
      </c>
      <c r="BG51" s="41">
        <f t="shared" si="61"/>
        <v>3.8982683024999742</v>
      </c>
      <c r="BH51" s="41">
        <f t="shared" si="61"/>
        <v>4.0859050624999949</v>
      </c>
      <c r="BI51" s="41">
        <f t="shared" si="61"/>
        <v>4.3646128100000015</v>
      </c>
      <c r="BJ51" s="41">
        <f t="shared" si="61"/>
        <v>4.6007335025000096</v>
      </c>
      <c r="BK51" s="41">
        <f t="shared" si="61"/>
        <v>4.2726899599999868</v>
      </c>
      <c r="BL51" s="41">
        <f t="shared" si="61"/>
        <v>4.3840239224999911</v>
      </c>
      <c r="BM51" s="41">
        <f t="shared" si="61"/>
        <v>4.7572720099999799</v>
      </c>
      <c r="BN51" s="41">
        <f t="shared" si="61"/>
        <v>4.9057335225000109</v>
      </c>
    </row>
    <row r="52" spans="1:66" x14ac:dyDescent="0.25">
      <c r="A52" s="35">
        <f t="shared" si="17"/>
        <v>42052</v>
      </c>
      <c r="B52" s="38" t="str">
        <f t="shared" ref="B52:I52" si="63">IF(AND(B$39="S/A", B22&gt;0), ((1+B22/200)^2-1)*100, IF(AND(B$39="Qtrly", B22&gt;0), ((1+B22/400)^4-1)*100, ""))</f>
        <v/>
      </c>
      <c r="C52" s="38" t="str">
        <f t="shared" si="63"/>
        <v/>
      </c>
      <c r="D52" s="38">
        <f t="shared" si="63"/>
        <v>3.567258239999993</v>
      </c>
      <c r="E52" s="38">
        <f t="shared" si="63"/>
        <v>3.2510015624999777</v>
      </c>
      <c r="F52" s="38">
        <f t="shared" si="63"/>
        <v>3.2438888099999952</v>
      </c>
      <c r="G52" s="38">
        <f t="shared" si="63"/>
        <v>3.2703088399999691</v>
      </c>
      <c r="H52" s="38">
        <f t="shared" si="63"/>
        <v>3.2987649599999891</v>
      </c>
      <c r="I52" s="41">
        <f t="shared" si="63"/>
        <v>3.3292580100000135</v>
      </c>
      <c r="J52" s="41">
        <f t="shared" ref="J52" si="64">IF(AND(J$39="S/A", J22&gt;0), ((1+J22/200)^2-1)*100, IF(AND(J$39="Qtrly", J22&gt;0), ((1+J22/400)^4-1)*100, ""))</f>
        <v>3.3790730025000215</v>
      </c>
      <c r="K52" s="39"/>
      <c r="L52" s="39"/>
      <c r="M52" s="40">
        <f t="shared" si="20"/>
        <v>42052</v>
      </c>
      <c r="N52" s="41">
        <f t="shared" ref="N52:BN52" si="65">IF(AND(N$39="S/A", N22&gt;0), ((1+N22/200)^2-1)*100, IF(AND(N$39="Qtrly", N22&gt;0), ((1+N22/400)^4-1)*100, ""))</f>
        <v>4.026740422499997</v>
      </c>
      <c r="O52" s="41">
        <f t="shared" si="65"/>
        <v>4.1767248899999831</v>
      </c>
      <c r="P52" s="41">
        <f t="shared" si="65"/>
        <v>4.0971278400000255</v>
      </c>
      <c r="Q52" s="41">
        <f t="shared" si="65"/>
        <v>4.1603948100000121</v>
      </c>
      <c r="R52" s="41">
        <f t="shared" si="65"/>
        <v>4.3819805625000319</v>
      </c>
      <c r="S52" s="41">
        <f t="shared" si="65"/>
        <v>4.5342656400000125</v>
      </c>
      <c r="T52" s="41">
        <f t="shared" si="65"/>
        <v>4.3584833599999984</v>
      </c>
      <c r="U52" s="41">
        <f t="shared" si="65"/>
        <v>4.4289829025000227</v>
      </c>
      <c r="V52" s="41">
        <f t="shared" si="65"/>
        <v>4.7101958399999866</v>
      </c>
      <c r="W52" s="41">
        <f t="shared" si="65"/>
        <v>4.929292250000028</v>
      </c>
      <c r="X52" s="41">
        <f t="shared" si="65"/>
        <v>5.0256032400000095</v>
      </c>
      <c r="Y52" s="41" t="str">
        <f t="shared" si="65"/>
        <v/>
      </c>
      <c r="Z52" s="41">
        <f t="shared" si="65"/>
        <v>4.4034368399999746</v>
      </c>
      <c r="AA52" s="41">
        <f t="shared" si="65"/>
        <v>4.7920742399999883</v>
      </c>
      <c r="AB52" s="41">
        <f t="shared" si="65"/>
        <v>4.8719364900000173</v>
      </c>
      <c r="AC52" s="41">
        <f t="shared" si="65"/>
        <v>5.2983822499999889</v>
      </c>
      <c r="AD52" s="41" t="str">
        <f t="shared" si="65"/>
        <v/>
      </c>
      <c r="AE52" s="41" t="str">
        <f t="shared" si="65"/>
        <v/>
      </c>
      <c r="AF52" s="41">
        <f t="shared" si="65"/>
        <v>5.0348268224999826</v>
      </c>
      <c r="AG52" s="41">
        <f t="shared" si="65"/>
        <v>5.0020337024999861</v>
      </c>
      <c r="AH52" s="41" t="str">
        <f t="shared" si="65"/>
        <v/>
      </c>
      <c r="AI52" s="41">
        <f t="shared" si="65"/>
        <v>4.6621072024999988</v>
      </c>
      <c r="AJ52" s="41">
        <f t="shared" si="65"/>
        <v>4.8053825024999774</v>
      </c>
      <c r="AK52" s="41">
        <f t="shared" si="65"/>
        <v>4.813525836810495</v>
      </c>
      <c r="AL52" s="41">
        <f t="shared" si="65"/>
        <v>4.8586240025000116</v>
      </c>
      <c r="AM52" s="41" t="str">
        <f t="shared" si="65"/>
        <v/>
      </c>
      <c r="AN52" s="41">
        <f t="shared" si="65"/>
        <v>4.4504017039003418</v>
      </c>
      <c r="AO52" s="41">
        <f t="shared" si="65"/>
        <v>4.6499512757000039</v>
      </c>
      <c r="AP52" s="41">
        <f t="shared" si="65"/>
        <v>4.8401927224999808</v>
      </c>
      <c r="AQ52" s="41">
        <f t="shared" si="65"/>
        <v>4.005322889999996</v>
      </c>
      <c r="AR52" s="41">
        <f t="shared" si="65"/>
        <v>4.1175344400000036</v>
      </c>
      <c r="AS52" s="41">
        <f t="shared" si="65"/>
        <v>4.246142009999998</v>
      </c>
      <c r="AT52" s="41">
        <f t="shared" si="65"/>
        <v>4.312518222500028</v>
      </c>
      <c r="AU52" s="41">
        <f t="shared" si="65"/>
        <v>4.347246502500024</v>
      </c>
      <c r="AV52" s="41">
        <f t="shared" si="65"/>
        <v>4.576189062499969</v>
      </c>
      <c r="AW52" s="41">
        <f t="shared" ref="AW52" si="66">IF(AND(AW$39="S/A", AW22&gt;0), ((1+AW22/200)^2-1)*100, IF(AND(AW$39="Qtrly", AW22&gt;0), ((1+AW22/400)^4-1)*100, ""))</f>
        <v>4.9405604024999938</v>
      </c>
      <c r="AX52" s="41" t="str">
        <f t="shared" si="65"/>
        <v/>
      </c>
      <c r="AY52" s="41">
        <f t="shared" si="65"/>
        <v>4.1930562500000157</v>
      </c>
      <c r="AZ52" s="41">
        <f t="shared" si="65"/>
        <v>4.1512097025000028</v>
      </c>
      <c r="BA52" s="41">
        <f t="shared" si="65"/>
        <v>4.1359020899999877</v>
      </c>
      <c r="BB52" s="41">
        <f t="shared" si="65"/>
        <v>4.6068700625000014</v>
      </c>
      <c r="BC52" s="41" t="str">
        <f t="shared" si="65"/>
        <v/>
      </c>
      <c r="BD52" s="41">
        <f t="shared" si="65"/>
        <v>4.242058010000016</v>
      </c>
      <c r="BE52" s="41" t="str">
        <f t="shared" si="65"/>
        <v/>
      </c>
      <c r="BF52" s="41">
        <f t="shared" si="65"/>
        <v>4.0799781000036894</v>
      </c>
      <c r="BG52" s="41">
        <f t="shared" si="65"/>
        <v>3.9176360000000132</v>
      </c>
      <c r="BH52" s="41">
        <f t="shared" si="65"/>
        <v>4.1154936899999939</v>
      </c>
      <c r="BI52" s="41">
        <f t="shared" si="65"/>
        <v>4.4034368399999746</v>
      </c>
      <c r="BJ52" s="41">
        <f t="shared" si="65"/>
        <v>4.6416473025000071</v>
      </c>
      <c r="BK52" s="41">
        <f t="shared" si="65"/>
        <v>4.2869864099999822</v>
      </c>
      <c r="BL52" s="41">
        <f t="shared" si="65"/>
        <v>4.4177422499999786</v>
      </c>
      <c r="BM52" s="41">
        <f t="shared" si="65"/>
        <v>4.7951453025000035</v>
      </c>
      <c r="BN52" s="41">
        <f t="shared" si="65"/>
        <v>4.9477313599999961</v>
      </c>
    </row>
    <row r="53" spans="1:66" x14ac:dyDescent="0.25">
      <c r="A53" s="35">
        <f t="shared" si="17"/>
        <v>42053</v>
      </c>
      <c r="B53" s="38" t="str">
        <f t="shared" ref="B53:I53" si="67">IF(AND(B$39="S/A", B23&gt;0), ((1+B23/200)^2-1)*100, IF(AND(B$39="Qtrly", B23&gt;0), ((1+B23/400)^4-1)*100, ""))</f>
        <v/>
      </c>
      <c r="C53" s="38" t="str">
        <f t="shared" si="67"/>
        <v/>
      </c>
      <c r="D53" s="38">
        <f t="shared" si="67"/>
        <v>3.5876128399999763</v>
      </c>
      <c r="E53" s="38">
        <f t="shared" si="67"/>
        <v>3.2774225024999826</v>
      </c>
      <c r="F53" s="38">
        <f t="shared" si="67"/>
        <v>3.2804712899999977</v>
      </c>
      <c r="G53" s="38">
        <f t="shared" si="67"/>
        <v>3.3109616400000208</v>
      </c>
      <c r="H53" s="38">
        <f t="shared" si="67"/>
        <v>3.3434896399999969</v>
      </c>
      <c r="I53" s="41">
        <f t="shared" si="67"/>
        <v>3.3851736225000151</v>
      </c>
      <c r="J53" s="41">
        <f t="shared" ref="J53" si="68">IF(AND(J$39="S/A", J23&gt;0), ((1+J23/200)^2-1)*100, IF(AND(J$39="Qtrly", J23&gt;0), ((1+J23/400)^4-1)*100, ""))</f>
        <v>3.456360822499982</v>
      </c>
      <c r="K53" s="39"/>
      <c r="L53" s="39"/>
      <c r="M53" s="40">
        <f t="shared" si="20"/>
        <v>42053</v>
      </c>
      <c r="N53" s="41">
        <f t="shared" ref="N53:BN53" si="69">IF(AND(N$39="S/A", N23&gt;0), ((1+N23/200)^2-1)*100, IF(AND(N$39="Qtrly", N23&gt;0), ((1+N23/400)^4-1)*100, ""))</f>
        <v>4.0349000625000242</v>
      </c>
      <c r="O53" s="41">
        <f t="shared" si="69"/>
        <v>4.1593742225000119</v>
      </c>
      <c r="P53" s="41">
        <f t="shared" si="69"/>
        <v>4.0685619600000056</v>
      </c>
      <c r="Q53" s="41">
        <f t="shared" si="69"/>
        <v>4.0634613225000171</v>
      </c>
      <c r="R53" s="41">
        <f t="shared" si="69"/>
        <v>4.3564402499999932</v>
      </c>
      <c r="S53" s="41">
        <f t="shared" si="69"/>
        <v>4.5485800099999807</v>
      </c>
      <c r="T53" s="41">
        <f t="shared" si="69"/>
        <v>4.3503110399999878</v>
      </c>
      <c r="U53" s="41">
        <f t="shared" si="69"/>
        <v>4.4075240000000182</v>
      </c>
      <c r="V53" s="41">
        <f t="shared" si="69"/>
        <v>4.7132657025000135</v>
      </c>
      <c r="W53" s="41">
        <f t="shared" si="69"/>
        <v>4.9139275625000201</v>
      </c>
      <c r="X53" s="41">
        <f t="shared" si="69"/>
        <v>5.0461006400000175</v>
      </c>
      <c r="Y53" s="41" t="str">
        <f t="shared" si="69"/>
        <v/>
      </c>
      <c r="Z53" s="41">
        <f t="shared" si="69"/>
        <v>4.3850456099999935</v>
      </c>
      <c r="AA53" s="41">
        <f t="shared" si="69"/>
        <v>4.738849639999998</v>
      </c>
      <c r="AB53" s="41">
        <f t="shared" si="69"/>
        <v>4.8483842025000001</v>
      </c>
      <c r="AC53" s="41">
        <f t="shared" si="69"/>
        <v>5.2881210000000012</v>
      </c>
      <c r="AD53" s="41" t="str">
        <f t="shared" si="69"/>
        <v/>
      </c>
      <c r="AE53" s="41" t="str">
        <f t="shared" si="69"/>
        <v/>
      </c>
      <c r="AF53" s="41">
        <f t="shared" si="69"/>
        <v>5.0163800625000032</v>
      </c>
      <c r="AG53" s="41">
        <f t="shared" si="69"/>
        <v>4.9866636899999817</v>
      </c>
      <c r="AH53" s="41" t="str">
        <f t="shared" si="69"/>
        <v/>
      </c>
      <c r="AI53" s="41">
        <f t="shared" si="69"/>
        <v>4.6396014224999949</v>
      </c>
      <c r="AJ53" s="41">
        <f t="shared" si="69"/>
        <v>4.7941216099999906</v>
      </c>
      <c r="AK53" s="41">
        <f t="shared" si="69"/>
        <v>4.7783100667919909</v>
      </c>
      <c r="AL53" s="41">
        <f t="shared" si="69"/>
        <v>4.8524800625000086</v>
      </c>
      <c r="AM53" s="41" t="str">
        <f t="shared" si="69"/>
        <v/>
      </c>
      <c r="AN53" s="41">
        <f t="shared" si="69"/>
        <v>4.4989703680698323</v>
      </c>
      <c r="AO53" s="41">
        <f t="shared" si="69"/>
        <v>4.6313283549905826</v>
      </c>
      <c r="AP53" s="41">
        <f t="shared" si="69"/>
        <v>4.8115250625000217</v>
      </c>
      <c r="AQ53" s="41">
        <f t="shared" si="69"/>
        <v>3.9757499224999826</v>
      </c>
      <c r="AR53" s="41">
        <f t="shared" si="69"/>
        <v>4.0971278400000255</v>
      </c>
      <c r="AS53" s="41">
        <f t="shared" si="69"/>
        <v>4.1981600625000004</v>
      </c>
      <c r="AT53" s="41">
        <f t="shared" si="69"/>
        <v>4.2890288399999976</v>
      </c>
      <c r="AU53" s="41">
        <f t="shared" si="69"/>
        <v>4.3033264099999968</v>
      </c>
      <c r="AV53" s="41">
        <f t="shared" si="69"/>
        <v>4.5567600899999894</v>
      </c>
      <c r="AW53" s="41">
        <f t="shared" ref="AW53" si="70">IF(AND(AW$39="S/A", AW23&gt;0), ((1+AW23/200)^2-1)*100, IF(AND(AW$39="Qtrly", AW23&gt;0), ((1+AW23/400)^4-1)*100, ""))</f>
        <v>4.923146239999987</v>
      </c>
      <c r="AX53" s="41" t="str">
        <f t="shared" si="69"/>
        <v/>
      </c>
      <c r="AY53" s="41">
        <f t="shared" si="69"/>
        <v>4.2747322499999907</v>
      </c>
      <c r="AZ53" s="41">
        <f t="shared" si="69"/>
        <v>4.2053056100000097</v>
      </c>
      <c r="BA53" s="41">
        <f t="shared" si="69"/>
        <v>4.1399840099999752</v>
      </c>
      <c r="BB53" s="41">
        <f t="shared" si="69"/>
        <v>4.5864155624999903</v>
      </c>
      <c r="BC53" s="41" t="str">
        <f t="shared" si="69"/>
        <v/>
      </c>
      <c r="BD53" s="41">
        <f t="shared" si="69"/>
        <v>4.2175556899999966</v>
      </c>
      <c r="BE53" s="41" t="str">
        <f t="shared" si="69"/>
        <v/>
      </c>
      <c r="BF53" s="41">
        <f t="shared" si="69"/>
        <v>4.5661677054219973</v>
      </c>
      <c r="BG53" s="41">
        <f t="shared" si="69"/>
        <v>3.9135584399999868</v>
      </c>
      <c r="BH53" s="41">
        <f t="shared" si="69"/>
        <v>4.0910062500000288</v>
      </c>
      <c r="BI53" s="41">
        <f t="shared" si="69"/>
        <v>4.3830022399999891</v>
      </c>
      <c r="BJ53" s="41">
        <f t="shared" si="69"/>
        <v>4.6263036899999888</v>
      </c>
      <c r="BK53" s="41">
        <f t="shared" si="69"/>
        <v>4.5424451599999749</v>
      </c>
      <c r="BL53" s="41">
        <f t="shared" si="69"/>
        <v>4.3860673024999963</v>
      </c>
      <c r="BM53" s="41">
        <f t="shared" si="69"/>
        <v>4.7726252224999932</v>
      </c>
      <c r="BN53" s="41">
        <f t="shared" si="69"/>
        <v>4.929292250000028</v>
      </c>
    </row>
    <row r="54" spans="1:66" x14ac:dyDescent="0.25">
      <c r="A54" s="35">
        <f t="shared" si="17"/>
        <v>42054</v>
      </c>
      <c r="B54" s="38" t="str">
        <f t="shared" ref="B54:I54" si="71">IF(AND(B$39="S/A", B24&gt;0), ((1+B24/200)^2-1)*100, IF(AND(B$39="Qtrly", B24&gt;0), ((1+B24/400)^4-1)*100, ""))</f>
        <v/>
      </c>
      <c r="C54" s="38" t="str">
        <f t="shared" si="71"/>
        <v/>
      </c>
      <c r="D54" s="38">
        <f t="shared" si="71"/>
        <v>3.5509760000000057</v>
      </c>
      <c r="E54" s="38">
        <f t="shared" si="71"/>
        <v>3.2570984024999916</v>
      </c>
      <c r="F54" s="38">
        <f t="shared" si="71"/>
        <v>3.2652278024999815</v>
      </c>
      <c r="G54" s="38">
        <f t="shared" si="71"/>
        <v>3.299781322499995</v>
      </c>
      <c r="H54" s="38">
        <f t="shared" si="71"/>
        <v>3.3323075624999809</v>
      </c>
      <c r="I54" s="41">
        <f t="shared" si="71"/>
        <v>3.3638222400000029</v>
      </c>
      <c r="J54" s="41">
        <f t="shared" ref="J54" si="72">IF(AND(J$39="S/A", J24&gt;0), ((1+J24/200)^2-1)*100, IF(AND(J$39="Qtrly", J24&gt;0), ((1+J24/400)^4-1)*100, ""))</f>
        <v>3.4350020900000278</v>
      </c>
      <c r="K54" s="39"/>
      <c r="L54" s="39"/>
      <c r="M54" s="40">
        <f t="shared" si="20"/>
        <v>42054</v>
      </c>
      <c r="N54" s="41">
        <f t="shared" ref="N54:BN54" si="73">IF(AND(N$39="S/A", N24&gt;0), ((1+N24/200)^2-1)*100, IF(AND(N$39="Qtrly", N24&gt;0), ((1+N24/400)^4-1)*100, ""))</f>
        <v>4.026740422499997</v>
      </c>
      <c r="O54" s="41">
        <f t="shared" si="73"/>
        <v>4.1624359999999916</v>
      </c>
      <c r="P54" s="41">
        <f t="shared" si="73"/>
        <v>4.0889657599999962</v>
      </c>
      <c r="Q54" s="41">
        <f t="shared" si="73"/>
        <v>4.0869252899999875</v>
      </c>
      <c r="R54" s="41">
        <f t="shared" si="73"/>
        <v>4.3881107025000254</v>
      </c>
      <c r="S54" s="41">
        <f t="shared" si="73"/>
        <v>4.5802796025000037</v>
      </c>
      <c r="T54" s="41">
        <f t="shared" si="73"/>
        <v>4.3482680099999893</v>
      </c>
      <c r="U54" s="41">
        <f t="shared" si="73"/>
        <v>4.4269391025000049</v>
      </c>
      <c r="V54" s="41">
        <f t="shared" si="73"/>
        <v>4.7245222499999961</v>
      </c>
      <c r="W54" s="41">
        <f t="shared" si="73"/>
        <v>4.9426092225000051</v>
      </c>
      <c r="X54" s="41">
        <f t="shared" si="73"/>
        <v>5.0594250225000081</v>
      </c>
      <c r="Y54" s="41" t="str">
        <f t="shared" si="73"/>
        <v/>
      </c>
      <c r="Z54" s="41">
        <f t="shared" si="73"/>
        <v>4.398328002499996</v>
      </c>
      <c r="AA54" s="41">
        <f t="shared" si="73"/>
        <v>4.7716016399999894</v>
      </c>
      <c r="AB54" s="41">
        <f t="shared" si="73"/>
        <v>4.8760328099999972</v>
      </c>
      <c r="AC54" s="41">
        <f t="shared" si="73"/>
        <v>5.320958759999983</v>
      </c>
      <c r="AD54" s="41" t="str">
        <f t="shared" si="73"/>
        <v/>
      </c>
      <c r="AE54" s="41" t="str">
        <f t="shared" si="73"/>
        <v/>
      </c>
      <c r="AF54" s="41">
        <f t="shared" si="73"/>
        <v>5.0491754224999852</v>
      </c>
      <c r="AG54" s="41">
        <f t="shared" si="73"/>
        <v>5.0184296225000091</v>
      </c>
      <c r="AH54" s="41" t="str">
        <f t="shared" si="73"/>
        <v/>
      </c>
      <c r="AI54" s="41">
        <f t="shared" si="73"/>
        <v>4.6559690225000061</v>
      </c>
      <c r="AJ54" s="41">
        <f t="shared" si="73"/>
        <v>4.8217630624999952</v>
      </c>
      <c r="AK54" s="41">
        <f t="shared" si="73"/>
        <v>4.8145617291166065</v>
      </c>
      <c r="AL54" s="41">
        <f t="shared" si="73"/>
        <v>4.8616960399999964</v>
      </c>
      <c r="AM54" s="41" t="str">
        <f t="shared" si="73"/>
        <v/>
      </c>
      <c r="AN54" s="41">
        <f t="shared" si="73"/>
        <v>4.4762339915897842</v>
      </c>
      <c r="AO54" s="41">
        <f t="shared" si="73"/>
        <v>4.6478819395335824</v>
      </c>
      <c r="AP54" s="41">
        <f t="shared" si="73"/>
        <v>4.8401927224999808</v>
      </c>
      <c r="AQ54" s="41">
        <f t="shared" si="73"/>
        <v>3.995124839999975</v>
      </c>
      <c r="AR54" s="41">
        <f t="shared" si="73"/>
        <v>4.127738489999988</v>
      </c>
      <c r="AS54" s="41">
        <f t="shared" si="73"/>
        <v>4.2338902500000053</v>
      </c>
      <c r="AT54" s="41">
        <f t="shared" si="73"/>
        <v>4.3186463225000082</v>
      </c>
      <c r="AU54" s="41">
        <f t="shared" si="73"/>
        <v>4.33294592250002</v>
      </c>
      <c r="AV54" s="41">
        <f t="shared" si="73"/>
        <v>4.5894836100000225</v>
      </c>
      <c r="AW54" s="41">
        <f t="shared" ref="AW54" si="74">IF(AND(AW$39="S/A", AW24&gt;0), ((1+AW24/200)^2-1)*100, IF(AND(AW$39="Qtrly", AW24&gt;0), ((1+AW24/400)^4-1)*100, ""))</f>
        <v>4.9559270400000077</v>
      </c>
      <c r="AX54" s="41" t="str">
        <f t="shared" si="73"/>
        <v/>
      </c>
      <c r="AY54" s="41">
        <f t="shared" si="73"/>
        <v>4.208368062500023</v>
      </c>
      <c r="AZ54" s="41">
        <f t="shared" si="73"/>
        <v>4.1532508025000192</v>
      </c>
      <c r="BA54" s="41">
        <f t="shared" si="73"/>
        <v>4.1440660100000137</v>
      </c>
      <c r="BB54" s="41">
        <f t="shared" si="73"/>
        <v>4.6170980625000135</v>
      </c>
      <c r="BC54" s="41" t="str">
        <f t="shared" si="73"/>
        <v/>
      </c>
      <c r="BD54" s="41">
        <f t="shared" si="73"/>
        <v>4.2400160399999942</v>
      </c>
      <c r="BE54" s="41" t="str">
        <f t="shared" si="73"/>
        <v/>
      </c>
      <c r="BF54" s="41">
        <f t="shared" si="73"/>
        <v>4.1315099836841451</v>
      </c>
      <c r="BG54" s="41">
        <f t="shared" si="73"/>
        <v>3.918655402499982</v>
      </c>
      <c r="BH54" s="41">
        <f t="shared" si="73"/>
        <v>4.1165140624999985</v>
      </c>
      <c r="BI54" s="41">
        <f t="shared" si="73"/>
        <v>4.4136548900000072</v>
      </c>
      <c r="BJ54" s="41">
        <f t="shared" si="73"/>
        <v>4.6621072024999988</v>
      </c>
      <c r="BK54" s="41">
        <f t="shared" si="73"/>
        <v>4.3094542399999991</v>
      </c>
      <c r="BL54" s="41">
        <f t="shared" si="73"/>
        <v>4.4105894224999886</v>
      </c>
      <c r="BM54" s="41">
        <f t="shared" si="73"/>
        <v>4.8033350225000104</v>
      </c>
      <c r="BN54" s="41">
        <f t="shared" si="73"/>
        <v>4.963098522500009</v>
      </c>
    </row>
    <row r="55" spans="1:66" x14ac:dyDescent="0.25">
      <c r="A55" s="35">
        <f t="shared" si="17"/>
        <v>42055</v>
      </c>
      <c r="B55" s="38" t="str">
        <f t="shared" ref="B55:I55" si="75">IF(AND(B$39="S/A", B25&gt;0), ((1+B25/200)^2-1)*100, IF(AND(B$39="Qtrly", B25&gt;0), ((1+B25/400)^4-1)*100, ""))</f>
        <v/>
      </c>
      <c r="C55" s="38" t="str">
        <f t="shared" si="75"/>
        <v/>
      </c>
      <c r="D55" s="38">
        <f t="shared" si="75"/>
        <v>3.5519936025000254</v>
      </c>
      <c r="E55" s="38">
        <f t="shared" si="75"/>
        <v>3.2845364099999719</v>
      </c>
      <c r="F55" s="38">
        <f t="shared" si="75"/>
        <v>3.2814875625000184</v>
      </c>
      <c r="G55" s="38">
        <f t="shared" si="75"/>
        <v>3.3068960000000036</v>
      </c>
      <c r="H55" s="38">
        <f t="shared" si="75"/>
        <v>3.3536556899999903</v>
      </c>
      <c r="I55" s="41">
        <f t="shared" si="75"/>
        <v>3.3973754025000025</v>
      </c>
      <c r="J55" s="41">
        <f t="shared" ref="J55" si="76">IF(AND(J$39="S/A", J25&gt;0), ((1+J25/200)^2-1)*100, IF(AND(J$39="Qtrly", J25&gt;0), ((1+J25/400)^4-1)*100, ""))</f>
        <v>3.4655152400000055</v>
      </c>
      <c r="K55" s="39"/>
      <c r="L55" s="39"/>
      <c r="M55" s="40">
        <f t="shared" si="20"/>
        <v>42055</v>
      </c>
      <c r="N55" s="41">
        <f t="shared" ref="N55:BN55" si="77">IF(AND(N$39="S/A", N25&gt;0), ((1+N25/200)^2-1)*100, IF(AND(N$39="Qtrly", N25&gt;0), ((1+N25/400)^4-1)*100, ""))</f>
        <v>4.0104221024999998</v>
      </c>
      <c r="O55" s="41">
        <f t="shared" si="77"/>
        <v>4.1624359999999916</v>
      </c>
      <c r="P55" s="41">
        <f t="shared" si="77"/>
        <v>4.0859050624999949</v>
      </c>
      <c r="Q55" s="41">
        <f t="shared" si="77"/>
        <v>4.0899860025000123</v>
      </c>
      <c r="R55" s="41">
        <f t="shared" si="77"/>
        <v>4.3952627600000183</v>
      </c>
      <c r="S55" s="41">
        <f t="shared" si="77"/>
        <v>4.593574410000012</v>
      </c>
      <c r="T55" s="41">
        <f t="shared" si="77"/>
        <v>4.3339673599999795</v>
      </c>
      <c r="U55" s="41">
        <f t="shared" si="77"/>
        <v>4.4248953224999887</v>
      </c>
      <c r="V55" s="41">
        <f t="shared" si="77"/>
        <v>4.7357794024999844</v>
      </c>
      <c r="W55" s="41">
        <f t="shared" si="77"/>
        <v>4.9518291599999875</v>
      </c>
      <c r="X55" s="41">
        <f t="shared" si="77"/>
        <v>5.0799257225000005</v>
      </c>
      <c r="Y55" s="41" t="str">
        <f t="shared" si="77"/>
        <v/>
      </c>
      <c r="Z55" s="41">
        <f t="shared" si="77"/>
        <v>4.3932192900000056</v>
      </c>
      <c r="AA55" s="41">
        <f t="shared" si="77"/>
        <v>4.7767196025000125</v>
      </c>
      <c r="AB55" s="41">
        <f t="shared" si="77"/>
        <v>4.8842256899999992</v>
      </c>
      <c r="AC55" s="41">
        <f t="shared" si="77"/>
        <v>5.3373795599999996</v>
      </c>
      <c r="AD55" s="41" t="str">
        <f t="shared" si="77"/>
        <v/>
      </c>
      <c r="AE55" s="41" t="str">
        <f t="shared" si="77"/>
        <v/>
      </c>
      <c r="AF55" s="41">
        <f t="shared" si="77"/>
        <v>5.0584000399999995</v>
      </c>
      <c r="AG55" s="41">
        <f t="shared" si="77"/>
        <v>5.0153552899999898</v>
      </c>
      <c r="AH55" s="41" t="str">
        <f t="shared" si="77"/>
        <v/>
      </c>
      <c r="AI55" s="41">
        <f t="shared" si="77"/>
        <v>4.6528999999999821</v>
      </c>
      <c r="AJ55" s="41">
        <f t="shared" si="77"/>
        <v>4.8227868899999971</v>
      </c>
      <c r="AK55" s="41">
        <f t="shared" si="77"/>
        <v>4.8197413058245431</v>
      </c>
      <c r="AL55" s="41">
        <f t="shared" si="77"/>
        <v>4.8883222499999768</v>
      </c>
      <c r="AM55" s="41" t="str">
        <f t="shared" si="77"/>
        <v/>
      </c>
      <c r="AN55" s="41">
        <f t="shared" si="77"/>
        <v>4.4514349034230571</v>
      </c>
      <c r="AO55" s="41">
        <f t="shared" si="77"/>
        <v>4.6509859552918087</v>
      </c>
      <c r="AP55" s="41">
        <f t="shared" si="77"/>
        <v>4.8453123600000092</v>
      </c>
      <c r="AQ55" s="41">
        <f t="shared" si="77"/>
        <v>3.995124839999975</v>
      </c>
      <c r="AR55" s="41">
        <f t="shared" si="77"/>
        <v>4.1307998025000181</v>
      </c>
      <c r="AS55" s="41">
        <f t="shared" si="77"/>
        <v>4.2410370225000049</v>
      </c>
      <c r="AT55" s="41">
        <f t="shared" si="77"/>
        <v>4.3247746025000033</v>
      </c>
      <c r="AU55" s="41">
        <f t="shared" si="77"/>
        <v>4.3390746225000054</v>
      </c>
      <c r="AV55" s="41">
        <f t="shared" si="77"/>
        <v>4.605847289999998</v>
      </c>
      <c r="AW55" s="41">
        <f t="shared" ref="AW55" si="78">IF(AND(AW$39="S/A", AW25&gt;0), ((1+AW25/200)^2-1)*100, IF(AND(AW$39="Qtrly", AW25&gt;0), ((1+AW25/400)^4-1)*100, ""))</f>
        <v>4.9764176400000082</v>
      </c>
      <c r="AX55" s="41" t="str">
        <f t="shared" si="77"/>
        <v/>
      </c>
      <c r="AY55" s="41">
        <f t="shared" si="77"/>
        <v>4.1440660100000137</v>
      </c>
      <c r="AZ55" s="41">
        <f t="shared" si="77"/>
        <v>4.1052902399999702</v>
      </c>
      <c r="BA55" s="41">
        <f t="shared" si="77"/>
        <v>4.1318202500000067</v>
      </c>
      <c r="BB55" s="41">
        <f t="shared" si="77"/>
        <v>4.6252808224999775</v>
      </c>
      <c r="BC55" s="41" t="str">
        <f t="shared" si="77"/>
        <v/>
      </c>
      <c r="BD55" s="41">
        <f t="shared" si="77"/>
        <v>4.2379740899999963</v>
      </c>
      <c r="BE55" s="41" t="str">
        <f t="shared" si="77"/>
        <v/>
      </c>
      <c r="BF55" s="41">
        <f t="shared" si="77"/>
        <v>3.8555225399352189</v>
      </c>
      <c r="BG55" s="41">
        <f t="shared" si="77"/>
        <v>3.9074422499999928</v>
      </c>
      <c r="BH55" s="41">
        <f t="shared" si="77"/>
        <v>4.118554822500009</v>
      </c>
      <c r="BI55" s="41">
        <f t="shared" si="77"/>
        <v>4.4218296900000009</v>
      </c>
      <c r="BJ55" s="41">
        <f t="shared" si="77"/>
        <v>4.6723379025000122</v>
      </c>
      <c r="BK55" s="41">
        <f t="shared" si="77"/>
        <v>4.1706009599999927</v>
      </c>
      <c r="BL55" s="41">
        <f t="shared" si="77"/>
        <v>4.4065022025000067</v>
      </c>
      <c r="BM55" s="41">
        <f t="shared" si="77"/>
        <v>4.8115250625000217</v>
      </c>
      <c r="BN55" s="41">
        <f t="shared" si="77"/>
        <v>4.9764176400000082</v>
      </c>
    </row>
    <row r="56" spans="1:66" x14ac:dyDescent="0.25">
      <c r="A56" s="35">
        <f t="shared" si="17"/>
        <v>42058</v>
      </c>
      <c r="B56" s="38" t="str">
        <f t="shared" ref="B56:I56" si="79">IF(AND(B$39="S/A", B26&gt;0), ((1+B26/200)^2-1)*100, IF(AND(B$39="Qtrly", B26&gt;0), ((1+B26/400)^4-1)*100, ""))</f>
        <v/>
      </c>
      <c r="C56" s="38" t="str">
        <f t="shared" si="79"/>
        <v/>
      </c>
      <c r="D56" s="38">
        <f t="shared" si="79"/>
        <v>3.5570816899999969</v>
      </c>
      <c r="E56" s="38">
        <f t="shared" si="79"/>
        <v>3.3089288100000003</v>
      </c>
      <c r="F56" s="38">
        <f t="shared" si="79"/>
        <v>3.3048632099999864</v>
      </c>
      <c r="G56" s="38">
        <f t="shared" si="79"/>
        <v>3.3323075624999809</v>
      </c>
      <c r="H56" s="38">
        <f t="shared" si="79"/>
        <v>3.3780562500000055</v>
      </c>
      <c r="I56" s="41">
        <f t="shared" si="79"/>
        <v>3.4197472025000009</v>
      </c>
      <c r="J56" s="41">
        <f t="shared" ref="J56" si="80">IF(AND(J$39="S/A", J26&gt;0), ((1+J26/200)^2-1)*100, IF(AND(J$39="Qtrly", J26&gt;0), ((1+J26/400)^4-1)*100, ""))</f>
        <v>3.4909463024999754</v>
      </c>
      <c r="K56" s="39"/>
      <c r="L56" s="39"/>
      <c r="M56" s="40">
        <f t="shared" si="20"/>
        <v>42058</v>
      </c>
      <c r="N56" s="41">
        <f t="shared" ref="N56:BN56" si="81">IF(AND(N$39="S/A", N26&gt;0), ((1+N26/200)^2-1)*100, IF(AND(N$39="Qtrly", N26&gt;0), ((1+N26/400)^4-1)*100, ""))</f>
        <v>4.0236806399999825</v>
      </c>
      <c r="O56" s="41">
        <f t="shared" si="81"/>
        <v>4.1614154024999905</v>
      </c>
      <c r="P56" s="41">
        <f t="shared" si="81"/>
        <v>4.0726425599999949</v>
      </c>
      <c r="Q56" s="41">
        <f t="shared" si="81"/>
        <v>4.0757030625000024</v>
      </c>
      <c r="R56" s="41">
        <f t="shared" si="81"/>
        <v>4.3758506024999866</v>
      </c>
      <c r="S56" s="41">
        <f t="shared" si="81"/>
        <v>4.5710759999999961</v>
      </c>
      <c r="T56" s="41">
        <f t="shared" si="81"/>
        <v>4.3370317024999938</v>
      </c>
      <c r="U56" s="41">
        <f t="shared" si="81"/>
        <v>4.4085458025000079</v>
      </c>
      <c r="V56" s="41">
        <f t="shared" si="81"/>
        <v>4.7296390624999907</v>
      </c>
      <c r="W56" s="41">
        <f t="shared" si="81"/>
        <v>4.9313409599999858</v>
      </c>
      <c r="X56" s="41">
        <f t="shared" si="81"/>
        <v>5.0717252024999881</v>
      </c>
      <c r="Y56" s="41" t="str">
        <f t="shared" si="81"/>
        <v/>
      </c>
      <c r="Z56" s="41">
        <f t="shared" si="81"/>
        <v>4.3840239224999911</v>
      </c>
      <c r="AA56" s="41">
        <f t="shared" si="81"/>
        <v>4.7603425624999973</v>
      </c>
      <c r="AB56" s="41">
        <f t="shared" si="81"/>
        <v>4.8627200624999922</v>
      </c>
      <c r="AC56" s="41">
        <f t="shared" si="81"/>
        <v>5.3189062500000217</v>
      </c>
      <c r="AD56" s="41" t="str">
        <f t="shared" si="81"/>
        <v/>
      </c>
      <c r="AE56" s="41" t="str">
        <f t="shared" si="81"/>
        <v/>
      </c>
      <c r="AF56" s="41">
        <f t="shared" si="81"/>
        <v>5.0399512100000265</v>
      </c>
      <c r="AG56" s="41">
        <f t="shared" si="81"/>
        <v>4.9948608899999858</v>
      </c>
      <c r="AH56" s="41" t="str">
        <f t="shared" si="81"/>
        <v/>
      </c>
      <c r="AI56" s="41">
        <f t="shared" si="81"/>
        <v>4.6365326400000129</v>
      </c>
      <c r="AJ56" s="41">
        <f t="shared" si="81"/>
        <v>4.8074300024999905</v>
      </c>
      <c r="AK56" s="41">
        <f t="shared" si="81"/>
        <v>4.8031673360537264</v>
      </c>
      <c r="AL56" s="41">
        <f t="shared" si="81"/>
        <v>4.8832015624999947</v>
      </c>
      <c r="AM56" s="41" t="str">
        <f t="shared" si="81"/>
        <v/>
      </c>
      <c r="AN56" s="41">
        <f t="shared" si="81"/>
        <v>4.4690004681028794</v>
      </c>
      <c r="AO56" s="41">
        <f t="shared" si="81"/>
        <v>4.6333974456513882</v>
      </c>
      <c r="AP56" s="41">
        <f t="shared" si="81"/>
        <v>4.8289299599999946</v>
      </c>
      <c r="AQ56" s="41">
        <f t="shared" si="81"/>
        <v>3.9767696099999972</v>
      </c>
      <c r="AR56" s="41">
        <f t="shared" si="81"/>
        <v>4.1165140624999985</v>
      </c>
      <c r="AS56" s="41">
        <f t="shared" si="81"/>
        <v>4.2400160399999942</v>
      </c>
      <c r="AT56" s="41">
        <f t="shared" si="81"/>
        <v>4.3063903024999739</v>
      </c>
      <c r="AU56" s="41">
        <f t="shared" si="81"/>
        <v>4.3227318225000033</v>
      </c>
      <c r="AV56" s="41">
        <f t="shared" si="81"/>
        <v>4.5884609225000039</v>
      </c>
      <c r="AW56" s="41">
        <f t="shared" ref="AW56" si="82">IF(AND(AW$39="S/A", AW26&gt;0), ((1+AW26/200)^2-1)*100, IF(AND(AW$39="Qtrly", AW26&gt;0), ((1+AW26/400)^4-1)*100, ""))</f>
        <v>4.9600249999999901</v>
      </c>
      <c r="AX56" s="41" t="str">
        <f t="shared" si="81"/>
        <v/>
      </c>
      <c r="AY56" s="41">
        <f t="shared" si="81"/>
        <v>4.2114305599999957</v>
      </c>
      <c r="AZ56" s="41">
        <f t="shared" si="81"/>
        <v>4.1042699225000145</v>
      </c>
      <c r="BA56" s="41">
        <f t="shared" si="81"/>
        <v>4.1267180624999789</v>
      </c>
      <c r="BB56" s="41">
        <f t="shared" si="81"/>
        <v>4.6027790025000126</v>
      </c>
      <c r="BC56" s="41" t="str">
        <f t="shared" si="81"/>
        <v/>
      </c>
      <c r="BD56" s="41">
        <f t="shared" si="81"/>
        <v>4.2216392100000055</v>
      </c>
      <c r="BE56" s="41" t="str">
        <f t="shared" si="81"/>
        <v/>
      </c>
      <c r="BF56" s="41">
        <f t="shared" si="81"/>
        <v>4.1521280942457439</v>
      </c>
      <c r="BG56" s="41">
        <f t="shared" si="81"/>
        <v>3.8992876099999796</v>
      </c>
      <c r="BH56" s="41">
        <f t="shared" si="81"/>
        <v>4.1012089999999946</v>
      </c>
      <c r="BI56" s="41">
        <f t="shared" si="81"/>
        <v>4.4024150625000313</v>
      </c>
      <c r="BJ56" s="41">
        <f t="shared" si="81"/>
        <v>4.6549460100000051</v>
      </c>
      <c r="BK56" s="41">
        <f t="shared" si="81"/>
        <v>4.2951562499999874</v>
      </c>
      <c r="BL56" s="41">
        <f t="shared" si="81"/>
        <v>4.3921975624999998</v>
      </c>
      <c r="BM56" s="41">
        <f t="shared" si="81"/>
        <v>4.7930979225000003</v>
      </c>
      <c r="BN56" s="41">
        <f t="shared" si="81"/>
        <v>4.9549025624999965</v>
      </c>
    </row>
    <row r="57" spans="1:66" x14ac:dyDescent="0.25">
      <c r="A57" s="35">
        <f t="shared" si="17"/>
        <v>42059</v>
      </c>
      <c r="B57" s="38" t="str">
        <f t="shared" ref="B57:I57" si="83">IF(AND(B$39="S/A", B27&gt;0), ((1+B27/200)^2-1)*100, IF(AND(B$39="Qtrly", B27&gt;0), ((1+B27/400)^4-1)*100, ""))</f>
        <v/>
      </c>
      <c r="C57" s="38" t="str">
        <f t="shared" si="83"/>
        <v/>
      </c>
      <c r="D57" s="38">
        <f t="shared" si="83"/>
        <v>3.5499584025000086</v>
      </c>
      <c r="E57" s="38">
        <f t="shared" si="83"/>
        <v>3.2753900025000116</v>
      </c>
      <c r="F57" s="38">
        <f t="shared" si="83"/>
        <v>3.2743737600000156</v>
      </c>
      <c r="G57" s="38">
        <f t="shared" si="83"/>
        <v>3.3048632099999864</v>
      </c>
      <c r="H57" s="38">
        <f t="shared" si="83"/>
        <v>3.3445062225000211</v>
      </c>
      <c r="I57" s="41">
        <f t="shared" si="83"/>
        <v>3.3831400625000008</v>
      </c>
      <c r="J57" s="41">
        <f t="shared" ref="J57" si="84">IF(AND(J$39="S/A", J27&gt;0), ((1+J27/200)^2-1)*100, IF(AND(J$39="Qtrly", J27&gt;0), ((1+J27/400)^4-1)*100, ""))</f>
        <v>3.4512752099999933</v>
      </c>
      <c r="K57" s="39"/>
      <c r="L57" s="39"/>
      <c r="M57" s="40">
        <f t="shared" si="20"/>
        <v>42059</v>
      </c>
      <c r="N57" s="41">
        <f t="shared" ref="N57:BN57" si="85">IF(AND(N$39="S/A", N27&gt;0), ((1+N27/200)^2-1)*100, IF(AND(N$39="Qtrly", N27&gt;0), ((1+N27/400)^4-1)*100, ""))</f>
        <v>4.005322889999996</v>
      </c>
      <c r="O57" s="41">
        <f t="shared" si="85"/>
        <v>4.1563124899999915</v>
      </c>
      <c r="P57" s="41">
        <f t="shared" si="85"/>
        <v>4.0634613225000171</v>
      </c>
      <c r="Q57" s="41">
        <f t="shared" si="85"/>
        <v>4.1124326024999824</v>
      </c>
      <c r="R57" s="41">
        <f t="shared" si="85"/>
        <v>4.3462250000000147</v>
      </c>
      <c r="S57" s="41">
        <f t="shared" si="85"/>
        <v>4.5424451599999749</v>
      </c>
      <c r="T57" s="41">
        <f t="shared" si="85"/>
        <v>4.3298816399999884</v>
      </c>
      <c r="U57" s="41">
        <f t="shared" si="85"/>
        <v>4.4003715225000128</v>
      </c>
      <c r="V57" s="41">
        <f t="shared" si="85"/>
        <v>4.7020097599999922</v>
      </c>
      <c r="W57" s="41">
        <f t="shared" si="85"/>
        <v>4.8995882025000048</v>
      </c>
      <c r="X57" s="41">
        <f t="shared" si="85"/>
        <v>5.0409761024999833</v>
      </c>
      <c r="Y57" s="41" t="str">
        <f t="shared" si="85"/>
        <v/>
      </c>
      <c r="Z57" s="41">
        <f t="shared" si="85"/>
        <v>4.3697208224999784</v>
      </c>
      <c r="AA57" s="41">
        <f t="shared" si="85"/>
        <v>4.7347560000000177</v>
      </c>
      <c r="AB57" s="41">
        <f t="shared" si="85"/>
        <v>4.8330254399999717</v>
      </c>
      <c r="AC57" s="41">
        <f t="shared" si="85"/>
        <v>5.2881210000000012</v>
      </c>
      <c r="AD57" s="41" t="str">
        <f t="shared" si="85"/>
        <v/>
      </c>
      <c r="AE57" s="41" t="str">
        <f t="shared" si="85"/>
        <v/>
      </c>
      <c r="AF57" s="41">
        <f t="shared" si="85"/>
        <v>5.0112562500000069</v>
      </c>
      <c r="AG57" s="41">
        <f t="shared" si="85"/>
        <v>4.9651475624999719</v>
      </c>
      <c r="AH57" s="41" t="str">
        <f t="shared" si="85"/>
        <v/>
      </c>
      <c r="AI57" s="41">
        <f t="shared" si="85"/>
        <v>4.6170980625000135</v>
      </c>
      <c r="AJ57" s="41">
        <f t="shared" si="85"/>
        <v>4.7879795600000108</v>
      </c>
      <c r="AK57" s="41">
        <f t="shared" si="85"/>
        <v>4.7752032190674365</v>
      </c>
      <c r="AL57" s="41">
        <f t="shared" si="85"/>
        <v>4.8401927224999808</v>
      </c>
      <c r="AM57" s="41" t="str">
        <f t="shared" si="85"/>
        <v/>
      </c>
      <c r="AN57" s="41">
        <f t="shared" si="85"/>
        <v>4.4349046308466367</v>
      </c>
      <c r="AO57" s="41">
        <f t="shared" si="85"/>
        <v>4.6002956773295356</v>
      </c>
      <c r="AP57" s="41">
        <f t="shared" si="85"/>
        <v>4.8023112900000164</v>
      </c>
      <c r="AQ57" s="41">
        <f t="shared" si="85"/>
        <v>3.9604552099999912</v>
      </c>
      <c r="AR57" s="41">
        <f t="shared" si="85"/>
        <v>4.0899860025000123</v>
      </c>
      <c r="AS57" s="41">
        <f t="shared" si="85"/>
        <v>4.1940770025000074</v>
      </c>
      <c r="AT57" s="41">
        <f t="shared" si="85"/>
        <v>4.2777957225000218</v>
      </c>
      <c r="AU57" s="41">
        <f t="shared" si="85"/>
        <v>4.2910712900000147</v>
      </c>
      <c r="AV57" s="41">
        <f t="shared" si="85"/>
        <v>4.5567600899999894</v>
      </c>
      <c r="AW57" s="41">
        <f t="shared" ref="AW57" si="86">IF(AND(AW$39="S/A", AW27&gt;0), ((1+AW27/200)^2-1)*100, IF(AND(AW$39="Qtrly", AW27&gt;0), ((1+AW27/400)^4-1)*100, ""))</f>
        <v>4.9303166024999845</v>
      </c>
      <c r="AX57" s="41" t="str">
        <f t="shared" si="85"/>
        <v/>
      </c>
      <c r="AY57" s="41">
        <f t="shared" si="85"/>
        <v>4.2063264225000063</v>
      </c>
      <c r="AZ57" s="41">
        <f t="shared" si="85"/>
        <v>4.1481480899999923</v>
      </c>
      <c r="BA57" s="41">
        <f t="shared" si="85"/>
        <v>4.1195752099999705</v>
      </c>
      <c r="BB57" s="41">
        <f t="shared" si="85"/>
        <v>4.5680082225000085</v>
      </c>
      <c r="BC57" s="41" t="str">
        <f t="shared" si="85"/>
        <v/>
      </c>
      <c r="BD57" s="41">
        <f t="shared" si="85"/>
        <v>4.2002016225000105</v>
      </c>
      <c r="BE57" s="41" t="str">
        <f t="shared" si="85"/>
        <v/>
      </c>
      <c r="BF57" s="41">
        <f t="shared" si="85"/>
        <v>4.2573280884952158</v>
      </c>
      <c r="BG57" s="41">
        <f t="shared" si="85"/>
        <v>3.8941911225000014</v>
      </c>
      <c r="BH57" s="41">
        <f t="shared" si="85"/>
        <v>4.0777434224999798</v>
      </c>
      <c r="BI57" s="41">
        <f t="shared" si="85"/>
        <v>4.3707424399999972</v>
      </c>
      <c r="BJ57" s="41">
        <f t="shared" si="85"/>
        <v>4.6263036899999888</v>
      </c>
      <c r="BK57" s="41">
        <f t="shared" si="85"/>
        <v>4.3084329225000051</v>
      </c>
      <c r="BL57" s="41">
        <f t="shared" si="85"/>
        <v>4.3727856900000139</v>
      </c>
      <c r="BM57" s="41">
        <f t="shared" si="85"/>
        <v>4.7623896225000184</v>
      </c>
      <c r="BN57" s="41">
        <f t="shared" si="85"/>
        <v>4.9241705624999854</v>
      </c>
    </row>
    <row r="58" spans="1:66" x14ac:dyDescent="0.25">
      <c r="A58" s="35">
        <f t="shared" si="17"/>
        <v>42060</v>
      </c>
      <c r="B58" s="38" t="str">
        <f t="shared" ref="B58:I58" si="87">IF(AND(B$39="S/A", B28&gt;0), ((1+B28/200)^2-1)*100, IF(AND(B$39="Qtrly", B28&gt;0), ((1+B28/400)^4-1)*100, ""))</f>
        <v/>
      </c>
      <c r="C58" s="38" t="str">
        <f t="shared" si="87"/>
        <v/>
      </c>
      <c r="D58" s="38">
        <f t="shared" si="87"/>
        <v>3.5428353599999962</v>
      </c>
      <c r="E58" s="38">
        <f t="shared" si="87"/>
        <v>3.2469371025000138</v>
      </c>
      <c r="F58" s="38">
        <f t="shared" si="87"/>
        <v>3.2520176899999864</v>
      </c>
      <c r="G58" s="38">
        <f t="shared" si="87"/>
        <v>3.2835201225000166</v>
      </c>
      <c r="H58" s="38">
        <f t="shared" si="87"/>
        <v>3.3211260899999928</v>
      </c>
      <c r="I58" s="41">
        <f t="shared" si="87"/>
        <v>3.3587389025000247</v>
      </c>
      <c r="J58" s="41">
        <f t="shared" ref="J58" si="88">IF(AND(J$39="S/A", J28&gt;0), ((1+J28/200)^2-1)*100, IF(AND(J$39="Qtrly", J28&gt;0), ((1+J28/400)^4-1)*100, ""))</f>
        <v>3.4288999999999792</v>
      </c>
      <c r="K58" s="39"/>
      <c r="L58" s="39"/>
      <c r="M58" s="40">
        <f t="shared" si="20"/>
        <v>42060</v>
      </c>
      <c r="N58" s="41">
        <f t="shared" ref="N58:BN58" si="89">IF(AND(N$39="S/A", N28&gt;0), ((1+N28/200)^2-1)*100, IF(AND(N$39="Qtrly", N28&gt;0), ((1+N28/400)^4-1)*100, ""))</f>
        <v>4.0389800025000033</v>
      </c>
      <c r="O58" s="41">
        <f t="shared" si="89"/>
        <v>4.1828489999999885</v>
      </c>
      <c r="P58" s="41">
        <f t="shared" si="89"/>
        <v>4.0981481225000227</v>
      </c>
      <c r="Q58" s="41">
        <f t="shared" si="89"/>
        <v>4.1440660100000137</v>
      </c>
      <c r="R58" s="41">
        <f t="shared" si="89"/>
        <v>4.3584833599999984</v>
      </c>
      <c r="S58" s="41">
        <f t="shared" si="89"/>
        <v>4.5588051600000012</v>
      </c>
      <c r="T58" s="41">
        <f t="shared" si="89"/>
        <v>4.3482680099999893</v>
      </c>
      <c r="U58" s="41">
        <f t="shared" si="89"/>
        <v>4.4105894224999886</v>
      </c>
      <c r="V58" s="41">
        <f t="shared" si="89"/>
        <v>4.7091725624999858</v>
      </c>
      <c r="W58" s="41">
        <f t="shared" si="89"/>
        <v>4.9190489999999976</v>
      </c>
      <c r="X58" s="41">
        <f t="shared" si="89"/>
        <v>5.0461006400000175</v>
      </c>
      <c r="Y58" s="41" t="str">
        <f t="shared" si="89"/>
        <v/>
      </c>
      <c r="Z58" s="41">
        <f t="shared" si="89"/>
        <v>4.3860673024999963</v>
      </c>
      <c r="AA58" s="41">
        <f t="shared" si="89"/>
        <v>4.7460137025000071</v>
      </c>
      <c r="AB58" s="41">
        <f t="shared" si="89"/>
        <v>4.8535040399999785</v>
      </c>
      <c r="AC58" s="41">
        <f t="shared" si="89"/>
        <v>5.2983822499999889</v>
      </c>
      <c r="AD58" s="41" t="str">
        <f t="shared" si="89"/>
        <v/>
      </c>
      <c r="AE58" s="41" t="str">
        <f t="shared" si="89"/>
        <v/>
      </c>
      <c r="AF58" s="41">
        <f t="shared" si="89"/>
        <v>5.026628062500027</v>
      </c>
      <c r="AG58" s="41">
        <f t="shared" si="89"/>
        <v>4.9784668099999818</v>
      </c>
      <c r="AH58" s="41" t="str">
        <f t="shared" si="89"/>
        <v/>
      </c>
      <c r="AI58" s="41">
        <f t="shared" si="89"/>
        <v>4.6406243599999897</v>
      </c>
      <c r="AJ58" s="41">
        <f t="shared" si="89"/>
        <v>4.8094775225000053</v>
      </c>
      <c r="AK58" s="41">
        <f t="shared" si="89"/>
        <v>4.7897024329262905</v>
      </c>
      <c r="AL58" s="41">
        <f t="shared" si="89"/>
        <v>4.8463363025000206</v>
      </c>
      <c r="AM58" s="41" t="str">
        <f t="shared" si="89"/>
        <v/>
      </c>
      <c r="AN58" s="41">
        <f t="shared" si="89"/>
        <v>4.4545345479821918</v>
      </c>
      <c r="AO58" s="41">
        <f t="shared" si="89"/>
        <v>4.6282247765370821</v>
      </c>
      <c r="AP58" s="41">
        <f t="shared" si="89"/>
        <v>4.8217630624999952</v>
      </c>
      <c r="AQ58" s="41">
        <f t="shared" si="89"/>
        <v>3.9798287025000212</v>
      </c>
      <c r="AR58" s="41">
        <f t="shared" si="89"/>
        <v>4.1083512224999952</v>
      </c>
      <c r="AS58" s="41">
        <f t="shared" si="89"/>
        <v>4.2124514024999948</v>
      </c>
      <c r="AT58" s="41">
        <f t="shared" si="89"/>
        <v>4.2931137599999891</v>
      </c>
      <c r="AU58" s="41">
        <f t="shared" si="89"/>
        <v>4.3104755625000157</v>
      </c>
      <c r="AV58" s="41">
        <f t="shared" si="89"/>
        <v>4.5680082225000085</v>
      </c>
      <c r="AW58" s="41">
        <f t="shared" ref="AW58" si="90">IF(AND(AW$39="S/A", AW28&gt;0), ((1+AW28/200)^2-1)*100, IF(AND(AW$39="Qtrly", AW28&gt;0), ((1+AW28/400)^4-1)*100, ""))</f>
        <v>4.9344140625000144</v>
      </c>
      <c r="AX58" s="41" t="str">
        <f t="shared" si="89"/>
        <v/>
      </c>
      <c r="AY58" s="41">
        <f t="shared" si="89"/>
        <v>4.2839228025000065</v>
      </c>
      <c r="AZ58" s="41">
        <f t="shared" si="89"/>
        <v>4.2124514024999948</v>
      </c>
      <c r="BA58" s="41">
        <f t="shared" si="89"/>
        <v>4.1389635225000276</v>
      </c>
      <c r="BB58" s="41">
        <f t="shared" si="89"/>
        <v>4.5813022500000189</v>
      </c>
      <c r="BC58" s="41" t="str">
        <f t="shared" si="89"/>
        <v/>
      </c>
      <c r="BD58" s="41">
        <f t="shared" si="89"/>
        <v>4.2216392100000055</v>
      </c>
      <c r="BE58" s="41" t="str">
        <f t="shared" si="89"/>
        <v/>
      </c>
      <c r="BF58" s="41">
        <f t="shared" si="89"/>
        <v>4.8819112009727439</v>
      </c>
      <c r="BG58" s="41">
        <f t="shared" si="89"/>
        <v>3.9125390624999756</v>
      </c>
      <c r="BH58" s="41">
        <f t="shared" si="89"/>
        <v>4.094067022499992</v>
      </c>
      <c r="BI58" s="41">
        <f t="shared" si="89"/>
        <v>4.3819805625000319</v>
      </c>
      <c r="BJ58" s="41">
        <f t="shared" si="89"/>
        <v>4.6150524224999989</v>
      </c>
      <c r="BK58" s="41">
        <f t="shared" si="89"/>
        <v>4.6528999999999821</v>
      </c>
      <c r="BL58" s="41">
        <f t="shared" si="89"/>
        <v>4.3911758399999945</v>
      </c>
      <c r="BM58" s="41">
        <f t="shared" si="89"/>
        <v>4.7818376900000015</v>
      </c>
      <c r="BN58" s="41">
        <f t="shared" si="89"/>
        <v>4.9364628225000207</v>
      </c>
    </row>
    <row r="59" spans="1:66" x14ac:dyDescent="0.25">
      <c r="A59" s="35">
        <f t="shared" si="17"/>
        <v>42061</v>
      </c>
      <c r="B59" s="38" t="str">
        <f t="shared" ref="B59:I59" si="91">IF(AND(B$39="S/A", B29&gt;0), ((1+B29/200)^2-1)*100, IF(AND(B$39="Qtrly", B29&gt;0), ((1+B29/400)^4-1)*100, ""))</f>
        <v/>
      </c>
      <c r="C59" s="38" t="str">
        <f t="shared" si="91"/>
        <v/>
      </c>
      <c r="D59" s="38">
        <f t="shared" si="91"/>
        <v>3.5448704900000072</v>
      </c>
      <c r="E59" s="38">
        <f t="shared" si="91"/>
        <v>3.2235680099999886</v>
      </c>
      <c r="F59" s="38">
        <f t="shared" si="91"/>
        <v>3.2225520224999915</v>
      </c>
      <c r="G59" s="38">
        <f t="shared" si="91"/>
        <v>3.2550661025000149</v>
      </c>
      <c r="H59" s="38">
        <f t="shared" si="91"/>
        <v>3.2896179225000211</v>
      </c>
      <c r="I59" s="41">
        <f t="shared" si="91"/>
        <v>3.3282415024999956</v>
      </c>
      <c r="J59" s="41">
        <f t="shared" ref="J59" si="92">IF(AND(J$39="S/A", J29&gt;0), ((1+J29/200)^2-1)*100, IF(AND(J$39="Qtrly", J29&gt;0), ((1+J29/400)^4-1)*100, ""))</f>
        <v>3.4004259600000308</v>
      </c>
      <c r="K59" s="39"/>
      <c r="L59" s="39"/>
      <c r="M59" s="40">
        <f t="shared" si="20"/>
        <v>42061</v>
      </c>
      <c r="N59" s="41">
        <f t="shared" ref="N59:BN59" si="93">IF(AND(N$39="S/A", N29&gt;0), ((1+N29/200)^2-1)*100, IF(AND(N$39="Qtrly", N29&gt;0), ((1+N29/400)^4-1)*100, ""))</f>
        <v>4.0247005624999943</v>
      </c>
      <c r="O59" s="41">
        <f t="shared" si="93"/>
        <v>4.1726422500000027</v>
      </c>
      <c r="P59" s="41">
        <f t="shared" si="93"/>
        <v>4.0869252899999875</v>
      </c>
      <c r="Q59" s="41">
        <f t="shared" si="93"/>
        <v>4.1512097025000028</v>
      </c>
      <c r="R59" s="41">
        <f t="shared" si="93"/>
        <v>4.3492895224999994</v>
      </c>
      <c r="S59" s="41">
        <f t="shared" si="93"/>
        <v>4.5342656400000125</v>
      </c>
      <c r="T59" s="41">
        <f t="shared" si="93"/>
        <v>4.3380531599999994</v>
      </c>
      <c r="U59" s="41">
        <f t="shared" si="93"/>
        <v>4.4156985600000143</v>
      </c>
      <c r="V59" s="41">
        <f t="shared" si="93"/>
        <v>4.6887080624999911</v>
      </c>
      <c r="W59" s="41">
        <f t="shared" si="93"/>
        <v>4.9047092899999978</v>
      </c>
      <c r="X59" s="41">
        <f t="shared" si="93"/>
        <v>5.0030584099999942</v>
      </c>
      <c r="Y59" s="41" t="str">
        <f t="shared" si="93"/>
        <v/>
      </c>
      <c r="Z59" s="41">
        <f t="shared" si="93"/>
        <v>4.3860673024999963</v>
      </c>
      <c r="AA59" s="41">
        <f t="shared" si="93"/>
        <v>4.7419199225000153</v>
      </c>
      <c r="AB59" s="41">
        <f t="shared" si="93"/>
        <v>4.8422405624999998</v>
      </c>
      <c r="AC59" s="41">
        <f t="shared" si="93"/>
        <v>5.2675999999999945</v>
      </c>
      <c r="AD59" s="41" t="str">
        <f t="shared" si="93"/>
        <v/>
      </c>
      <c r="AE59" s="41" t="str">
        <f t="shared" si="93"/>
        <v/>
      </c>
      <c r="AF59" s="41">
        <f t="shared" si="93"/>
        <v>5.0112562500000069</v>
      </c>
      <c r="AG59" s="41">
        <f t="shared" si="93"/>
        <v>4.9569515225000194</v>
      </c>
      <c r="AH59" s="41" t="str">
        <f t="shared" si="93"/>
        <v/>
      </c>
      <c r="AI59" s="41">
        <f t="shared" si="93"/>
        <v>4.6610841599999953</v>
      </c>
      <c r="AJ59" s="41">
        <f t="shared" si="93"/>
        <v>4.8105012900000244</v>
      </c>
      <c r="AK59" s="41">
        <f t="shared" si="93"/>
        <v>4.7865953318525944</v>
      </c>
      <c r="AL59" s="41">
        <f t="shared" si="93"/>
        <v>4.8238107224999993</v>
      </c>
      <c r="AM59" s="41" t="str">
        <f t="shared" si="93"/>
        <v/>
      </c>
      <c r="AN59" s="41">
        <f t="shared" si="93"/>
        <v>4.4380039074921829</v>
      </c>
      <c r="AO59" s="41">
        <f t="shared" si="93"/>
        <v>4.6302938211677525</v>
      </c>
      <c r="AP59" s="41">
        <f t="shared" si="93"/>
        <v>4.8176678025000141</v>
      </c>
      <c r="AQ59" s="41">
        <f t="shared" si="93"/>
        <v>3.9859470225000138</v>
      </c>
      <c r="AR59" s="41">
        <f t="shared" si="93"/>
        <v>4.1052902399999702</v>
      </c>
      <c r="AS59" s="41">
        <f t="shared" si="93"/>
        <v>4.2053056100000097</v>
      </c>
      <c r="AT59" s="41">
        <f t="shared" si="93"/>
        <v>4.2829016100000006</v>
      </c>
      <c r="AU59" s="41">
        <f t="shared" si="93"/>
        <v>4.2971987600000094</v>
      </c>
      <c r="AV59" s="41">
        <f t="shared" si="93"/>
        <v>4.5383553600000015</v>
      </c>
      <c r="AW59" s="41">
        <f t="shared" ref="AW59" si="94">IF(AND(AW$39="S/A", AW29&gt;0), ((1+AW29/200)^2-1)*100, IF(AND(AW$39="Qtrly", AW29&gt;0), ((1+AW29/400)^4-1)*100, ""))</f>
        <v>4.9016366225000274</v>
      </c>
      <c r="AX59" s="41" t="str">
        <f t="shared" si="93"/>
        <v/>
      </c>
      <c r="AY59" s="41">
        <f t="shared" si="93"/>
        <v>4.2012224100000273</v>
      </c>
      <c r="AZ59" s="41">
        <f t="shared" si="93"/>
        <v>4.1522302500000219</v>
      </c>
      <c r="BA59" s="41">
        <f t="shared" si="93"/>
        <v>4.1461070400000244</v>
      </c>
      <c r="BB59" s="41">
        <f t="shared" si="93"/>
        <v>4.5710759999999961</v>
      </c>
      <c r="BC59" s="41" t="str">
        <f t="shared" si="93"/>
        <v/>
      </c>
      <c r="BD59" s="41">
        <f t="shared" si="93"/>
        <v>4.2298064899999765</v>
      </c>
      <c r="BE59" s="41" t="str">
        <f t="shared" si="93"/>
        <v/>
      </c>
      <c r="BF59" s="41">
        <f t="shared" si="93"/>
        <v>4.345055610506332</v>
      </c>
      <c r="BG59" s="41">
        <f t="shared" si="93"/>
        <v>3.9094809600000113</v>
      </c>
      <c r="BH59" s="41">
        <f t="shared" si="93"/>
        <v>4.1052902399999702</v>
      </c>
      <c r="BI59" s="41">
        <f t="shared" si="93"/>
        <v>4.3707424399999972</v>
      </c>
      <c r="BJ59" s="41">
        <f t="shared" si="93"/>
        <v>4.5915289999999942</v>
      </c>
      <c r="BK59" s="41">
        <f t="shared" si="93"/>
        <v>4.3431605224999892</v>
      </c>
      <c r="BL59" s="41">
        <f t="shared" si="93"/>
        <v>4.4024150625000313</v>
      </c>
      <c r="BM59" s="41">
        <f t="shared" si="93"/>
        <v>4.7716016399999894</v>
      </c>
      <c r="BN59" s="41">
        <f t="shared" si="93"/>
        <v>4.9139275625000201</v>
      </c>
    </row>
    <row r="60" spans="1:66" x14ac:dyDescent="0.25">
      <c r="A60" s="35">
        <f t="shared" si="17"/>
        <v>42062</v>
      </c>
      <c r="B60" s="38" t="str">
        <f t="shared" ref="B60:I60" si="95">IF(AND(B$39="S/A", B30&gt;0), ((1+B30/200)^2-1)*100, IF(AND(B$39="Qtrly", B30&gt;0), ((1+B30/400)^4-1)*100, ""))</f>
        <v/>
      </c>
      <c r="C60" s="38" t="str">
        <f t="shared" si="95"/>
        <v/>
      </c>
      <c r="D60" s="38">
        <f t="shared" si="95"/>
        <v>3.5591169600000194</v>
      </c>
      <c r="E60" s="38">
        <f t="shared" si="95"/>
        <v>3.2296640399999799</v>
      </c>
      <c r="F60" s="38">
        <f t="shared" si="95"/>
        <v>3.2388084224999947</v>
      </c>
      <c r="G60" s="38">
        <f t="shared" si="95"/>
        <v>3.2621792400000071</v>
      </c>
      <c r="H60" s="38">
        <f t="shared" si="95"/>
        <v>3.2896179225000211</v>
      </c>
      <c r="I60" s="41">
        <f t="shared" si="95"/>
        <v>3.3465394024999817</v>
      </c>
      <c r="J60" s="41">
        <f t="shared" ref="J60" si="96">IF(AND(J$39="S/A", J30&gt;0), ((1+J30/200)^2-1)*100, IF(AND(J$39="Qtrly", J30&gt;0), ((1+J30/400)^4-1)*100, ""))</f>
        <v>3.4217811224999783</v>
      </c>
      <c r="K60" s="39"/>
      <c r="L60" s="39"/>
      <c r="M60" s="40">
        <f t="shared" si="20"/>
        <v>42062</v>
      </c>
      <c r="N60" s="41">
        <f t="shared" ref="N60:BN60" si="97">IF(AND(N$39="S/A", N30&gt;0), ((1+N30/200)^2-1)*100, IF(AND(N$39="Qtrly", N30&gt;0), ((1+N30/400)^4-1)*100, ""))</f>
        <v>3.9981842024999992</v>
      </c>
      <c r="O60" s="41">
        <f t="shared" si="97"/>
        <v>4.1583536400000121</v>
      </c>
      <c r="P60" s="41">
        <f t="shared" si="97"/>
        <v>4.0583608099999946</v>
      </c>
      <c r="Q60" s="41">
        <f t="shared" si="97"/>
        <v>4.1297793600000077</v>
      </c>
      <c r="R60" s="41">
        <f t="shared" si="97"/>
        <v>4.3339673599999795</v>
      </c>
      <c r="S60" s="41">
        <f t="shared" si="97"/>
        <v>4.5148405624999777</v>
      </c>
      <c r="T60" s="41">
        <f t="shared" si="97"/>
        <v>4.2645209999999878</v>
      </c>
      <c r="U60" s="41">
        <f t="shared" si="97"/>
        <v>4.3635912224999851</v>
      </c>
      <c r="V60" s="41">
        <f t="shared" si="97"/>
        <v>4.643693202500021</v>
      </c>
      <c r="W60" s="41">
        <f t="shared" si="97"/>
        <v>4.8524800625000086</v>
      </c>
      <c r="X60" s="41">
        <f t="shared" si="97"/>
        <v>4.9661720899999873</v>
      </c>
      <c r="Y60" s="41" t="str">
        <f t="shared" si="97"/>
        <v/>
      </c>
      <c r="Z60" s="41">
        <f t="shared" si="97"/>
        <v>4.3635912224999851</v>
      </c>
      <c r="AA60" s="41">
        <f t="shared" si="97"/>
        <v>4.7132657025000135</v>
      </c>
      <c r="AB60" s="41">
        <f t="shared" si="97"/>
        <v>4.8238107224999993</v>
      </c>
      <c r="AC60" s="41">
        <f t="shared" si="97"/>
        <v>5.2552883600000211</v>
      </c>
      <c r="AD60" s="41" t="str">
        <f t="shared" si="97"/>
        <v/>
      </c>
      <c r="AE60" s="41" t="str">
        <f t="shared" si="97"/>
        <v/>
      </c>
      <c r="AF60" s="41">
        <f t="shared" si="97"/>
        <v>4.9948608899999858</v>
      </c>
      <c r="AG60" s="41">
        <f t="shared" si="97"/>
        <v>4.9436336400000114</v>
      </c>
      <c r="AH60" s="41" t="str">
        <f t="shared" si="97"/>
        <v/>
      </c>
      <c r="AI60" s="41">
        <f t="shared" si="97"/>
        <v>4.6038017599999703</v>
      </c>
      <c r="AJ60" s="41">
        <f t="shared" si="97"/>
        <v>4.774672402500002</v>
      </c>
      <c r="AK60" s="41">
        <f t="shared" si="97"/>
        <v>4.7161862387717246</v>
      </c>
      <c r="AL60" s="41">
        <f t="shared" si="97"/>
        <v>4.7716016399999894</v>
      </c>
      <c r="AM60" s="41" t="str">
        <f t="shared" si="97"/>
        <v/>
      </c>
      <c r="AN60" s="41">
        <f t="shared" si="97"/>
        <v>4.4152774805973571</v>
      </c>
      <c r="AO60" s="41">
        <f t="shared" si="97"/>
        <v>4.6540900401017771</v>
      </c>
      <c r="AP60" s="41">
        <f t="shared" si="97"/>
        <v>4.8012875625000007</v>
      </c>
      <c r="AQ60" s="41">
        <f t="shared" si="97"/>
        <v>3.9696319024999926</v>
      </c>
      <c r="AR60" s="41">
        <f t="shared" si="97"/>
        <v>4.0889657599999962</v>
      </c>
      <c r="AS60" s="41">
        <f t="shared" si="97"/>
        <v>4.1879525625000191</v>
      </c>
      <c r="AT60" s="41">
        <f t="shared" si="97"/>
        <v>4.2645209999999878</v>
      </c>
      <c r="AU60" s="41">
        <f t="shared" si="97"/>
        <v>4.2747322499999907</v>
      </c>
      <c r="AV60" s="41">
        <f t="shared" si="97"/>
        <v>4.5240416900000024</v>
      </c>
      <c r="AW60" s="41">
        <f t="shared" ref="AW60" si="98">IF(AND(AW$39="S/A", AW30&gt;0), ((1+AW30/200)^2-1)*100, IF(AND(AW$39="Qtrly", AW30&gt;0), ((1+AW30/400)^4-1)*100, ""))</f>
        <v>4.8862739600000094</v>
      </c>
      <c r="AX60" s="41" t="str">
        <f t="shared" si="97"/>
        <v/>
      </c>
      <c r="AY60" s="41">
        <f t="shared" si="97"/>
        <v>4.1461070400000244</v>
      </c>
      <c r="AZ60" s="41">
        <f t="shared" si="97"/>
        <v>4.1083512224999952</v>
      </c>
      <c r="BA60" s="41">
        <f t="shared" si="97"/>
        <v>4.1052902399999702</v>
      </c>
      <c r="BB60" s="41">
        <f t="shared" si="97"/>
        <v>4.543467622499997</v>
      </c>
      <c r="BC60" s="41" t="str">
        <f t="shared" si="97"/>
        <v/>
      </c>
      <c r="BD60" s="41">
        <f t="shared" si="97"/>
        <v>4.2175556899999966</v>
      </c>
      <c r="BE60" s="41" t="str">
        <f t="shared" si="97"/>
        <v/>
      </c>
      <c r="BF60" s="41">
        <f t="shared" si="97"/>
        <v>3.8287768627160768</v>
      </c>
      <c r="BG60" s="41">
        <f t="shared" si="97"/>
        <v>3.8829792900000104</v>
      </c>
      <c r="BH60" s="41">
        <f t="shared" si="97"/>
        <v>4.0859050624999949</v>
      </c>
      <c r="BI60" s="41">
        <f t="shared" si="97"/>
        <v>4.3543971599999676</v>
      </c>
      <c r="BJ60" s="41">
        <f t="shared" si="97"/>
        <v>4.5741438225000097</v>
      </c>
      <c r="BK60" s="41">
        <f t="shared" si="97"/>
        <v>4.1042699225000145</v>
      </c>
      <c r="BL60" s="41">
        <f t="shared" si="97"/>
        <v>4.3676776025000308</v>
      </c>
      <c r="BM60" s="41">
        <f t="shared" si="97"/>
        <v>4.7582955225000001</v>
      </c>
      <c r="BN60" s="41">
        <f t="shared" si="97"/>
        <v>4.8985639999999941</v>
      </c>
    </row>
    <row r="61" spans="1:66" x14ac:dyDescent="0.25">
      <c r="A61" s="35" t="str">
        <f t="shared" si="17"/>
        <v/>
      </c>
      <c r="B61" s="38" t="str">
        <f t="shared" ref="B61:I61" si="99">IF(AND(B$39="S/A", B31&gt;0), ((1+B31/200)^2-1)*100, IF(AND(B$39="Qtrly", B31&gt;0), ((1+B31/400)^4-1)*100, ""))</f>
        <v/>
      </c>
      <c r="C61" s="38" t="str">
        <f t="shared" si="99"/>
        <v/>
      </c>
      <c r="D61" s="38" t="str">
        <f t="shared" si="99"/>
        <v/>
      </c>
      <c r="E61" s="38" t="str">
        <f t="shared" si="99"/>
        <v/>
      </c>
      <c r="F61" s="38" t="str">
        <f t="shared" si="99"/>
        <v/>
      </c>
      <c r="G61" s="38" t="str">
        <f t="shared" si="99"/>
        <v/>
      </c>
      <c r="H61" s="38" t="str">
        <f t="shared" si="99"/>
        <v/>
      </c>
      <c r="I61" s="41" t="str">
        <f t="shared" si="99"/>
        <v/>
      </c>
      <c r="J61" s="41" t="str">
        <f t="shared" ref="J61" si="100">IF(AND(J$39="S/A", J31&gt;0), ((1+J31/200)^2-1)*100, IF(AND(J$39="Qtrly", J31&gt;0), ((1+J31/400)^4-1)*100, ""))</f>
        <v/>
      </c>
      <c r="K61" s="39"/>
      <c r="L61" s="39"/>
      <c r="M61" s="40" t="str">
        <f t="shared" si="20"/>
        <v/>
      </c>
      <c r="N61" s="41" t="str">
        <f t="shared" ref="N61:BN61" si="101">IF(AND(N$39="S/A", N31&gt;0), ((1+N31/200)^2-1)*100, IF(AND(N$39="Qtrly", N31&gt;0), ((1+N31/400)^4-1)*100, ""))</f>
        <v/>
      </c>
      <c r="O61" s="41" t="str">
        <f t="shared" si="101"/>
        <v/>
      </c>
      <c r="P61" s="41" t="str">
        <f t="shared" si="101"/>
        <v/>
      </c>
      <c r="Q61" s="41" t="str">
        <f t="shared" si="101"/>
        <v/>
      </c>
      <c r="R61" s="41" t="str">
        <f t="shared" si="101"/>
        <v/>
      </c>
      <c r="S61" s="41" t="str">
        <f t="shared" si="101"/>
        <v/>
      </c>
      <c r="T61" s="41" t="str">
        <f t="shared" si="101"/>
        <v/>
      </c>
      <c r="U61" s="41" t="str">
        <f t="shared" si="101"/>
        <v/>
      </c>
      <c r="V61" s="41" t="str">
        <f t="shared" si="101"/>
        <v/>
      </c>
      <c r="W61" s="41" t="str">
        <f t="shared" si="101"/>
        <v/>
      </c>
      <c r="X61" s="41" t="str">
        <f t="shared" si="101"/>
        <v/>
      </c>
      <c r="Y61" s="41" t="str">
        <f t="shared" si="101"/>
        <v/>
      </c>
      <c r="Z61" s="41" t="str">
        <f t="shared" si="101"/>
        <v/>
      </c>
      <c r="AA61" s="41" t="str">
        <f t="shared" si="101"/>
        <v/>
      </c>
      <c r="AB61" s="41" t="str">
        <f t="shared" si="101"/>
        <v/>
      </c>
      <c r="AC61" s="41" t="str">
        <f t="shared" si="101"/>
        <v/>
      </c>
      <c r="AD61" s="41" t="str">
        <f t="shared" si="101"/>
        <v/>
      </c>
      <c r="AE61" s="41" t="str">
        <f t="shared" si="101"/>
        <v/>
      </c>
      <c r="AF61" s="41" t="str">
        <f t="shared" si="101"/>
        <v/>
      </c>
      <c r="AG61" s="41" t="str">
        <f t="shared" si="101"/>
        <v/>
      </c>
      <c r="AH61" s="41" t="str">
        <f t="shared" si="101"/>
        <v/>
      </c>
      <c r="AI61" s="41" t="str">
        <f t="shared" si="101"/>
        <v/>
      </c>
      <c r="AJ61" s="41" t="str">
        <f t="shared" si="101"/>
        <v/>
      </c>
      <c r="AK61" s="41" t="str">
        <f t="shared" si="101"/>
        <v/>
      </c>
      <c r="AL61" s="41" t="str">
        <f t="shared" si="101"/>
        <v/>
      </c>
      <c r="AM61" s="41" t="str">
        <f t="shared" si="101"/>
        <v/>
      </c>
      <c r="AN61" s="41" t="str">
        <f t="shared" si="101"/>
        <v/>
      </c>
      <c r="AO61" s="41" t="str">
        <f t="shared" si="101"/>
        <v/>
      </c>
      <c r="AP61" s="41" t="str">
        <f t="shared" si="101"/>
        <v/>
      </c>
      <c r="AQ61" s="41" t="str">
        <f t="shared" si="101"/>
        <v/>
      </c>
      <c r="AR61" s="41" t="str">
        <f t="shared" si="101"/>
        <v/>
      </c>
      <c r="AS61" s="41" t="str">
        <f t="shared" si="101"/>
        <v/>
      </c>
      <c r="AT61" s="41" t="str">
        <f t="shared" si="101"/>
        <v/>
      </c>
      <c r="AU61" s="41" t="str">
        <f t="shared" si="101"/>
        <v/>
      </c>
      <c r="AV61" s="41" t="str">
        <f t="shared" si="101"/>
        <v/>
      </c>
      <c r="AW61" s="41" t="str">
        <f t="shared" ref="AW61" si="102">IF(AND(AW$39="S/A", AW31&gt;0), ((1+AW31/200)^2-1)*100, IF(AND(AW$39="Qtrly", AW31&gt;0), ((1+AW31/400)^4-1)*100, ""))</f>
        <v/>
      </c>
      <c r="AX61" s="41" t="str">
        <f t="shared" si="101"/>
        <v/>
      </c>
      <c r="AY61" s="41" t="str">
        <f t="shared" si="101"/>
        <v/>
      </c>
      <c r="AZ61" s="41" t="str">
        <f t="shared" si="101"/>
        <v/>
      </c>
      <c r="BA61" s="41" t="str">
        <f t="shared" si="101"/>
        <v/>
      </c>
      <c r="BB61" s="41" t="str">
        <f t="shared" si="101"/>
        <v/>
      </c>
      <c r="BC61" s="41" t="str">
        <f t="shared" si="101"/>
        <v/>
      </c>
      <c r="BD61" s="41" t="str">
        <f t="shared" si="101"/>
        <v/>
      </c>
      <c r="BE61" s="41" t="str">
        <f t="shared" si="101"/>
        <v/>
      </c>
      <c r="BF61" s="41" t="str">
        <f t="shared" si="101"/>
        <v/>
      </c>
      <c r="BG61" s="41" t="str">
        <f t="shared" si="101"/>
        <v/>
      </c>
      <c r="BH61" s="41" t="str">
        <f t="shared" si="101"/>
        <v/>
      </c>
      <c r="BI61" s="41" t="str">
        <f t="shared" si="101"/>
        <v/>
      </c>
      <c r="BJ61" s="41" t="str">
        <f t="shared" si="101"/>
        <v/>
      </c>
      <c r="BK61" s="41" t="str">
        <f t="shared" si="101"/>
        <v/>
      </c>
      <c r="BL61" s="41" t="str">
        <f t="shared" si="101"/>
        <v/>
      </c>
      <c r="BM61" s="41" t="str">
        <f t="shared" si="101"/>
        <v/>
      </c>
      <c r="BN61" s="41" t="str">
        <f t="shared" si="101"/>
        <v/>
      </c>
    </row>
    <row r="62" spans="1:66" x14ac:dyDescent="0.25">
      <c r="A62" s="35" t="str">
        <f t="shared" si="17"/>
        <v/>
      </c>
      <c r="B62" s="38" t="str">
        <f t="shared" ref="B62:I62" si="103">IF(AND(B$39="S/A", B32&gt;0), ((1+B32/200)^2-1)*100, IF(AND(B$39="Qtrly", B32&gt;0), ((1+B32/400)^4-1)*100, ""))</f>
        <v/>
      </c>
      <c r="C62" s="38" t="str">
        <f t="shared" si="103"/>
        <v/>
      </c>
      <c r="D62" s="38" t="str">
        <f t="shared" si="103"/>
        <v/>
      </c>
      <c r="E62" s="38" t="str">
        <f t="shared" si="103"/>
        <v/>
      </c>
      <c r="F62" s="38" t="str">
        <f t="shared" si="103"/>
        <v/>
      </c>
      <c r="G62" s="38" t="str">
        <f t="shared" si="103"/>
        <v/>
      </c>
      <c r="H62" s="38" t="str">
        <f t="shared" si="103"/>
        <v/>
      </c>
      <c r="I62" s="41" t="str">
        <f t="shared" si="103"/>
        <v/>
      </c>
      <c r="J62" s="41" t="str">
        <f t="shared" ref="J62" si="104">IF(AND(J$39="S/A", J32&gt;0), ((1+J32/200)^2-1)*100, IF(AND(J$39="Qtrly", J32&gt;0), ((1+J32/400)^4-1)*100, ""))</f>
        <v/>
      </c>
      <c r="K62" s="39"/>
      <c r="L62" s="39"/>
      <c r="M62" s="40" t="str">
        <f t="shared" si="20"/>
        <v/>
      </c>
      <c r="N62" s="41" t="str">
        <f t="shared" ref="N62:BN62" si="105">IF(AND(N$39="S/A", N32&gt;0), ((1+N32/200)^2-1)*100, IF(AND(N$39="Qtrly", N32&gt;0), ((1+N32/400)^4-1)*100, ""))</f>
        <v/>
      </c>
      <c r="O62" s="41" t="str">
        <f t="shared" si="105"/>
        <v/>
      </c>
      <c r="P62" s="41" t="str">
        <f t="shared" si="105"/>
        <v/>
      </c>
      <c r="Q62" s="41" t="str">
        <f t="shared" si="105"/>
        <v/>
      </c>
      <c r="R62" s="41" t="str">
        <f t="shared" si="105"/>
        <v/>
      </c>
      <c r="S62" s="41" t="str">
        <f t="shared" si="105"/>
        <v/>
      </c>
      <c r="T62" s="41" t="str">
        <f t="shared" si="105"/>
        <v/>
      </c>
      <c r="U62" s="41" t="str">
        <f t="shared" si="105"/>
        <v/>
      </c>
      <c r="V62" s="41" t="str">
        <f t="shared" si="105"/>
        <v/>
      </c>
      <c r="W62" s="41" t="str">
        <f t="shared" si="105"/>
        <v/>
      </c>
      <c r="X62" s="41" t="str">
        <f t="shared" si="105"/>
        <v/>
      </c>
      <c r="Y62" s="41" t="str">
        <f t="shared" si="105"/>
        <v/>
      </c>
      <c r="Z62" s="41" t="str">
        <f t="shared" si="105"/>
        <v/>
      </c>
      <c r="AA62" s="41" t="str">
        <f t="shared" si="105"/>
        <v/>
      </c>
      <c r="AB62" s="41" t="str">
        <f t="shared" si="105"/>
        <v/>
      </c>
      <c r="AC62" s="41" t="str">
        <f t="shared" si="105"/>
        <v/>
      </c>
      <c r="AD62" s="41" t="str">
        <f t="shared" si="105"/>
        <v/>
      </c>
      <c r="AE62" s="41" t="str">
        <f t="shared" si="105"/>
        <v/>
      </c>
      <c r="AF62" s="41" t="str">
        <f t="shared" si="105"/>
        <v/>
      </c>
      <c r="AG62" s="41" t="str">
        <f t="shared" si="105"/>
        <v/>
      </c>
      <c r="AH62" s="41" t="str">
        <f t="shared" si="105"/>
        <v/>
      </c>
      <c r="AI62" s="41" t="str">
        <f t="shared" si="105"/>
        <v/>
      </c>
      <c r="AJ62" s="41" t="str">
        <f t="shared" si="105"/>
        <v/>
      </c>
      <c r="AK62" s="41" t="str">
        <f t="shared" si="105"/>
        <v/>
      </c>
      <c r="AL62" s="41" t="str">
        <f t="shared" si="105"/>
        <v/>
      </c>
      <c r="AM62" s="41" t="str">
        <f t="shared" si="105"/>
        <v/>
      </c>
      <c r="AN62" s="41" t="str">
        <f t="shared" si="105"/>
        <v/>
      </c>
      <c r="AO62" s="41" t="str">
        <f t="shared" si="105"/>
        <v/>
      </c>
      <c r="AP62" s="41" t="str">
        <f t="shared" si="105"/>
        <v/>
      </c>
      <c r="AQ62" s="41" t="str">
        <f t="shared" si="105"/>
        <v/>
      </c>
      <c r="AR62" s="41" t="str">
        <f t="shared" si="105"/>
        <v/>
      </c>
      <c r="AS62" s="41" t="str">
        <f t="shared" si="105"/>
        <v/>
      </c>
      <c r="AT62" s="41" t="str">
        <f t="shared" si="105"/>
        <v/>
      </c>
      <c r="AU62" s="41" t="str">
        <f t="shared" si="105"/>
        <v/>
      </c>
      <c r="AV62" s="41" t="str">
        <f t="shared" si="105"/>
        <v/>
      </c>
      <c r="AW62" s="41" t="str">
        <f t="shared" ref="AW62" si="106">IF(AND(AW$39="S/A", AW32&gt;0), ((1+AW32/200)^2-1)*100, IF(AND(AW$39="Qtrly", AW32&gt;0), ((1+AW32/400)^4-1)*100, ""))</f>
        <v/>
      </c>
      <c r="AX62" s="41" t="str">
        <f t="shared" si="105"/>
        <v/>
      </c>
      <c r="AY62" s="41" t="str">
        <f t="shared" si="105"/>
        <v/>
      </c>
      <c r="AZ62" s="41" t="str">
        <f t="shared" si="105"/>
        <v/>
      </c>
      <c r="BA62" s="41" t="str">
        <f t="shared" si="105"/>
        <v/>
      </c>
      <c r="BB62" s="41" t="str">
        <f t="shared" si="105"/>
        <v/>
      </c>
      <c r="BC62" s="41" t="str">
        <f t="shared" si="105"/>
        <v/>
      </c>
      <c r="BD62" s="41" t="str">
        <f t="shared" si="105"/>
        <v/>
      </c>
      <c r="BE62" s="41" t="str">
        <f t="shared" si="105"/>
        <v/>
      </c>
      <c r="BF62" s="41" t="str">
        <f t="shared" si="105"/>
        <v/>
      </c>
      <c r="BG62" s="41" t="str">
        <f t="shared" si="105"/>
        <v/>
      </c>
      <c r="BH62" s="41" t="str">
        <f t="shared" si="105"/>
        <v/>
      </c>
      <c r="BI62" s="41" t="str">
        <f t="shared" si="105"/>
        <v/>
      </c>
      <c r="BJ62" s="41" t="str">
        <f t="shared" si="105"/>
        <v/>
      </c>
      <c r="BK62" s="41" t="str">
        <f t="shared" si="105"/>
        <v/>
      </c>
      <c r="BL62" s="41" t="str">
        <f t="shared" si="105"/>
        <v/>
      </c>
      <c r="BM62" s="41" t="str">
        <f t="shared" si="105"/>
        <v/>
      </c>
      <c r="BN62" s="41" t="str">
        <f t="shared" si="105"/>
        <v/>
      </c>
    </row>
    <row r="63" spans="1:66" x14ac:dyDescent="0.25">
      <c r="A63" s="35" t="str">
        <f t="shared" si="17"/>
        <v/>
      </c>
      <c r="B63" s="42" t="str">
        <f t="shared" ref="B63:I63" si="107">IF(AND(B$39="S/A", B33&gt;0), ((1+B33/200)^2-1)*100, IF(AND(B$39="Qtrly", B33&gt;0), ((1+B33/400)^4-1)*100, ""))</f>
        <v/>
      </c>
      <c r="C63" s="42" t="str">
        <f t="shared" si="107"/>
        <v/>
      </c>
      <c r="D63" s="42" t="str">
        <f t="shared" si="107"/>
        <v/>
      </c>
      <c r="E63" s="42" t="str">
        <f t="shared" si="107"/>
        <v/>
      </c>
      <c r="F63" s="42" t="str">
        <f t="shared" si="107"/>
        <v/>
      </c>
      <c r="G63" s="42" t="str">
        <f t="shared" si="107"/>
        <v/>
      </c>
      <c r="H63" s="42" t="str">
        <f t="shared" si="107"/>
        <v/>
      </c>
      <c r="I63" s="43" t="str">
        <f t="shared" si="107"/>
        <v/>
      </c>
      <c r="J63" s="43" t="str">
        <f t="shared" ref="J63" si="108">IF(AND(J$39="S/A", J33&gt;0), ((1+J33/200)^2-1)*100, IF(AND(J$39="Qtrly", J33&gt;0), ((1+J33/400)^4-1)*100, ""))</f>
        <v/>
      </c>
      <c r="K63" s="39"/>
      <c r="L63" s="39"/>
      <c r="M63" s="40" t="str">
        <f t="shared" si="20"/>
        <v/>
      </c>
      <c r="N63" s="43" t="str">
        <f t="shared" ref="N63:BN63" si="109">IF(AND(N$39="S/A", N33&gt;0), ((1+N33/200)^2-1)*100, IF(AND(N$39="Qtrly", N33&gt;0), ((1+N33/400)^4-1)*100, ""))</f>
        <v/>
      </c>
      <c r="O63" s="43" t="str">
        <f t="shared" si="109"/>
        <v/>
      </c>
      <c r="P63" s="43" t="str">
        <f t="shared" si="109"/>
        <v/>
      </c>
      <c r="Q63" s="43" t="str">
        <f t="shared" si="109"/>
        <v/>
      </c>
      <c r="R63" s="43" t="str">
        <f t="shared" si="109"/>
        <v/>
      </c>
      <c r="S63" s="43" t="str">
        <f t="shared" si="109"/>
        <v/>
      </c>
      <c r="T63" s="43" t="str">
        <f t="shared" si="109"/>
        <v/>
      </c>
      <c r="U63" s="43" t="str">
        <f t="shared" si="109"/>
        <v/>
      </c>
      <c r="V63" s="43" t="str">
        <f t="shared" si="109"/>
        <v/>
      </c>
      <c r="W63" s="43" t="str">
        <f t="shared" si="109"/>
        <v/>
      </c>
      <c r="X63" s="43" t="str">
        <f t="shared" si="109"/>
        <v/>
      </c>
      <c r="Y63" s="43" t="str">
        <f t="shared" si="109"/>
        <v/>
      </c>
      <c r="Z63" s="43" t="str">
        <f t="shared" si="109"/>
        <v/>
      </c>
      <c r="AA63" s="43" t="str">
        <f t="shared" si="109"/>
        <v/>
      </c>
      <c r="AB63" s="43" t="str">
        <f t="shared" si="109"/>
        <v/>
      </c>
      <c r="AC63" s="43" t="str">
        <f t="shared" si="109"/>
        <v/>
      </c>
      <c r="AD63" s="43" t="str">
        <f t="shared" si="109"/>
        <v/>
      </c>
      <c r="AE63" s="43" t="str">
        <f t="shared" si="109"/>
        <v/>
      </c>
      <c r="AF63" s="43" t="str">
        <f t="shared" si="109"/>
        <v/>
      </c>
      <c r="AG63" s="43" t="str">
        <f t="shared" si="109"/>
        <v/>
      </c>
      <c r="AH63" s="43" t="str">
        <f t="shared" si="109"/>
        <v/>
      </c>
      <c r="AI63" s="43" t="str">
        <f t="shared" si="109"/>
        <v/>
      </c>
      <c r="AJ63" s="43" t="str">
        <f t="shared" si="109"/>
        <v/>
      </c>
      <c r="AK63" s="43" t="str">
        <f t="shared" si="109"/>
        <v/>
      </c>
      <c r="AL63" s="43" t="str">
        <f t="shared" si="109"/>
        <v/>
      </c>
      <c r="AM63" s="43" t="str">
        <f t="shared" si="109"/>
        <v/>
      </c>
      <c r="AN63" s="43" t="str">
        <f t="shared" si="109"/>
        <v/>
      </c>
      <c r="AO63" s="43" t="str">
        <f t="shared" si="109"/>
        <v/>
      </c>
      <c r="AP63" s="43" t="str">
        <f t="shared" si="109"/>
        <v/>
      </c>
      <c r="AQ63" s="43" t="str">
        <f t="shared" si="109"/>
        <v/>
      </c>
      <c r="AR63" s="43" t="str">
        <f t="shared" si="109"/>
        <v/>
      </c>
      <c r="AS63" s="43" t="str">
        <f t="shared" si="109"/>
        <v/>
      </c>
      <c r="AT63" s="43" t="str">
        <f t="shared" si="109"/>
        <v/>
      </c>
      <c r="AU63" s="43" t="str">
        <f t="shared" si="109"/>
        <v/>
      </c>
      <c r="AV63" s="43" t="str">
        <f t="shared" si="109"/>
        <v/>
      </c>
      <c r="AW63" s="43" t="str">
        <f t="shared" ref="AW63" si="110">IF(AND(AW$39="S/A", AW33&gt;0), ((1+AW33/200)^2-1)*100, IF(AND(AW$39="Qtrly", AW33&gt;0), ((1+AW33/400)^4-1)*100, ""))</f>
        <v/>
      </c>
      <c r="AX63" s="43" t="str">
        <f t="shared" si="109"/>
        <v/>
      </c>
      <c r="AY63" s="43" t="str">
        <f t="shared" si="109"/>
        <v/>
      </c>
      <c r="AZ63" s="43" t="str">
        <f t="shared" si="109"/>
        <v/>
      </c>
      <c r="BA63" s="43" t="str">
        <f t="shared" si="109"/>
        <v/>
      </c>
      <c r="BB63" s="43" t="str">
        <f t="shared" si="109"/>
        <v/>
      </c>
      <c r="BC63" s="43" t="str">
        <f t="shared" si="109"/>
        <v/>
      </c>
      <c r="BD63" s="43" t="str">
        <f t="shared" si="109"/>
        <v/>
      </c>
      <c r="BE63" s="43" t="str">
        <f t="shared" si="109"/>
        <v/>
      </c>
      <c r="BF63" s="43" t="str">
        <f t="shared" si="109"/>
        <v/>
      </c>
      <c r="BG63" s="43" t="str">
        <f t="shared" si="109"/>
        <v/>
      </c>
      <c r="BH63" s="43" t="str">
        <f t="shared" si="109"/>
        <v/>
      </c>
      <c r="BI63" s="43" t="str">
        <f t="shared" si="109"/>
        <v/>
      </c>
      <c r="BJ63" s="43" t="str">
        <f t="shared" si="109"/>
        <v/>
      </c>
      <c r="BK63" s="43" t="str">
        <f t="shared" si="109"/>
        <v/>
      </c>
      <c r="BL63" s="43" t="str">
        <f t="shared" si="109"/>
        <v/>
      </c>
      <c r="BM63" s="43" t="str">
        <f t="shared" si="109"/>
        <v/>
      </c>
      <c r="BN63" s="43" t="str">
        <f t="shared" si="109"/>
        <v/>
      </c>
    </row>
    <row r="64" spans="1:66" x14ac:dyDescent="0.25">
      <c r="A64" s="46"/>
      <c r="B64" s="39"/>
      <c r="C64" s="39"/>
      <c r="D64" s="39"/>
      <c r="E64" s="39"/>
      <c r="F64" s="39"/>
      <c r="G64" s="39"/>
      <c r="H64" s="39"/>
      <c r="I64" s="39"/>
      <c r="J64" s="50"/>
      <c r="K64" s="39"/>
      <c r="L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1"/>
      <c r="BG64" s="1"/>
      <c r="BH64" s="1"/>
      <c r="BI64" s="1"/>
      <c r="BJ64" s="1"/>
      <c r="BK64" s="1"/>
      <c r="BL64" s="1"/>
    </row>
    <row r="65" spans="1:66" ht="15" customHeight="1" x14ac:dyDescent="0.25">
      <c r="A65" s="46"/>
      <c r="B65" s="247" t="s">
        <v>7</v>
      </c>
      <c r="C65" s="248"/>
      <c r="D65" s="248"/>
      <c r="E65" s="248"/>
      <c r="F65" s="248"/>
      <c r="G65" s="248"/>
      <c r="H65" s="248"/>
      <c r="I65" s="248"/>
      <c r="J65" s="249"/>
      <c r="K65" s="14"/>
      <c r="L65" s="15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1"/>
      <c r="BG65" s="1"/>
      <c r="BH65" s="1"/>
      <c r="BI65" s="1"/>
      <c r="BJ65" s="1"/>
      <c r="BK65" s="1"/>
      <c r="BL65" s="1"/>
    </row>
    <row r="66" spans="1:66" x14ac:dyDescent="0.25">
      <c r="A66" s="48" t="s">
        <v>8</v>
      </c>
      <c r="B66" s="49"/>
      <c r="C66" s="50"/>
      <c r="D66" s="50">
        <f t="shared" ref="D66:J66" si="111">AVERAGE(D41:D63)</f>
        <v>3.5550978228750028</v>
      </c>
      <c r="E66" s="50">
        <f t="shared" si="111"/>
        <v>3.2389167404999979</v>
      </c>
      <c r="F66" s="50">
        <f t="shared" si="111"/>
        <v>3.2372409453750004</v>
      </c>
      <c r="G66" s="50">
        <f t="shared" si="111"/>
        <v>3.2617305493750011</v>
      </c>
      <c r="H66" s="50">
        <f t="shared" si="111"/>
        <v>3.2891713428749965</v>
      </c>
      <c r="I66" s="50">
        <f t="shared" si="111"/>
        <v>3.3225617152500027</v>
      </c>
      <c r="J66" s="51">
        <f t="shared" si="111"/>
        <v>3.3807670411250021</v>
      </c>
      <c r="K66" s="39"/>
      <c r="L66" s="39"/>
      <c r="N66" s="4"/>
      <c r="O66" s="4"/>
      <c r="P66" s="4"/>
      <c r="Q66" s="4"/>
      <c r="R66" s="4"/>
      <c r="AG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</row>
    <row r="67" spans="1:66" x14ac:dyDescent="0.25">
      <c r="A67" s="52"/>
      <c r="B67" s="39"/>
      <c r="C67" s="39"/>
      <c r="D67" s="39"/>
      <c r="E67" s="39"/>
      <c r="F67" s="39"/>
      <c r="G67" s="39"/>
      <c r="H67" s="39"/>
      <c r="I67" s="44"/>
      <c r="J67" s="50"/>
      <c r="K67" s="39"/>
      <c r="L67" s="39"/>
      <c r="N67" s="4"/>
      <c r="O67" s="4"/>
      <c r="P67" s="4"/>
      <c r="Q67" s="4"/>
      <c r="R67" s="4"/>
      <c r="AG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</row>
    <row r="68" spans="1:66" x14ac:dyDescent="0.25">
      <c r="A68" s="52"/>
      <c r="B68" s="232" t="s">
        <v>9</v>
      </c>
      <c r="C68" s="233"/>
      <c r="D68" s="233"/>
      <c r="E68" s="233"/>
      <c r="F68" s="233"/>
      <c r="G68" s="233"/>
      <c r="H68" s="233"/>
      <c r="I68" s="233"/>
      <c r="J68" s="234"/>
      <c r="K68" s="16"/>
      <c r="L68" s="16"/>
      <c r="N68" s="4"/>
      <c r="O68" s="4"/>
      <c r="P68" s="4"/>
      <c r="Q68" s="4"/>
      <c r="R68" s="4"/>
      <c r="AG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</row>
    <row r="69" spans="1:66" x14ac:dyDescent="0.25">
      <c r="A69" s="52"/>
      <c r="B69" s="224"/>
      <c r="C69" s="225"/>
      <c r="E69" s="225" t="s">
        <v>162</v>
      </c>
      <c r="F69" s="225" t="s">
        <v>13</v>
      </c>
      <c r="G69" s="225"/>
      <c r="H69" s="225"/>
      <c r="I69" s="225"/>
      <c r="J69" s="226"/>
      <c r="K69" s="16"/>
      <c r="L69" s="16"/>
      <c r="N69" s="4"/>
      <c r="O69" s="4"/>
      <c r="P69" s="4"/>
      <c r="Q69" s="4"/>
      <c r="R69" s="4"/>
      <c r="AG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</row>
    <row r="70" spans="1:66" x14ac:dyDescent="0.25">
      <c r="A70" s="52"/>
      <c r="B70" s="38"/>
      <c r="C70" s="1"/>
      <c r="E70" s="65">
        <v>5</v>
      </c>
      <c r="F70" s="227">
        <f>F66+(G66-F66)/(G10-F10)*($B$3+1826-F10)</f>
        <v>3.2588929630173182</v>
      </c>
      <c r="G70" s="39"/>
      <c r="H70" s="17"/>
      <c r="I70" s="17"/>
      <c r="J70" s="18"/>
      <c r="K70" s="17"/>
      <c r="L70" s="17"/>
      <c r="N70" s="4"/>
      <c r="O70" s="4"/>
      <c r="P70" s="4"/>
      <c r="Q70" s="4"/>
      <c r="R70" s="4"/>
      <c r="AG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</row>
    <row r="71" spans="1:66" x14ac:dyDescent="0.25">
      <c r="A71" s="52"/>
      <c r="B71" s="38"/>
      <c r="C71" s="1"/>
      <c r="E71" s="65">
        <v>4</v>
      </c>
      <c r="F71" s="227">
        <f>E66+(F66-E66)/(F10-E10)*($B$3+(365*4+1)-E10)</f>
        <v>3.2372925083019233</v>
      </c>
      <c r="G71" s="39"/>
      <c r="H71" s="17"/>
      <c r="I71" s="17"/>
      <c r="J71" s="18"/>
      <c r="K71" s="17"/>
      <c r="L71" s="17"/>
      <c r="N71" s="4"/>
      <c r="O71" s="4"/>
      <c r="P71" s="4"/>
      <c r="Q71" s="4"/>
      <c r="R71" s="4"/>
      <c r="AG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</row>
    <row r="72" spans="1:66" x14ac:dyDescent="0.25">
      <c r="A72" s="52"/>
      <c r="B72" s="53"/>
      <c r="C72" s="44"/>
      <c r="D72" s="3"/>
      <c r="E72" s="217">
        <v>3</v>
      </c>
      <c r="F72" s="227">
        <f>E66+(F66-E66)/(F10-E10)*($B$3+(365*3+1)-E10)</f>
        <v>3.2386368274681301</v>
      </c>
      <c r="G72" s="3"/>
      <c r="H72" s="44"/>
      <c r="I72" s="44"/>
      <c r="J72" s="5"/>
      <c r="K72" s="39"/>
      <c r="L72" s="39"/>
      <c r="N72" s="4"/>
      <c r="O72" s="4"/>
      <c r="P72" s="4"/>
      <c r="Q72" s="4"/>
      <c r="R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</row>
    <row r="73" spans="1:66" x14ac:dyDescent="0.25">
      <c r="A73" s="52"/>
      <c r="I73" s="1"/>
      <c r="N73" s="4"/>
      <c r="O73" s="4"/>
      <c r="P73" s="4"/>
      <c r="Q73" s="4"/>
      <c r="R73" s="4"/>
      <c r="AO73" s="228"/>
      <c r="AP73" s="228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</row>
    <row r="74" spans="1:66" x14ac:dyDescent="0.25">
      <c r="A74" s="52"/>
      <c r="E74" s="4"/>
      <c r="P74" s="4"/>
      <c r="Q74" s="4"/>
      <c r="R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</row>
    <row r="75" spans="1:66" x14ac:dyDescent="0.25">
      <c r="A75" s="52"/>
      <c r="N75" s="232" t="s">
        <v>10</v>
      </c>
      <c r="O75" s="233"/>
      <c r="P75" s="233"/>
      <c r="Q75" s="233"/>
      <c r="R75" s="233"/>
      <c r="S75" s="233"/>
      <c r="T75" s="233"/>
      <c r="U75" s="233"/>
      <c r="V75" s="233"/>
      <c r="W75" s="233"/>
      <c r="X75" s="233"/>
      <c r="Y75" s="233"/>
      <c r="Z75" s="233"/>
      <c r="AA75" s="233"/>
      <c r="AB75" s="233"/>
      <c r="AC75" s="233"/>
      <c r="AD75" s="233"/>
      <c r="AE75" s="233"/>
      <c r="AF75" s="233"/>
      <c r="AG75" s="233"/>
      <c r="AH75" s="233"/>
      <c r="AI75" s="233"/>
      <c r="AJ75" s="233"/>
      <c r="AK75" s="233"/>
      <c r="AL75" s="233"/>
      <c r="AM75" s="233"/>
      <c r="AN75" s="233"/>
      <c r="AO75" s="233"/>
      <c r="AP75" s="233"/>
      <c r="AQ75" s="233"/>
      <c r="AR75" s="233"/>
      <c r="AS75" s="233"/>
      <c r="AT75" s="233"/>
      <c r="AU75" s="233"/>
      <c r="AV75" s="233"/>
      <c r="AW75" s="233"/>
      <c r="AX75" s="233"/>
      <c r="AY75" s="233"/>
      <c r="AZ75" s="233"/>
      <c r="BA75" s="233"/>
      <c r="BB75" s="233"/>
      <c r="BC75" s="233"/>
      <c r="BD75" s="233"/>
      <c r="BE75" s="233"/>
      <c r="BF75" s="233"/>
      <c r="BG75" s="233"/>
      <c r="BH75" s="233"/>
      <c r="BI75" s="233"/>
      <c r="BJ75" s="233"/>
      <c r="BK75" s="233"/>
      <c r="BL75" s="233"/>
      <c r="BM75" s="233"/>
      <c r="BN75" s="234"/>
    </row>
    <row r="76" spans="1:66" x14ac:dyDescent="0.25">
      <c r="M76" s="190" t="str">
        <f>A7</f>
        <v>Security name</v>
      </c>
      <c r="N76" s="62" t="str">
        <f t="shared" ref="N76" si="112">N7</f>
        <v>AIANZ 7 1/4 11/07/15</v>
      </c>
      <c r="O76" s="62" t="str">
        <f t="shared" ref="O76:BN76" si="113">O7</f>
        <v>AIANZ 8 08/10/16</v>
      </c>
      <c r="P76" s="62" t="str">
        <f t="shared" si="113"/>
        <v>AIANZ 8 11/15/16</v>
      </c>
      <c r="Q76" s="62" t="str">
        <f t="shared" si="113"/>
        <v>AIANZ 5.47 10/17/17</v>
      </c>
      <c r="R76" s="62" t="str">
        <f t="shared" si="113"/>
        <v>AIANZ 4.73 12/13/19</v>
      </c>
      <c r="S76" s="62" t="str">
        <f t="shared" si="113"/>
        <v>AIANZ 5.52 05/28/21</v>
      </c>
      <c r="T76" s="62" t="str">
        <f t="shared" si="113"/>
        <v>GENEPO 7.65 03/15/16</v>
      </c>
      <c r="U76" s="62" t="str">
        <f t="shared" si="113"/>
        <v>GENEPO 7.185 09/15/16</v>
      </c>
      <c r="V76" s="62" t="str">
        <f t="shared" si="113"/>
        <v>GENEPO 5.205 11/01/19</v>
      </c>
      <c r="W76" s="62" t="str">
        <f t="shared" si="113"/>
        <v>GENEPO 8.3 06/23/20</v>
      </c>
      <c r="X76" s="62" t="str">
        <f t="shared" si="113"/>
        <v>GENEPO 5.81 03/08/23</v>
      </c>
      <c r="Y76" s="62" t="str">
        <f t="shared" si="113"/>
        <v>MRPNZ 8.36 05/15/13</v>
      </c>
      <c r="Z76" s="62" t="str">
        <f t="shared" si="113"/>
        <v>MRPNZ 7.55 10/12/16</v>
      </c>
      <c r="AA76" s="62" t="str">
        <f t="shared" si="113"/>
        <v>MRPNZ 5.029 03/06/19</v>
      </c>
      <c r="AB76" s="62" t="str">
        <f t="shared" si="113"/>
        <v>MRPNZ 8.21 02/11/20</v>
      </c>
      <c r="AC76" s="62" t="str">
        <f t="shared" si="113"/>
        <v>MRPNZ 5.793 03/06/23</v>
      </c>
      <c r="AD76" s="62" t="str">
        <f t="shared" si="113"/>
        <v>VCTNZ 7.8 10/15/14</v>
      </c>
      <c r="AE76" s="62" t="str">
        <f t="shared" si="113"/>
        <v>WIANZ 7 1/2 11/15/13</v>
      </c>
      <c r="AF76" s="62" t="str">
        <f t="shared" si="113"/>
        <v>WIANZ 5.27 06/11/20</v>
      </c>
      <c r="AG76" s="62" t="str">
        <f t="shared" si="113"/>
        <v>WIANZ 6 1/4 05/15/21</v>
      </c>
      <c r="AH76" s="62" t="str">
        <f t="shared" si="113"/>
        <v>CENNZ 8 05/15/14</v>
      </c>
      <c r="AI76" s="62" t="str">
        <f t="shared" si="113"/>
        <v>CENNZ 7.855 04/13/17</v>
      </c>
      <c r="AJ76" s="62" t="str">
        <f t="shared" si="113"/>
        <v>CENNZ 4.8 05/24/18</v>
      </c>
      <c r="AK76" s="62" t="str">
        <f t="shared" si="113"/>
        <v>CENNZ 5.8 05/15/19</v>
      </c>
      <c r="AL76" s="62" t="str">
        <f t="shared" si="113"/>
        <v>CENNZ 5.277 05/27/20</v>
      </c>
      <c r="AM76" s="62" t="str">
        <f t="shared" si="113"/>
        <v>PIFAU 6.39 03/29/13</v>
      </c>
      <c r="AN76" s="62" t="str">
        <f t="shared" si="113"/>
        <v>PIFAU 6.53 06/29/15</v>
      </c>
      <c r="AO76" s="62" t="str">
        <f t="shared" si="113"/>
        <v>PIFAU 6.74 09/28/17</v>
      </c>
      <c r="AP76" s="62" t="str">
        <f t="shared" si="113"/>
        <v>PIFAU 6.31 12/20/18</v>
      </c>
      <c r="AQ76" s="62" t="str">
        <f t="shared" si="113"/>
        <v>TPNZ 6.595 02/15/17</v>
      </c>
      <c r="AR76" s="62" t="str">
        <f t="shared" si="113"/>
        <v>TPNZ 5.14 11/30/18</v>
      </c>
      <c r="AS76" s="62" t="str">
        <f t="shared" si="113"/>
        <v>TPNZ 4.65 09/06/19</v>
      </c>
      <c r="AT76" s="62" t="str">
        <f t="shared" si="113"/>
        <v>TPNZ 7.19 11/12/19</v>
      </c>
      <c r="AU76" s="62" t="str">
        <f t="shared" si="113"/>
        <v>TPNZ 6.95 06/10/20</v>
      </c>
      <c r="AV76" s="62" t="str">
        <f t="shared" si="113"/>
        <v>TPNZ 5.448 03/15/23</v>
      </c>
      <c r="AW76" s="62" t="str">
        <f t="shared" ref="AW76" si="114">AW7</f>
        <v>TPNZ 5.893 03/15/28</v>
      </c>
      <c r="AX76" s="62" t="str">
        <f t="shared" si="113"/>
        <v>SPKNZ 6.92 03/22/13</v>
      </c>
      <c r="AY76" s="62" t="str">
        <f t="shared" si="113"/>
        <v>SPKNZ 8.65 06/15/15</v>
      </c>
      <c r="AZ76" s="62" t="str">
        <f t="shared" si="113"/>
        <v>SPKNZ 8.35 06/15/15</v>
      </c>
      <c r="BA76" s="62" t="str">
        <f t="shared" si="113"/>
        <v>SPKNZ 7.04 03/22/16</v>
      </c>
      <c r="BB76" s="62" t="str">
        <f t="shared" si="113"/>
        <v>SPKNZ 5 1/4 10/25/19</v>
      </c>
      <c r="BC76" s="62" t="str">
        <f t="shared" si="113"/>
        <v>TLSAU 7.15 11/24/14</v>
      </c>
      <c r="BD76" s="62" t="str">
        <f t="shared" si="113"/>
        <v>TLSAU 7.515 07/11/17</v>
      </c>
      <c r="BE76" s="62" t="str">
        <f t="shared" si="113"/>
        <v>FCGNZ 6.86 04/21/14</v>
      </c>
      <c r="BF76" s="62" t="str">
        <f t="shared" si="113"/>
        <v>FCGNZ 7 3/4 03/10/15</v>
      </c>
      <c r="BG76" s="62" t="str">
        <f t="shared" si="113"/>
        <v>FCGNZ 6.83 03/04/16</v>
      </c>
      <c r="BH76" s="62" t="str">
        <f t="shared" si="113"/>
        <v>FCGNZ 4.6 10/24/17</v>
      </c>
      <c r="BI76" s="62" t="str">
        <f t="shared" si="113"/>
        <v>FCGNZ 5.52 02/25/20</v>
      </c>
      <c r="BJ76" s="62" t="str">
        <f t="shared" si="113"/>
        <v>FCGNZ 5.9 02/25/22</v>
      </c>
      <c r="BK76" s="62" t="str">
        <f t="shared" si="113"/>
        <v>MERINZ 7.15 03/16/15</v>
      </c>
      <c r="BL76" s="62" t="str">
        <f t="shared" si="113"/>
        <v>MERINZ 7.55 03/16/17</v>
      </c>
      <c r="BM76" s="62" t="str">
        <f t="shared" si="113"/>
        <v>CHRINT 5.15 12/06/19</v>
      </c>
      <c r="BN76" s="33" t="str">
        <f t="shared" si="113"/>
        <v>CHRINT 6 1/4 10/04/21</v>
      </c>
    </row>
    <row r="77" spans="1:66" x14ac:dyDescent="0.25">
      <c r="M77" s="190" t="str">
        <f>A8</f>
        <v>Bond credit rating</v>
      </c>
      <c r="N77" s="32" t="str">
        <f t="shared" ref="N77:AV77" si="115">N8</f>
        <v>A-</v>
      </c>
      <c r="O77" s="32" t="str">
        <f t="shared" si="115"/>
        <v>A-</v>
      </c>
      <c r="P77" s="32" t="str">
        <f t="shared" si="115"/>
        <v>A-</v>
      </c>
      <c r="Q77" s="32" t="str">
        <f t="shared" si="115"/>
        <v>A-</v>
      </c>
      <c r="R77" s="32" t="str">
        <f t="shared" si="115"/>
        <v>A-</v>
      </c>
      <c r="S77" s="32" t="str">
        <f t="shared" si="115"/>
        <v>A-</v>
      </c>
      <c r="T77" s="32" t="str">
        <f t="shared" si="115"/>
        <v>BBB+</v>
      </c>
      <c r="U77" s="32" t="str">
        <f t="shared" si="115"/>
        <v>BBB+</v>
      </c>
      <c r="V77" s="32" t="str">
        <f t="shared" si="115"/>
        <v>#N/A N/A</v>
      </c>
      <c r="W77" s="32" t="str">
        <f t="shared" si="115"/>
        <v>BBB+</v>
      </c>
      <c r="X77" s="32" t="str">
        <f t="shared" si="115"/>
        <v>BBB+</v>
      </c>
      <c r="Y77" s="32" t="str">
        <f t="shared" si="115"/>
        <v>NR</v>
      </c>
      <c r="Z77" s="32" t="str">
        <f t="shared" si="115"/>
        <v>BBB+</v>
      </c>
      <c r="AA77" s="32" t="str">
        <f t="shared" si="115"/>
        <v>BBB+</v>
      </c>
      <c r="AB77" s="32" t="str">
        <f t="shared" si="115"/>
        <v>BBB+</v>
      </c>
      <c r="AC77" s="32" t="str">
        <f t="shared" si="115"/>
        <v>BBB+</v>
      </c>
      <c r="AD77" s="32" t="str">
        <f t="shared" si="115"/>
        <v>NR</v>
      </c>
      <c r="AE77" s="32" t="str">
        <f t="shared" si="115"/>
        <v>NR</v>
      </c>
      <c r="AF77" s="32" t="str">
        <f t="shared" si="115"/>
        <v>BBB+</v>
      </c>
      <c r="AG77" s="32" t="str">
        <f t="shared" si="115"/>
        <v>#N/A N/A</v>
      </c>
      <c r="AH77" s="32" t="str">
        <f t="shared" si="115"/>
        <v>NR</v>
      </c>
      <c r="AI77" s="32" t="str">
        <f t="shared" si="115"/>
        <v>BBB</v>
      </c>
      <c r="AJ77" s="32" t="str">
        <f t="shared" si="115"/>
        <v>BBB</v>
      </c>
      <c r="AK77" s="32" t="str">
        <f t="shared" si="115"/>
        <v>BBB</v>
      </c>
      <c r="AL77" s="32" t="str">
        <f t="shared" si="115"/>
        <v>BBB</v>
      </c>
      <c r="AM77" s="32" t="str">
        <f t="shared" si="115"/>
        <v>NR</v>
      </c>
      <c r="AN77" s="32" t="str">
        <f t="shared" si="115"/>
        <v>BBB</v>
      </c>
      <c r="AO77" s="32" t="str">
        <f t="shared" si="115"/>
        <v>BBB</v>
      </c>
      <c r="AP77" s="32" t="str">
        <f t="shared" si="115"/>
        <v>BBB</v>
      </c>
      <c r="AQ77" s="32" t="str">
        <f t="shared" si="115"/>
        <v>AA-</v>
      </c>
      <c r="AR77" s="32" t="str">
        <f t="shared" si="115"/>
        <v>AA-</v>
      </c>
      <c r="AS77" s="32" t="str">
        <f t="shared" si="115"/>
        <v>AA-</v>
      </c>
      <c r="AT77" s="32" t="str">
        <f t="shared" si="115"/>
        <v>AA-</v>
      </c>
      <c r="AU77" s="32" t="str">
        <f t="shared" si="115"/>
        <v>AA-</v>
      </c>
      <c r="AV77" s="32" t="str">
        <f t="shared" si="115"/>
        <v>AA-</v>
      </c>
      <c r="AW77" s="32" t="str">
        <f t="shared" ref="AW77" si="116">AW8</f>
        <v>AA-</v>
      </c>
      <c r="AX77" s="32" t="str">
        <f t="shared" ref="AX77:BN77" si="117">AX8</f>
        <v>NR</v>
      </c>
      <c r="AY77" s="32" t="str">
        <f t="shared" si="117"/>
        <v>#N/A N/A</v>
      </c>
      <c r="AZ77" s="32" t="str">
        <f t="shared" si="117"/>
        <v>#N/A N/A</v>
      </c>
      <c r="BA77" s="32" t="str">
        <f t="shared" si="117"/>
        <v>A-</v>
      </c>
      <c r="BB77" s="32" t="str">
        <f t="shared" si="117"/>
        <v>A-</v>
      </c>
      <c r="BC77" s="32" t="str">
        <f t="shared" si="117"/>
        <v>NR</v>
      </c>
      <c r="BD77" s="32" t="str">
        <f t="shared" si="117"/>
        <v>A</v>
      </c>
      <c r="BE77" s="32" t="str">
        <f t="shared" si="117"/>
        <v>NR</v>
      </c>
      <c r="BF77" s="32" t="str">
        <f t="shared" si="117"/>
        <v>NR</v>
      </c>
      <c r="BG77" s="32" t="str">
        <f t="shared" si="117"/>
        <v>A</v>
      </c>
      <c r="BH77" s="32" t="str">
        <f t="shared" si="117"/>
        <v>A</v>
      </c>
      <c r="BI77" s="32" t="str">
        <f t="shared" si="117"/>
        <v>A</v>
      </c>
      <c r="BJ77" s="32" t="str">
        <f t="shared" si="117"/>
        <v>A</v>
      </c>
      <c r="BK77" s="32" t="str">
        <f t="shared" si="117"/>
        <v>NR</v>
      </c>
      <c r="BL77" s="32" t="str">
        <f t="shared" si="117"/>
        <v>BBB+</v>
      </c>
      <c r="BM77" s="32" t="str">
        <f t="shared" si="117"/>
        <v>BBB+</v>
      </c>
      <c r="BN77" s="31" t="str">
        <f t="shared" si="117"/>
        <v>#N/A N/A</v>
      </c>
    </row>
    <row r="78" spans="1:66" x14ac:dyDescent="0.25">
      <c r="M78" s="190" t="str">
        <f>A9</f>
        <v>Coupon frequency</v>
      </c>
      <c r="N78" s="32" t="str">
        <f t="shared" ref="N78:AV78" si="118">N9</f>
        <v>S/A</v>
      </c>
      <c r="O78" s="32" t="str">
        <f t="shared" si="118"/>
        <v>S/A</v>
      </c>
      <c r="P78" s="32" t="str">
        <f t="shared" si="118"/>
        <v>S/A</v>
      </c>
      <c r="Q78" s="32" t="str">
        <f t="shared" si="118"/>
        <v>S/A</v>
      </c>
      <c r="R78" s="32" t="str">
        <f t="shared" si="118"/>
        <v>S/A</v>
      </c>
      <c r="S78" s="32" t="str">
        <f t="shared" si="118"/>
        <v>S/A</v>
      </c>
      <c r="T78" s="32" t="str">
        <f t="shared" si="118"/>
        <v>S/A</v>
      </c>
      <c r="U78" s="32" t="str">
        <f t="shared" si="118"/>
        <v>S/A</v>
      </c>
      <c r="V78" s="32" t="str">
        <f t="shared" si="118"/>
        <v>S/A</v>
      </c>
      <c r="W78" s="32" t="str">
        <f t="shared" si="118"/>
        <v>S/A</v>
      </c>
      <c r="X78" s="32" t="str">
        <f t="shared" si="118"/>
        <v>S/A</v>
      </c>
      <c r="Y78" s="32" t="str">
        <f t="shared" si="118"/>
        <v>#N/A N/A</v>
      </c>
      <c r="Z78" s="32" t="str">
        <f t="shared" si="118"/>
        <v>S/A</v>
      </c>
      <c r="AA78" s="32" t="str">
        <f t="shared" si="118"/>
        <v>S/A</v>
      </c>
      <c r="AB78" s="32" t="str">
        <f t="shared" si="118"/>
        <v>S/A</v>
      </c>
      <c r="AC78" s="32" t="str">
        <f t="shared" si="118"/>
        <v>S/A</v>
      </c>
      <c r="AD78" s="32" t="str">
        <f t="shared" si="118"/>
        <v>#N/A N/A</v>
      </c>
      <c r="AE78" s="32" t="str">
        <f t="shared" si="118"/>
        <v>#N/A N/A</v>
      </c>
      <c r="AF78" s="32" t="str">
        <f t="shared" si="118"/>
        <v>S/A</v>
      </c>
      <c r="AG78" s="32" t="str">
        <f t="shared" si="118"/>
        <v>S/A</v>
      </c>
      <c r="AH78" s="32" t="str">
        <f t="shared" si="118"/>
        <v>#N/A N/A</v>
      </c>
      <c r="AI78" s="32" t="str">
        <f t="shared" si="118"/>
        <v>S/A</v>
      </c>
      <c r="AJ78" s="32" t="str">
        <f t="shared" si="118"/>
        <v>S/A</v>
      </c>
      <c r="AK78" s="32" t="str">
        <f t="shared" si="118"/>
        <v>Qtrly</v>
      </c>
      <c r="AL78" s="32" t="str">
        <f t="shared" si="118"/>
        <v>S/A</v>
      </c>
      <c r="AM78" s="32" t="str">
        <f t="shared" si="118"/>
        <v>#N/A N/A</v>
      </c>
      <c r="AN78" s="32" t="str">
        <f t="shared" si="118"/>
        <v>Qtrly</v>
      </c>
      <c r="AO78" s="32" t="str">
        <f t="shared" si="118"/>
        <v>Qtrly</v>
      </c>
      <c r="AP78" s="32" t="str">
        <f t="shared" si="118"/>
        <v>S/A</v>
      </c>
      <c r="AQ78" s="32" t="str">
        <f t="shared" si="118"/>
        <v>S/A</v>
      </c>
      <c r="AR78" s="32" t="str">
        <f t="shared" si="118"/>
        <v>S/A</v>
      </c>
      <c r="AS78" s="32" t="str">
        <f t="shared" si="118"/>
        <v>S/A</v>
      </c>
      <c r="AT78" s="32" t="str">
        <f t="shared" si="118"/>
        <v>S/A</v>
      </c>
      <c r="AU78" s="32" t="str">
        <f t="shared" si="118"/>
        <v>S/A</v>
      </c>
      <c r="AV78" s="32" t="str">
        <f t="shared" si="118"/>
        <v>S/A</v>
      </c>
      <c r="AW78" s="32" t="str">
        <f t="shared" ref="AW78" si="119">AW9</f>
        <v>S/A</v>
      </c>
      <c r="AX78" s="32" t="str">
        <f t="shared" ref="AX78:BN78" si="120">AX9</f>
        <v>#N/A N/A</v>
      </c>
      <c r="AY78" s="32" t="str">
        <f t="shared" si="120"/>
        <v>S/A</v>
      </c>
      <c r="AZ78" s="32" t="str">
        <f t="shared" si="120"/>
        <v>S/A</v>
      </c>
      <c r="BA78" s="32" t="str">
        <f t="shared" si="120"/>
        <v>S/A</v>
      </c>
      <c r="BB78" s="32" t="str">
        <f t="shared" si="120"/>
        <v>S/A</v>
      </c>
      <c r="BC78" s="32" t="str">
        <f t="shared" si="120"/>
        <v>#N/A N/A</v>
      </c>
      <c r="BD78" s="32" t="str">
        <f t="shared" si="120"/>
        <v>S/A</v>
      </c>
      <c r="BE78" s="32" t="str">
        <f t="shared" si="120"/>
        <v>#N/A N/A</v>
      </c>
      <c r="BF78" s="32" t="str">
        <f t="shared" si="120"/>
        <v>Qtrly</v>
      </c>
      <c r="BG78" s="32" t="str">
        <f t="shared" si="120"/>
        <v>S/A</v>
      </c>
      <c r="BH78" s="32" t="str">
        <f t="shared" si="120"/>
        <v>S/A</v>
      </c>
      <c r="BI78" s="32" t="str">
        <f t="shared" si="120"/>
        <v>S/A</v>
      </c>
      <c r="BJ78" s="32" t="str">
        <f t="shared" si="120"/>
        <v>S/A</v>
      </c>
      <c r="BK78" s="32" t="str">
        <f t="shared" si="120"/>
        <v>S/A</v>
      </c>
      <c r="BL78" s="32" t="str">
        <f t="shared" si="120"/>
        <v>S/A</v>
      </c>
      <c r="BM78" s="32" t="str">
        <f t="shared" si="120"/>
        <v>S/A</v>
      </c>
      <c r="BN78" s="31" t="str">
        <f t="shared" si="120"/>
        <v>S/A</v>
      </c>
    </row>
    <row r="79" spans="1:66" x14ac:dyDescent="0.25">
      <c r="B79" s="45"/>
      <c r="H79" s="4"/>
      <c r="I79" s="4"/>
      <c r="J79" s="4"/>
      <c r="K79" s="4"/>
      <c r="L79" s="4"/>
      <c r="M79" s="190" t="str">
        <f t="shared" ref="M79" si="121">A10</f>
        <v>Maturity date</v>
      </c>
      <c r="N79" s="146" t="str">
        <f t="shared" ref="N79:BN79" si="122">N10</f>
        <v>7/11/2015</v>
      </c>
      <c r="O79" s="146" t="str">
        <f t="shared" si="122"/>
        <v>10/08/2016</v>
      </c>
      <c r="P79" s="146" t="str">
        <f t="shared" si="122"/>
        <v>15/11/2016</v>
      </c>
      <c r="Q79" s="146" t="str">
        <f t="shared" si="122"/>
        <v>17/10/2017</v>
      </c>
      <c r="R79" s="146" t="str">
        <f t="shared" si="122"/>
        <v>13/12/2019</v>
      </c>
      <c r="S79" s="146" t="str">
        <f t="shared" si="122"/>
        <v>28/05/2021</v>
      </c>
      <c r="T79" s="146" t="str">
        <f t="shared" si="122"/>
        <v>15/03/2016</v>
      </c>
      <c r="U79" s="146" t="str">
        <f t="shared" si="122"/>
        <v>15/09/2016</v>
      </c>
      <c r="V79" s="146" t="str">
        <f t="shared" si="122"/>
        <v>1/11/2019</v>
      </c>
      <c r="W79" s="146" t="str">
        <f t="shared" si="122"/>
        <v>23/06/2020</v>
      </c>
      <c r="X79" s="146" t="str">
        <f t="shared" si="122"/>
        <v>8/03/2023</v>
      </c>
      <c r="Y79" s="146" t="str">
        <f t="shared" si="122"/>
        <v>15/05/2013</v>
      </c>
      <c r="Z79" s="146" t="str">
        <f t="shared" si="122"/>
        <v>12/10/2016</v>
      </c>
      <c r="AA79" s="146" t="str">
        <f t="shared" si="122"/>
        <v>6/03/2019</v>
      </c>
      <c r="AB79" s="146" t="str">
        <f t="shared" si="122"/>
        <v>11/02/2020</v>
      </c>
      <c r="AC79" s="146" t="str">
        <f t="shared" si="122"/>
        <v>6/03/2023</v>
      </c>
      <c r="AD79" s="146" t="str">
        <f t="shared" si="122"/>
        <v>15/10/2014</v>
      </c>
      <c r="AE79" s="146" t="str">
        <f t="shared" si="122"/>
        <v>15/11/2013</v>
      </c>
      <c r="AF79" s="146" t="str">
        <f t="shared" si="122"/>
        <v>11/06/2020</v>
      </c>
      <c r="AG79" s="146" t="str">
        <f t="shared" si="122"/>
        <v>15/05/2021</v>
      </c>
      <c r="AH79" s="146" t="str">
        <f t="shared" si="122"/>
        <v>15/05/2014</v>
      </c>
      <c r="AI79" s="146" t="str">
        <f t="shared" si="122"/>
        <v>13/04/2017</v>
      </c>
      <c r="AJ79" s="146" t="str">
        <f t="shared" si="122"/>
        <v>24/05/2018</v>
      </c>
      <c r="AK79" s="146" t="str">
        <f t="shared" si="122"/>
        <v>15/05/2019</v>
      </c>
      <c r="AL79" s="146" t="str">
        <f t="shared" si="122"/>
        <v>27/05/2020</v>
      </c>
      <c r="AM79" s="146" t="str">
        <f t="shared" si="122"/>
        <v>29/03/2013</v>
      </c>
      <c r="AN79" s="146" t="str">
        <f t="shared" si="122"/>
        <v>29/06/2015</v>
      </c>
      <c r="AO79" s="146" t="str">
        <f t="shared" si="122"/>
        <v>28/09/2017</v>
      </c>
      <c r="AP79" s="146" t="str">
        <f t="shared" si="122"/>
        <v>20/12/2018</v>
      </c>
      <c r="AQ79" s="146" t="str">
        <f t="shared" si="122"/>
        <v>15/02/2017</v>
      </c>
      <c r="AR79" s="146" t="str">
        <f t="shared" si="122"/>
        <v>30/11/2018</v>
      </c>
      <c r="AS79" s="146" t="str">
        <f t="shared" si="122"/>
        <v>6/09/2019</v>
      </c>
      <c r="AT79" s="146" t="str">
        <f t="shared" si="122"/>
        <v>12/11/2019</v>
      </c>
      <c r="AU79" s="146" t="str">
        <f t="shared" si="122"/>
        <v>10/06/2020</v>
      </c>
      <c r="AV79" s="146" t="str">
        <f t="shared" si="122"/>
        <v>15/03/2023</v>
      </c>
      <c r="AW79" s="146" t="str">
        <f t="shared" ref="AW79" si="123">AW10</f>
        <v>15/03/2028</v>
      </c>
      <c r="AX79" s="146" t="str">
        <f t="shared" si="122"/>
        <v>22/03/2013</v>
      </c>
      <c r="AY79" s="146" t="str">
        <f t="shared" si="122"/>
        <v>15/06/2015</v>
      </c>
      <c r="AZ79" s="146" t="str">
        <f t="shared" si="122"/>
        <v>15/06/2015</v>
      </c>
      <c r="BA79" s="146" t="str">
        <f t="shared" si="122"/>
        <v>22/03/2016</v>
      </c>
      <c r="BB79" s="146" t="str">
        <f t="shared" si="122"/>
        <v>25/10/2019</v>
      </c>
      <c r="BC79" s="146" t="str">
        <f t="shared" si="122"/>
        <v>24/11/2014</v>
      </c>
      <c r="BD79" s="146" t="str">
        <f t="shared" si="122"/>
        <v>11/07/2017</v>
      </c>
      <c r="BE79" s="146" t="str">
        <f t="shared" si="122"/>
        <v>21/04/2014</v>
      </c>
      <c r="BF79" s="146" t="str">
        <f t="shared" si="122"/>
        <v>10/03/2015</v>
      </c>
      <c r="BG79" s="146" t="str">
        <f t="shared" si="122"/>
        <v>4/03/2016</v>
      </c>
      <c r="BH79" s="146" t="str">
        <f t="shared" si="122"/>
        <v>24/10/2017</v>
      </c>
      <c r="BI79" s="146" t="str">
        <f t="shared" si="122"/>
        <v>25/02/2020</v>
      </c>
      <c r="BJ79" s="146" t="str">
        <f t="shared" si="122"/>
        <v>25/02/2022</v>
      </c>
      <c r="BK79" s="146" t="str">
        <f t="shared" si="122"/>
        <v>16/03/2015</v>
      </c>
      <c r="BL79" s="146" t="str">
        <f t="shared" si="122"/>
        <v>16/03/2017</v>
      </c>
      <c r="BM79" s="146" t="str">
        <f t="shared" si="122"/>
        <v>6/12/2019</v>
      </c>
      <c r="BN79" s="149" t="str">
        <f t="shared" si="122"/>
        <v>4/10/2021</v>
      </c>
    </row>
    <row r="80" spans="1:66" x14ac:dyDescent="0.25">
      <c r="B80" s="45"/>
      <c r="M80" s="46">
        <f t="shared" ref="M80:M102" si="124">A11</f>
        <v>42037</v>
      </c>
      <c r="N80" s="208">
        <f t="shared" ref="N80:N102" si="125">IF(N41="","",N41-(D41+(E41-D41)/($E$10-$D$10)*($N$10-$D$10)))</f>
        <v>0.54689786973845944</v>
      </c>
      <c r="O80" s="208">
        <f t="shared" ref="O80:O102" si="126">IF(O41="","",O41-(D41+(E41-D41)/($E$10-$D$10)*($O$10-$D$10)))</f>
        <v>0.79302124356155179</v>
      </c>
      <c r="P80" s="209">
        <f t="shared" ref="P80:P102" si="127">IF(P41="","",P41-(D41+(E41-D41)/($E$10-$D$10)*($P$10-$D$10)))</f>
        <v>0.71952538234614671</v>
      </c>
      <c r="Q80" s="208">
        <f t="shared" ref="Q80:Q102" si="128">IF(Q41="","",Q41-(D41+(E41-D41)/($E$10-$D$10)*($Q$10-$D$10)))</f>
        <v>0.91534823058463033</v>
      </c>
      <c r="R80" s="209">
        <f t="shared" ref="R80:R102" si="129">IF(R41="","",R41-(F41+(G41-F41)/($G$10-$F$10)*($R$10-$F$10)))</f>
        <v>1.087965545157433</v>
      </c>
      <c r="S80" s="210">
        <f t="shared" ref="S80:S102" si="130">IF(S41="","",S41-(H41+(I41-H41)/($I$10-$H$10)*($S$10-$H$10)))</f>
        <v>1.231301261682173</v>
      </c>
      <c r="T80" s="208">
        <f t="shared" ref="T80:T102" si="131">IF(T41="","",T41-(D41+(E41-D41)/($E$10-$D$10)*($T$10-$D$10)))</f>
        <v>0.89673900430769837</v>
      </c>
      <c r="U80" s="209">
        <f t="shared" ref="U80:U102" si="132">IF(U41="","",U41-(D41+(E41-D41)/($E$10-$D$10)*($U$10-$D$10)))</f>
        <v>1.0415935875692242</v>
      </c>
      <c r="V80" s="210">
        <f t="shared" ref="V80:V102" si="133">IF(V41="","",V41-(F41+(G41-F41)/($G$10-$F$10)*($V$10-$F$10)))</f>
        <v>1.4242879843639948</v>
      </c>
      <c r="W80" s="210">
        <f t="shared" ref="W80:W102" si="134">IF(W41="","",W41-(G41+(H41-G41)/($H$10-$G$10)*($W$10-$G$10)))</f>
        <v>1.6188165733291062</v>
      </c>
      <c r="X80" s="209">
        <f t="shared" ref="X80:X102" si="135">IF(X41="","",X41-(H41+(I41-H41)/($I$10-$H$10)*($X$10-$H$10)))</f>
        <v>1.6757563316214394</v>
      </c>
      <c r="Y80" s="211" t="str">
        <f t="shared" ref="Y80:Y102" si="136">IF(Y41="","",Y41-(C41+(D41-C41)/($D$10-$C$10)*($Y$10-$C$10)))</f>
        <v/>
      </c>
      <c r="Z80" s="209">
        <f t="shared" ref="Z80:Z102" si="137">IF(Z41="","",Z41-(D41+(E41-D41)/($E$10-$D$10)*($Z$10-$D$10)))</f>
        <v>1.0230320561999804</v>
      </c>
      <c r="AA80" s="209">
        <f t="shared" ref="AA80:AA102" si="138">IF(AA41="","",AA41-(E41+(F41-E41)/($F$10-$E$10)*($AA$10-$E$10)))</f>
        <v>1.4910293902747185</v>
      </c>
      <c r="AB80" s="209">
        <f t="shared" ref="AB80:AB102" si="139">IF(AB41="","",AB41-(F41+(G41-F41)/($G$10-$F$10)*($AB$10-$F$10)))</f>
        <v>1.6086353987909572</v>
      </c>
      <c r="AC80" s="211">
        <f t="shared" ref="AC80:AC102" si="140">IF(AC41="","",AC41-(H41+(I41-H41)/($I$10-$H$10)*($AC$10-$H$10)))</f>
        <v>1.924797170785729</v>
      </c>
      <c r="AD80" s="209" t="str">
        <f t="shared" ref="AD80:AD102" si="141">IF(AD41="","",AD41-(C41+(D41-C41)/($D$10-$C$10)*($AD$10-$C$10)))</f>
        <v/>
      </c>
      <c r="AE80" s="209" t="str">
        <f t="shared" ref="AE80:AE102" si="142">IF(AE41="","",AE41-(C41+(D41-C41)/($D$10-$C$10)*($AE$10-$C$10)))</f>
        <v/>
      </c>
      <c r="AF80" s="209">
        <f t="shared" ref="AF80:AF102" si="143">IF(AF41="","",AF41-(G41+(H41-G41)/($H$10-$G$10)*($AF$10-$G$10)))</f>
        <v>1.7289545174240848</v>
      </c>
      <c r="AG80" s="209">
        <f t="shared" ref="AG80:AG102" si="144">IF(AG41="","",AG41-(H41+(I41-H41)/($I$10-$H$10)*($AG$10-$H$10)))</f>
        <v>1.6643135999999892</v>
      </c>
      <c r="AH80" s="209" t="str">
        <f t="shared" ref="AH80:AH102" si="145">IF(AH41="","",AH41-(C41+(D41-C41)/($D$10-$C$10)*($AH$10-$C$10)))</f>
        <v/>
      </c>
      <c r="AI80" s="209">
        <f t="shared" ref="AI80:AI102" si="146">IF(AI41="","",AI41-(D41+(E41-D41)/($E$10-$D$10)*($AI$10-$D$10)))</f>
        <v>1.3351358605307553</v>
      </c>
      <c r="AJ80" s="209">
        <f t="shared" ref="AJ80:AJ102" si="147">IF(AJ41="","",AJ41-(E41+(F41-E41)/($F$10-$E$10)*($AJ$10-$E$10)))</f>
        <v>1.5707076470604444</v>
      </c>
      <c r="AK80" s="209">
        <f t="shared" ref="AK80:AK102" si="148">IF(AK41="","",AK41-(F41+(G41-F41)/($G$10-$F$10)*($AK$10-$F$10)))</f>
        <v>1.5255132463512524</v>
      </c>
      <c r="AL80" s="211">
        <f t="shared" ref="AL80:AL102" si="149">IF(AL41="","",AL41-(G41+(H41-G41)/($H$10-$G$10)*($AL$10-$G$10)))</f>
        <v>1.5484973119177434</v>
      </c>
      <c r="AM80" s="209"/>
      <c r="AN80" s="211">
        <f t="shared" ref="AN80:AN102" si="150">IF(AN41="","",AN41-(D41+(E41-D41)/($E$10-$D$10)*($AN$10-$D$10)))</f>
        <v>0.96309716790154987</v>
      </c>
      <c r="AO80" s="230">
        <f t="shared" ref="AO80:AO102" si="151">IF(AO41="","",AO41-(D41+(E41-D41)/($E$10-$D$10)*($AO$10-$D$10)))</f>
        <v>1.3929542304931992</v>
      </c>
      <c r="AP80" s="230">
        <f t="shared" ref="AP80:AP102" si="152">IF(AP41="","",AP41-(E41+(F41-E41)/($F$10-$E$10)*($AP$10-$E$10)))</f>
        <v>1.6928104514835178</v>
      </c>
      <c r="AQ80" s="211">
        <f t="shared" ref="AQ80:AQ102" si="153">IF(AQ41="","",AQ41-(D41+(E41-D41)/($E$10-$D$10)*($AQ$10-$D$10)))</f>
        <v>0.65525570397691535</v>
      </c>
      <c r="AR80" s="209">
        <f t="shared" ref="AR80" si="154">IF(AR41="","",AR41-(E41+(F41-E41)/($F$10-$E$10)*($AR$10-$E$10)))</f>
        <v>0.8659085740384489</v>
      </c>
      <c r="AS80" s="211">
        <f t="shared" ref="AS80" si="155">IF(AS41="","",AS41-(F41+(G41-F41)/($G$10-$F$10)*($AS$10-$F$10)))</f>
        <v>0.92437483580603841</v>
      </c>
      <c r="AT80" s="209">
        <f t="shared" ref="AT80:AT102" si="156">IF(AT41="","",AT41-(F41+(G41-F41)/($G$10-$F$10)*($AT$10-$F$10)))</f>
        <v>1.0163630370717751</v>
      </c>
      <c r="AU80" s="209">
        <f t="shared" ref="AU80:AU102" si="157">IF(AU41="","",AU41-(G41+(H41-G41)/($H$10-$G$10)*($AU$10-$G$10)))</f>
        <v>1.0092654525569551</v>
      </c>
      <c r="AV80" s="218">
        <f t="shared" ref="AV80:AV102" si="158">IF(AV41="","",AV41-(H41+(I41-H41)/($I$10-$H$10)*($AV$10-$H$10)))</f>
        <v>1.2009539757964727</v>
      </c>
      <c r="AW80" s="211"/>
      <c r="AX80" s="209"/>
      <c r="AY80" s="208">
        <f t="shared" ref="AY80:AY102" si="159">IF(AY41="","",AY41-(D41+(E41-D41)/($E$10-$D$10)*($AY$10-$D$10)))</f>
        <v>0.69665303727694283</v>
      </c>
      <c r="AZ80" s="208">
        <f t="shared" ref="AZ80:AZ102" si="160">IF(AZ41="","",AZ41-(D41+(E41-D41)/($E$10-$D$10)*($AZ$10-$D$10)))</f>
        <v>0.64867837477694845</v>
      </c>
      <c r="BA80" s="209">
        <f t="shared" ref="BA80:BA102" si="161">IF(BA41="","",BA41-(D41+(E41-D41)/($E$10-$D$10)*($BA$10-$D$10)))</f>
        <v>0.70565341682307281</v>
      </c>
      <c r="BB80" s="210">
        <f t="shared" ref="BB80:BB102" si="162">IF(BB41="","",BB41-(F41+(G41-F41)/($G$10-$F$10)*($BB$10-$F$10)))</f>
        <v>1.3416715767317058</v>
      </c>
      <c r="BC80" s="209" t="str">
        <f t="shared" ref="BC80:BC102" si="163">IF(BC41="","",BC41-(C41+(D41-C41)/($D$10-$C$10)*($BC$10-$C$10)))</f>
        <v/>
      </c>
      <c r="BD80" s="211">
        <f t="shared" ref="BD80:BD102" si="164">IF(BD41="","",BD41-(D41+(E41-D41)/($E$10-$D$10)*($BD$10-$D$10)))</f>
        <v>0.94661880536919973</v>
      </c>
      <c r="BE80" s="209" t="str">
        <f t="shared" ref="BE80:BE102" si="165">IF(BE41="","",BE41-(C41+(D41-C41)/($D$10-$C$10)*($BE$10-$C$10)))</f>
        <v/>
      </c>
      <c r="BF80" s="211" t="e">
        <f t="shared" ref="BF80:BF102" si="166">IF(BF41="","",BF41-(C41+(D41-C41)/($D$10-$C$10)*($BF$10-$C$10)))</f>
        <v>#VALUE!</v>
      </c>
      <c r="BG80" s="209">
        <f t="shared" ref="BG80:BG102" si="167">IF(BG41="","",BG41-(D41+(E41-D41)/($E$10-$D$10)*($BG$10-$D$10)))</f>
        <v>0.47698278356921886</v>
      </c>
      <c r="BH80" s="209">
        <f t="shared" ref="BH80:BH102" si="168">IF(BH41="","",BH41-(D41+(E41-D41)/($E$10-$D$10)*($BH$10-$D$10)))</f>
        <v>0.85599303560001161</v>
      </c>
      <c r="BI80" s="209">
        <f t="shared" ref="BI80:BI102" si="169">IF(BI41="","",BI41-(F41+(G41-F41)/($G$10-$F$10)*($BI$10-$F$10)))</f>
        <v>1.1083452965554299</v>
      </c>
      <c r="BJ80" s="209">
        <f t="shared" ref="BJ80:BJ102" si="170">IF(BJ41="","",BJ41-(H41+(I41-H41)/($I$10-$H$10)*($BJ$10-$H$10)))</f>
        <v>1.2963323420071338</v>
      </c>
      <c r="BK80" s="209" t="e">
        <f t="shared" ref="BK80:BK102" si="171">IF(BK41="","",BK41-(C41+(D41-C41)/($D$10-$C$10)*($BK$10-$C$10)))</f>
        <v>#VALUE!</v>
      </c>
      <c r="BL80" s="209">
        <f t="shared" ref="BL80:BL102" si="172">IF(BL41="","",BL41-(D41+(E41-D41)/($E$10-$D$10)*($BL$10-$D$10)))</f>
        <v>1.0793944529692121</v>
      </c>
      <c r="BM80" s="209">
        <f t="shared" ref="BM80:BM102" si="173">IF(BM41="","",BM41-(F41+(G41-F41)/($G$10-$F$10)*($BM$10-$F$10)))</f>
        <v>1.4979654775252067</v>
      </c>
      <c r="BN80" s="209">
        <f t="shared" ref="BN80:BN102" si="174">IF(BN41="","",BN41-(H41+(I41-H41)/($I$10-$H$10)*($BN$10-$H$10)))</f>
        <v>1.597951164335718</v>
      </c>
    </row>
    <row r="81" spans="2:66" x14ac:dyDescent="0.25">
      <c r="B81" s="45"/>
      <c r="M81" s="46">
        <f t="shared" si="124"/>
        <v>42038</v>
      </c>
      <c r="N81" s="208">
        <f t="shared" si="125"/>
        <v>0.55782964798975287</v>
      </c>
      <c r="O81" s="208">
        <f t="shared" si="126"/>
        <v>0.75668342227690077</v>
      </c>
      <c r="P81" s="209">
        <f t="shared" si="127"/>
        <v>0.67942808764101192</v>
      </c>
      <c r="Q81" s="208">
        <f t="shared" si="128"/>
        <v>0.85020505096408439</v>
      </c>
      <c r="R81" s="209">
        <f t="shared" si="129"/>
        <v>1.0496172824999928</v>
      </c>
      <c r="S81" s="210">
        <f t="shared" si="130"/>
        <v>1.2014657409321461</v>
      </c>
      <c r="T81" s="208">
        <f t="shared" si="131"/>
        <v>0.87571883605129308</v>
      </c>
      <c r="U81" s="209">
        <f t="shared" si="132"/>
        <v>0.991388926561525</v>
      </c>
      <c r="V81" s="210">
        <f t="shared" si="133"/>
        <v>1.3815877199999882</v>
      </c>
      <c r="W81" s="210">
        <f t="shared" si="134"/>
        <v>1.5838336068038128</v>
      </c>
      <c r="X81" s="209">
        <f t="shared" si="135"/>
        <v>1.6468029611213941</v>
      </c>
      <c r="Y81" s="211" t="str">
        <f t="shared" si="136"/>
        <v/>
      </c>
      <c r="Z81" s="209">
        <f t="shared" si="137"/>
        <v>0.97013816289999699</v>
      </c>
      <c r="AA81" s="209">
        <f t="shared" si="138"/>
        <v>1.4438745360384591</v>
      </c>
      <c r="AB81" s="209">
        <f t="shared" si="139"/>
        <v>1.5656755200000205</v>
      </c>
      <c r="AC81" s="211">
        <f t="shared" si="140"/>
        <v>1.8844933732856837</v>
      </c>
      <c r="AD81" s="209" t="str">
        <f t="shared" si="141"/>
        <v/>
      </c>
      <c r="AE81" s="209" t="str">
        <f t="shared" si="142"/>
        <v/>
      </c>
      <c r="AF81" s="209">
        <f t="shared" si="143"/>
        <v>1.6886331999683857</v>
      </c>
      <c r="AG81" s="209">
        <f t="shared" si="144"/>
        <v>1.635366220000023</v>
      </c>
      <c r="AH81" s="209" t="str">
        <f t="shared" si="145"/>
        <v/>
      </c>
      <c r="AI81" s="209">
        <f t="shared" si="146"/>
        <v>1.2836199411384568</v>
      </c>
      <c r="AJ81" s="209">
        <f t="shared" si="147"/>
        <v>1.5180277415384404</v>
      </c>
      <c r="AK81" s="209">
        <f t="shared" si="148"/>
        <v>1.4813669486892556</v>
      </c>
      <c r="AL81" s="211">
        <f t="shared" si="149"/>
        <v>1.5223264414240778</v>
      </c>
      <c r="AM81" s="209"/>
      <c r="AN81" s="211">
        <f t="shared" si="150"/>
        <v>1.0074236991945882</v>
      </c>
      <c r="AO81" s="230">
        <f t="shared" si="151"/>
        <v>1.3657027766122694</v>
      </c>
      <c r="AP81" s="230">
        <f t="shared" si="152"/>
        <v>1.6385971723076906</v>
      </c>
      <c r="AQ81" s="211">
        <f t="shared" si="153"/>
        <v>0.60318085914614761</v>
      </c>
      <c r="AR81" s="209">
        <f t="shared" ref="AR81:AR102" si="175">IF(AR42="","",AR42-(E42+(F42-E42)/($F$10-$E$10)*($AR$10-$E$10)))</f>
        <v>0.81916359461536103</v>
      </c>
      <c r="AS81" s="211">
        <f t="shared" ref="AS81:AS102" si="176">IF(AS42="","",AS42-(F42+(G42-F42)/($G$10-$F$10)*($AS$10-$F$10)))</f>
        <v>0.88943920999999815</v>
      </c>
      <c r="AT81" s="209">
        <f t="shared" si="156"/>
        <v>0.97818508250002711</v>
      </c>
      <c r="AU81" s="209">
        <f t="shared" si="157"/>
        <v>0.97631345439876371</v>
      </c>
      <c r="AV81" s="209">
        <f t="shared" si="158"/>
        <v>1.1752109910463986</v>
      </c>
      <c r="AW81" s="211"/>
      <c r="AX81" s="209"/>
      <c r="AY81" s="208">
        <f t="shared" si="159"/>
        <v>0.82918652357948153</v>
      </c>
      <c r="AZ81" s="208">
        <f t="shared" si="160"/>
        <v>0.5729550560794805</v>
      </c>
      <c r="BA81" s="209">
        <f t="shared" si="161"/>
        <v>0.66537487945381946</v>
      </c>
      <c r="BB81" s="210">
        <f t="shared" si="162"/>
        <v>1.3008447825000102</v>
      </c>
      <c r="BC81" s="209" t="str">
        <f t="shared" si="163"/>
        <v/>
      </c>
      <c r="BD81" s="211">
        <f t="shared" si="164"/>
        <v>0.89338352082819705</v>
      </c>
      <c r="BE81" s="209" t="str">
        <f t="shared" si="165"/>
        <v/>
      </c>
      <c r="BF81" s="211" t="e">
        <f t="shared" si="166"/>
        <v>#VALUE!</v>
      </c>
      <c r="BG81" s="209">
        <f t="shared" si="167"/>
        <v>0.4232684085615146</v>
      </c>
      <c r="BH81" s="209">
        <f t="shared" si="168"/>
        <v>0.80320386436664082</v>
      </c>
      <c r="BI81" s="209">
        <f t="shared" si="169"/>
        <v>1.0873842000000078</v>
      </c>
      <c r="BJ81" s="209">
        <f t="shared" si="170"/>
        <v>1.2623882380071234</v>
      </c>
      <c r="BK81" s="209" t="e">
        <f t="shared" si="171"/>
        <v>#VALUE!</v>
      </c>
      <c r="BL81" s="210">
        <f t="shared" si="172"/>
        <v>1.0255363900281727</v>
      </c>
      <c r="BM81" s="209">
        <f t="shared" si="173"/>
        <v>1.4603165625000081</v>
      </c>
      <c r="BN81" s="209">
        <f t="shared" si="174"/>
        <v>1.5669771638357157</v>
      </c>
    </row>
    <row r="82" spans="2:66" x14ac:dyDescent="0.25">
      <c r="B82" s="45"/>
      <c r="M82" s="46">
        <f t="shared" si="124"/>
        <v>42039</v>
      </c>
      <c r="N82" s="208">
        <f t="shared" si="125"/>
        <v>0.51801355063335164</v>
      </c>
      <c r="O82" s="208">
        <f t="shared" si="126"/>
        <v>0.76462637890001206</v>
      </c>
      <c r="P82" s="209">
        <f t="shared" si="127"/>
        <v>0.70481790066666994</v>
      </c>
      <c r="Q82" s="208">
        <f t="shared" si="128"/>
        <v>0.87771128946665211</v>
      </c>
      <c r="R82" s="209">
        <f t="shared" si="129"/>
        <v>1.0714204568324748</v>
      </c>
      <c r="S82" s="210">
        <f t="shared" si="130"/>
        <v>1.214792921124983</v>
      </c>
      <c r="T82" s="208">
        <f t="shared" si="131"/>
        <v>0.86671851133333799</v>
      </c>
      <c r="U82" s="209">
        <f t="shared" si="132"/>
        <v>1.0074884776999991</v>
      </c>
      <c r="V82" s="210">
        <f t="shared" si="133"/>
        <v>1.4137959603966976</v>
      </c>
      <c r="W82" s="210">
        <f t="shared" si="134"/>
        <v>1.5992251359493852</v>
      </c>
      <c r="X82" s="209">
        <f t="shared" si="135"/>
        <v>1.6699736207500075</v>
      </c>
      <c r="Y82" s="211" t="str">
        <f t="shared" si="136"/>
        <v/>
      </c>
      <c r="Z82" s="209">
        <f t="shared" si="137"/>
        <v>0.98337185179999942</v>
      </c>
      <c r="AA82" s="209">
        <f t="shared" si="138"/>
        <v>1.4796893110384324</v>
      </c>
      <c r="AB82" s="209">
        <f t="shared" si="139"/>
        <v>1.5832288035264566</v>
      </c>
      <c r="AC82" s="211">
        <f t="shared" si="140"/>
        <v>1.9109131349999968</v>
      </c>
      <c r="AD82" s="209" t="str">
        <f t="shared" si="141"/>
        <v/>
      </c>
      <c r="AE82" s="209" t="str">
        <f t="shared" si="142"/>
        <v/>
      </c>
      <c r="AF82" s="209">
        <f t="shared" si="143"/>
        <v>1.7070466595886007</v>
      </c>
      <c r="AG82" s="209">
        <f t="shared" si="144"/>
        <v>1.6522703999999999</v>
      </c>
      <c r="AH82" s="209" t="str">
        <f t="shared" si="145"/>
        <v/>
      </c>
      <c r="AI82" s="209">
        <f t="shared" si="146"/>
        <v>1.3169598006999843</v>
      </c>
      <c r="AJ82" s="209">
        <f t="shared" si="147"/>
        <v>1.5394300615384426</v>
      </c>
      <c r="AK82" s="209">
        <f t="shared" si="148"/>
        <v>1.5127587872379498</v>
      </c>
      <c r="AL82" s="211">
        <f t="shared" si="149"/>
        <v>1.5272515435126719</v>
      </c>
      <c r="AM82" s="209"/>
      <c r="AN82" s="211">
        <f t="shared" si="150"/>
        <v>0.93318366558571197</v>
      </c>
      <c r="AO82" s="230">
        <f t="shared" si="151"/>
        <v>1.335918856772996</v>
      </c>
      <c r="AP82" s="230">
        <f t="shared" si="152"/>
        <v>1.6753485998076809</v>
      </c>
      <c r="AQ82" s="211">
        <f t="shared" si="153"/>
        <v>0.62372018510000649</v>
      </c>
      <c r="AR82" s="209">
        <f t="shared" si="175"/>
        <v>0.84890652211537976</v>
      </c>
      <c r="AS82" s="211">
        <f t="shared" si="176"/>
        <v>0.91641051598235634</v>
      </c>
      <c r="AT82" s="209">
        <f t="shared" si="156"/>
        <v>1.0002190404156059</v>
      </c>
      <c r="AU82" s="209">
        <f t="shared" si="157"/>
        <v>0.98829881468355163</v>
      </c>
      <c r="AV82" s="209">
        <f t="shared" si="158"/>
        <v>1.189783747124999</v>
      </c>
      <c r="AW82" s="211"/>
      <c r="AX82" s="209"/>
      <c r="AY82" s="208">
        <f t="shared" si="159"/>
        <v>0.66506843046671671</v>
      </c>
      <c r="AZ82" s="208">
        <f t="shared" si="160"/>
        <v>0.62934384296670887</v>
      </c>
      <c r="BA82" s="209">
        <f t="shared" si="161"/>
        <v>0.67450283860001337</v>
      </c>
      <c r="BB82" s="210">
        <f t="shared" si="162"/>
        <v>1.3274043351574232</v>
      </c>
      <c r="BC82" s="209" t="str">
        <f t="shared" si="163"/>
        <v/>
      </c>
      <c r="BD82" s="211">
        <f t="shared" si="164"/>
        <v>0.91265132273334393</v>
      </c>
      <c r="BE82" s="209" t="str">
        <f t="shared" si="165"/>
        <v/>
      </c>
      <c r="BF82" s="211" t="e">
        <f t="shared" si="166"/>
        <v>#VALUE!</v>
      </c>
      <c r="BG82" s="209">
        <f t="shared" si="167"/>
        <v>0.43085270919999008</v>
      </c>
      <c r="BH82" s="209">
        <f t="shared" si="168"/>
        <v>0.82232074173334491</v>
      </c>
      <c r="BI82" s="209">
        <f t="shared" si="169"/>
        <v>1.0996266690050591</v>
      </c>
      <c r="BJ82" s="209">
        <f t="shared" si="170"/>
        <v>1.2788286997499707</v>
      </c>
      <c r="BK82" s="209" t="e">
        <f t="shared" si="171"/>
        <v>#VALUE!</v>
      </c>
      <c r="BL82" s="210">
        <f t="shared" si="172"/>
        <v>1.0453276391333319</v>
      </c>
      <c r="BM82" s="209">
        <f t="shared" si="173"/>
        <v>1.4797308115932117</v>
      </c>
      <c r="BN82" s="209">
        <f t="shared" si="174"/>
        <v>1.5883340882499923</v>
      </c>
    </row>
    <row r="83" spans="2:66" x14ac:dyDescent="0.25">
      <c r="B83" s="45"/>
      <c r="M83" s="46">
        <f t="shared" si="124"/>
        <v>42040</v>
      </c>
      <c r="N83" s="208">
        <f t="shared" si="125"/>
        <v>0.53000555172564123</v>
      </c>
      <c r="O83" s="208">
        <f t="shared" si="126"/>
        <v>0.76815982990766685</v>
      </c>
      <c r="P83" s="209">
        <f t="shared" si="127"/>
        <v>0.68581431189742981</v>
      </c>
      <c r="Q83" s="208">
        <f t="shared" si="128"/>
        <v>0.88180600628975148</v>
      </c>
      <c r="R83" s="209">
        <f t="shared" si="129"/>
        <v>1.0595600962972376</v>
      </c>
      <c r="S83" s="210">
        <f t="shared" si="130"/>
        <v>1.1915522268000251</v>
      </c>
      <c r="T83" s="208">
        <f t="shared" si="131"/>
        <v>0.87959438687179237</v>
      </c>
      <c r="U83" s="209">
        <f t="shared" si="132"/>
        <v>1.0252767506461273</v>
      </c>
      <c r="V83" s="210">
        <f t="shared" si="133"/>
        <v>1.3986361970591785</v>
      </c>
      <c r="W83" s="210">
        <f t="shared" si="134"/>
        <v>1.5834823361012873</v>
      </c>
      <c r="X83" s="209">
        <f t="shared" si="135"/>
        <v>1.6355540831999718</v>
      </c>
      <c r="Y83" s="211" t="str">
        <f t="shared" si="136"/>
        <v/>
      </c>
      <c r="Z83" s="209">
        <f t="shared" si="137"/>
        <v>0.99500177119998057</v>
      </c>
      <c r="AA83" s="209">
        <f t="shared" si="138"/>
        <v>1.4748776803406587</v>
      </c>
      <c r="AB83" s="209">
        <f t="shared" si="139"/>
        <v>1.5726736916372852</v>
      </c>
      <c r="AC83" s="211">
        <f t="shared" si="140"/>
        <v>1.8784710134999698</v>
      </c>
      <c r="AD83" s="209" t="str">
        <f t="shared" si="141"/>
        <v/>
      </c>
      <c r="AE83" s="209" t="str">
        <f t="shared" si="142"/>
        <v/>
      </c>
      <c r="AF83" s="209">
        <f t="shared" si="143"/>
        <v>1.6925680698227974</v>
      </c>
      <c r="AG83" s="209">
        <f t="shared" si="144"/>
        <v>1.631863999999994</v>
      </c>
      <c r="AH83" s="209" t="str">
        <f t="shared" si="145"/>
        <v/>
      </c>
      <c r="AI83" s="209">
        <f t="shared" si="146"/>
        <v>1.3028290224538388</v>
      </c>
      <c r="AJ83" s="209">
        <f t="shared" si="147"/>
        <v>1.5384398050549231</v>
      </c>
      <c r="AK83" s="209">
        <f t="shared" si="148"/>
        <v>1.5058844027042366</v>
      </c>
      <c r="AL83" s="211">
        <f t="shared" si="149"/>
        <v>1.5212783419747056</v>
      </c>
      <c r="AM83" s="209"/>
      <c r="AN83" s="211">
        <f t="shared" si="150"/>
        <v>0.93704905720402554</v>
      </c>
      <c r="AO83" s="230">
        <f t="shared" si="151"/>
        <v>1.3688882707403787</v>
      </c>
      <c r="AP83" s="230">
        <f t="shared" si="152"/>
        <v>1.6667669754395513</v>
      </c>
      <c r="AQ83" s="211">
        <f t="shared" si="153"/>
        <v>0.63011893378460515</v>
      </c>
      <c r="AR83" s="209">
        <f t="shared" si="175"/>
        <v>0.84506161730767149</v>
      </c>
      <c r="AS83" s="211">
        <f t="shared" si="176"/>
        <v>0.90609708474180684</v>
      </c>
      <c r="AT83" s="209">
        <f t="shared" si="156"/>
        <v>0.98820367037151957</v>
      </c>
      <c r="AU83" s="209">
        <f t="shared" si="157"/>
        <v>0.97388298013294206</v>
      </c>
      <c r="AV83" s="209">
        <f t="shared" si="158"/>
        <v>1.1596449158999791</v>
      </c>
      <c r="AW83" s="211"/>
      <c r="AX83" s="209"/>
      <c r="AY83" s="208">
        <f t="shared" si="159"/>
        <v>0.63740784125127758</v>
      </c>
      <c r="AZ83" s="208">
        <f t="shared" si="160"/>
        <v>0.6037309287512751</v>
      </c>
      <c r="BA83" s="209">
        <f t="shared" si="161"/>
        <v>0.6894109145153986</v>
      </c>
      <c r="BB83" s="210">
        <f t="shared" si="162"/>
        <v>1.3132364892695403</v>
      </c>
      <c r="BC83" s="209" t="str">
        <f t="shared" si="163"/>
        <v/>
      </c>
      <c r="BD83" s="211">
        <f t="shared" si="164"/>
        <v>0.9178683967794834</v>
      </c>
      <c r="BE83" s="209" t="str">
        <f t="shared" si="165"/>
        <v/>
      </c>
      <c r="BF83" s="211" t="e">
        <f t="shared" si="166"/>
        <v>#VALUE!</v>
      </c>
      <c r="BG83" s="209">
        <f t="shared" si="167"/>
        <v>0.44679562664615968</v>
      </c>
      <c r="BH83" s="209">
        <f t="shared" si="168"/>
        <v>0.82742986643333971</v>
      </c>
      <c r="BI83" s="209">
        <f t="shared" si="169"/>
        <v>1.0912067472166527</v>
      </c>
      <c r="BJ83" s="209">
        <f t="shared" si="170"/>
        <v>1.2538081070999691</v>
      </c>
      <c r="BK83" s="209" t="e">
        <f t="shared" si="171"/>
        <v>#VALUE!</v>
      </c>
      <c r="BL83" s="210">
        <f t="shared" si="172"/>
        <v>1.0506640618794814</v>
      </c>
      <c r="BM83" s="209">
        <f t="shared" si="173"/>
        <v>1.4678146860075674</v>
      </c>
      <c r="BN83" s="209">
        <f t="shared" si="174"/>
        <v>1.5620087087000116</v>
      </c>
    </row>
    <row r="84" spans="2:66" x14ac:dyDescent="0.25">
      <c r="B84" s="45"/>
      <c r="M84" s="46">
        <f t="shared" si="124"/>
        <v>42041</v>
      </c>
      <c r="N84" s="208" t="str">
        <f t="shared" si="125"/>
        <v/>
      </c>
      <c r="O84" s="208" t="str">
        <f t="shared" si="126"/>
        <v/>
      </c>
      <c r="P84" s="209" t="str">
        <f t="shared" si="127"/>
        <v/>
      </c>
      <c r="Q84" s="208" t="str">
        <f t="shared" si="128"/>
        <v/>
      </c>
      <c r="R84" s="209" t="str">
        <f t="shared" si="129"/>
        <v/>
      </c>
      <c r="S84" s="210" t="str">
        <f t="shared" si="130"/>
        <v/>
      </c>
      <c r="T84" s="208" t="str">
        <f t="shared" si="131"/>
        <v/>
      </c>
      <c r="U84" s="209" t="str">
        <f t="shared" si="132"/>
        <v/>
      </c>
      <c r="V84" s="210" t="str">
        <f t="shared" si="133"/>
        <v/>
      </c>
      <c r="W84" s="210" t="str">
        <f t="shared" si="134"/>
        <v/>
      </c>
      <c r="X84" s="209" t="str">
        <f t="shared" si="135"/>
        <v/>
      </c>
      <c r="Y84" s="211" t="str">
        <f t="shared" si="136"/>
        <v/>
      </c>
      <c r="Z84" s="209" t="str">
        <f t="shared" si="137"/>
        <v/>
      </c>
      <c r="AA84" s="209" t="str">
        <f t="shared" si="138"/>
        <v/>
      </c>
      <c r="AB84" s="209" t="str">
        <f t="shared" si="139"/>
        <v/>
      </c>
      <c r="AC84" s="211" t="str">
        <f t="shared" si="140"/>
        <v/>
      </c>
      <c r="AD84" s="209" t="str">
        <f t="shared" si="141"/>
        <v/>
      </c>
      <c r="AE84" s="209" t="str">
        <f t="shared" si="142"/>
        <v/>
      </c>
      <c r="AF84" s="209" t="str">
        <f t="shared" si="143"/>
        <v/>
      </c>
      <c r="AG84" s="209" t="str">
        <f t="shared" si="144"/>
        <v/>
      </c>
      <c r="AH84" s="209" t="str">
        <f t="shared" si="145"/>
        <v/>
      </c>
      <c r="AI84" s="209" t="str">
        <f t="shared" si="146"/>
        <v/>
      </c>
      <c r="AJ84" s="209" t="str">
        <f t="shared" si="147"/>
        <v/>
      </c>
      <c r="AK84" s="209" t="str">
        <f t="shared" si="148"/>
        <v/>
      </c>
      <c r="AL84" s="211" t="str">
        <f t="shared" si="149"/>
        <v/>
      </c>
      <c r="AM84" s="209"/>
      <c r="AN84" s="211" t="str">
        <f t="shared" si="150"/>
        <v/>
      </c>
      <c r="AO84" s="230" t="str">
        <f t="shared" si="151"/>
        <v/>
      </c>
      <c r="AP84" s="230" t="str">
        <f t="shared" si="152"/>
        <v/>
      </c>
      <c r="AQ84" s="211" t="str">
        <f t="shared" si="153"/>
        <v/>
      </c>
      <c r="AR84" s="209" t="str">
        <f t="shared" si="175"/>
        <v/>
      </c>
      <c r="AS84" s="211" t="str">
        <f t="shared" si="176"/>
        <v/>
      </c>
      <c r="AT84" s="209" t="str">
        <f t="shared" si="156"/>
        <v/>
      </c>
      <c r="AU84" s="209" t="str">
        <f t="shared" si="157"/>
        <v/>
      </c>
      <c r="AV84" s="209" t="str">
        <f t="shared" si="158"/>
        <v/>
      </c>
      <c r="AW84" s="211"/>
      <c r="AX84" s="209"/>
      <c r="AY84" s="208" t="str">
        <f t="shared" si="159"/>
        <v/>
      </c>
      <c r="AZ84" s="208" t="str">
        <f t="shared" si="160"/>
        <v/>
      </c>
      <c r="BA84" s="209" t="str">
        <f t="shared" si="161"/>
        <v/>
      </c>
      <c r="BB84" s="210" t="str">
        <f t="shared" si="162"/>
        <v/>
      </c>
      <c r="BC84" s="209" t="str">
        <f t="shared" si="163"/>
        <v/>
      </c>
      <c r="BD84" s="211" t="str">
        <f t="shared" si="164"/>
        <v/>
      </c>
      <c r="BE84" s="209" t="str">
        <f t="shared" si="165"/>
        <v/>
      </c>
      <c r="BF84" s="211" t="str">
        <f t="shared" si="166"/>
        <v/>
      </c>
      <c r="BG84" s="209" t="str">
        <f t="shared" si="167"/>
        <v/>
      </c>
      <c r="BH84" s="209" t="str">
        <f t="shared" si="168"/>
        <v/>
      </c>
      <c r="BI84" s="209" t="str">
        <f t="shared" si="169"/>
        <v/>
      </c>
      <c r="BJ84" s="209" t="str">
        <f t="shared" si="170"/>
        <v/>
      </c>
      <c r="BK84" s="209" t="str">
        <f t="shared" si="171"/>
        <v/>
      </c>
      <c r="BL84" s="210" t="str">
        <f t="shared" si="172"/>
        <v/>
      </c>
      <c r="BM84" s="209" t="str">
        <f t="shared" si="173"/>
        <v/>
      </c>
      <c r="BN84" s="209" t="str">
        <f t="shared" si="174"/>
        <v/>
      </c>
    </row>
    <row r="85" spans="2:66" x14ac:dyDescent="0.25">
      <c r="B85" s="45"/>
      <c r="M85" s="46">
        <f t="shared" si="124"/>
        <v>42044</v>
      </c>
      <c r="N85" s="208">
        <f t="shared" si="125"/>
        <v>0.51556254851798178</v>
      </c>
      <c r="O85" s="208">
        <f t="shared" si="126"/>
        <v>0.76415510101539441</v>
      </c>
      <c r="P85" s="209">
        <f t="shared" si="127"/>
        <v>0.71417948162818545</v>
      </c>
      <c r="Q85" s="208">
        <f t="shared" si="128"/>
        <v>0.86877798581281596</v>
      </c>
      <c r="R85" s="209">
        <f t="shared" si="129"/>
        <v>1.0546325413602133</v>
      </c>
      <c r="S85" s="210">
        <f t="shared" si="130"/>
        <v>1.1889830329285904</v>
      </c>
      <c r="T85" s="208">
        <f t="shared" si="131"/>
        <v>0.87104824441026452</v>
      </c>
      <c r="U85" s="209">
        <f t="shared" si="132"/>
        <v>1.0087705628923134</v>
      </c>
      <c r="V85" s="210">
        <f t="shared" si="133"/>
        <v>1.3940765548047858</v>
      </c>
      <c r="W85" s="210">
        <f t="shared" si="134"/>
        <v>1.5868570152911428</v>
      </c>
      <c r="X85" s="209">
        <f t="shared" si="135"/>
        <v>1.6365925302856952</v>
      </c>
      <c r="Y85" s="211" t="str">
        <f t="shared" si="136"/>
        <v/>
      </c>
      <c r="Z85" s="209">
        <f t="shared" si="137"/>
        <v>0.98488750430001115</v>
      </c>
      <c r="AA85" s="209">
        <f t="shared" si="138"/>
        <v>1.454260742109907</v>
      </c>
      <c r="AB85" s="209">
        <f t="shared" si="139"/>
        <v>1.5705828471536427</v>
      </c>
      <c r="AC85" s="211">
        <f t="shared" si="140"/>
        <v>1.8847707971428558</v>
      </c>
      <c r="AD85" s="209" t="str">
        <f t="shared" si="141"/>
        <v/>
      </c>
      <c r="AE85" s="209" t="str">
        <f t="shared" si="142"/>
        <v/>
      </c>
      <c r="AF85" s="209">
        <f t="shared" si="143"/>
        <v>1.6962398352404926</v>
      </c>
      <c r="AG85" s="209">
        <f t="shared" si="144"/>
        <v>1.6265016600000237</v>
      </c>
      <c r="AH85" s="209" t="str">
        <f t="shared" si="145"/>
        <v/>
      </c>
      <c r="AI85" s="209">
        <f t="shared" si="146"/>
        <v>1.2992007780076911</v>
      </c>
      <c r="AJ85" s="209">
        <f t="shared" si="147"/>
        <v>1.5189958958241672</v>
      </c>
      <c r="AK85" s="209">
        <f t="shared" si="148"/>
        <v>1.4929965355032722</v>
      </c>
      <c r="AL85" s="211">
        <f t="shared" si="149"/>
        <v>1.5169902701772005</v>
      </c>
      <c r="AM85" s="209"/>
      <c r="AN85" s="211">
        <f t="shared" si="150"/>
        <v>0.91930778412979608</v>
      </c>
      <c r="AO85" s="230">
        <f t="shared" si="151"/>
        <v>1.4721603896863202</v>
      </c>
      <c r="AP85" s="230">
        <f t="shared" si="152"/>
        <v>1.7495338265933866</v>
      </c>
      <c r="AQ85" s="211">
        <f t="shared" si="153"/>
        <v>0.62282900836922517</v>
      </c>
      <c r="AR85" s="209">
        <f t="shared" si="175"/>
        <v>0.82117046461537013</v>
      </c>
      <c r="AS85" s="211">
        <f t="shared" si="176"/>
        <v>0.89683749606423424</v>
      </c>
      <c r="AT85" s="209">
        <f t="shared" si="156"/>
        <v>0.98291680420024452</v>
      </c>
      <c r="AU85" s="209">
        <f t="shared" si="157"/>
        <v>0.97622385356960084</v>
      </c>
      <c r="AV85" s="209">
        <f t="shared" si="158"/>
        <v>1.1665389537856949</v>
      </c>
      <c r="AW85" s="211"/>
      <c r="AX85" s="209"/>
      <c r="AY85" s="208">
        <f t="shared" si="159"/>
        <v>0.65598357873590851</v>
      </c>
      <c r="AZ85" s="208">
        <f t="shared" si="160"/>
        <v>0.60698613873588814</v>
      </c>
      <c r="BA85" s="209">
        <f t="shared" si="161"/>
        <v>0.67729490033079687</v>
      </c>
      <c r="BB85" s="210">
        <f t="shared" si="162"/>
        <v>1.307311154962191</v>
      </c>
      <c r="BC85" s="209" t="str">
        <f t="shared" si="163"/>
        <v/>
      </c>
      <c r="BD85" s="211">
        <f t="shared" si="164"/>
        <v>0.90517247042562721</v>
      </c>
      <c r="BE85" s="209" t="str">
        <f t="shared" si="165"/>
        <v/>
      </c>
      <c r="BF85" s="211" t="e">
        <f t="shared" si="166"/>
        <v>#VALUE!</v>
      </c>
      <c r="BG85" s="209">
        <f t="shared" si="167"/>
        <v>0.43376462689232742</v>
      </c>
      <c r="BH85" s="209">
        <f t="shared" si="168"/>
        <v>0.80983786173332239</v>
      </c>
      <c r="BI85" s="209">
        <f t="shared" si="169"/>
        <v>1.0925780393387905</v>
      </c>
      <c r="BJ85" s="209">
        <f t="shared" si="170"/>
        <v>1.2568401469285533</v>
      </c>
      <c r="BK85" s="209" t="e">
        <f t="shared" si="171"/>
        <v>#VALUE!</v>
      </c>
      <c r="BL85" s="210">
        <f t="shared" si="172"/>
        <v>1.0446880743256082</v>
      </c>
      <c r="BM85" s="209">
        <f t="shared" si="173"/>
        <v>1.4648091665176093</v>
      </c>
      <c r="BN85" s="209">
        <f t="shared" si="174"/>
        <v>1.5609103131428355</v>
      </c>
    </row>
    <row r="86" spans="2:66" x14ac:dyDescent="0.25">
      <c r="B86" s="45"/>
      <c r="M86" s="46">
        <f t="shared" si="124"/>
        <v>42045</v>
      </c>
      <c r="N86" s="208">
        <f t="shared" si="125"/>
        <v>0.55150992336665228</v>
      </c>
      <c r="O86" s="208">
        <f t="shared" si="126"/>
        <v>0.78822110559996306</v>
      </c>
      <c r="P86" s="209">
        <f t="shared" si="127"/>
        <v>0.71918258933333368</v>
      </c>
      <c r="Q86" s="208">
        <f t="shared" si="128"/>
        <v>0.8908445245332981</v>
      </c>
      <c r="R86" s="209">
        <f t="shared" si="129"/>
        <v>1.0782785964231292</v>
      </c>
      <c r="S86" s="210">
        <f t="shared" si="130"/>
        <v>1.2208309767607433</v>
      </c>
      <c r="T86" s="208">
        <f t="shared" si="131"/>
        <v>0.90439965616664164</v>
      </c>
      <c r="U86" s="209">
        <f t="shared" si="132"/>
        <v>1.0461385807999886</v>
      </c>
      <c r="V86" s="210">
        <f t="shared" si="133"/>
        <v>1.4188441075503775</v>
      </c>
      <c r="W86" s="210">
        <f t="shared" si="134"/>
        <v>1.6132338889936579</v>
      </c>
      <c r="X86" s="209">
        <f t="shared" si="135"/>
        <v>1.6720445535071677</v>
      </c>
      <c r="Y86" s="211" t="str">
        <f t="shared" si="136"/>
        <v/>
      </c>
      <c r="Z86" s="209">
        <f t="shared" si="137"/>
        <v>1.0204691446999998</v>
      </c>
      <c r="AA86" s="209">
        <f t="shared" si="138"/>
        <v>1.4859725792142737</v>
      </c>
      <c r="AB86" s="209">
        <f t="shared" si="139"/>
        <v>1.5989085226700084</v>
      </c>
      <c r="AC86" s="211">
        <f t="shared" si="140"/>
        <v>1.918189350928579</v>
      </c>
      <c r="AD86" s="209" t="str">
        <f t="shared" si="141"/>
        <v/>
      </c>
      <c r="AE86" s="209" t="str">
        <f t="shared" si="142"/>
        <v/>
      </c>
      <c r="AF86" s="209">
        <f t="shared" si="143"/>
        <v>1.7163621843860666</v>
      </c>
      <c r="AG86" s="209">
        <f t="shared" si="144"/>
        <v>1.6572676400000264</v>
      </c>
      <c r="AH86" s="209" t="str">
        <f t="shared" si="145"/>
        <v/>
      </c>
      <c r="AI86" s="209">
        <f t="shared" si="146"/>
        <v>1.3306736602999916</v>
      </c>
      <c r="AJ86" s="209">
        <f t="shared" si="147"/>
        <v>1.5486691003571433</v>
      </c>
      <c r="AK86" s="209">
        <f t="shared" si="148"/>
        <v>1.5224654347842574</v>
      </c>
      <c r="AL86" s="211">
        <f t="shared" si="149"/>
        <v>1.5297676061265602</v>
      </c>
      <c r="AM86" s="209"/>
      <c r="AN86" s="211">
        <f t="shared" si="150"/>
        <v>0.95084116568607735</v>
      </c>
      <c r="AO86" s="230">
        <f t="shared" si="151"/>
        <v>1.5385376955546883</v>
      </c>
      <c r="AP86" s="230">
        <f t="shared" si="152"/>
        <v>1.7269726228571156</v>
      </c>
      <c r="AQ86" s="211">
        <f t="shared" si="153"/>
        <v>0.65379790789999292</v>
      </c>
      <c r="AR86" s="209">
        <f t="shared" si="175"/>
        <v>0.85177199999998132</v>
      </c>
      <c r="AS86" s="211">
        <f t="shared" si="176"/>
        <v>0.92501186238662525</v>
      </c>
      <c r="AT86" s="209">
        <f t="shared" si="156"/>
        <v>1.0022404505289533</v>
      </c>
      <c r="AU86" s="209">
        <f t="shared" si="157"/>
        <v>1.0003257923354161</v>
      </c>
      <c r="AV86" s="209">
        <f t="shared" si="158"/>
        <v>1.1989214225321629</v>
      </c>
      <c r="AW86" s="211"/>
      <c r="AX86" s="209"/>
      <c r="AY86" s="208">
        <f t="shared" si="159"/>
        <v>0.69296606853331211</v>
      </c>
      <c r="AZ86" s="208">
        <f t="shared" si="160"/>
        <v>0.62967708853330295</v>
      </c>
      <c r="BA86" s="209">
        <f t="shared" si="161"/>
        <v>0.7114571543999646</v>
      </c>
      <c r="BB86" s="210">
        <f t="shared" si="162"/>
        <v>1.3353144381548976</v>
      </c>
      <c r="BC86" s="209" t="str">
        <f t="shared" si="163"/>
        <v/>
      </c>
      <c r="BD86" s="211">
        <f t="shared" si="164"/>
        <v>0.93307026426666573</v>
      </c>
      <c r="BE86" s="209" t="str">
        <f t="shared" si="165"/>
        <v/>
      </c>
      <c r="BF86" s="211" t="e">
        <f t="shared" si="166"/>
        <v>#VALUE!</v>
      </c>
      <c r="BG86" s="209">
        <f t="shared" si="167"/>
        <v>0.46841791429998292</v>
      </c>
      <c r="BH86" s="209">
        <f t="shared" si="168"/>
        <v>0.83884437776666099</v>
      </c>
      <c r="BI86" s="209">
        <f t="shared" si="169"/>
        <v>1.1153570014609677</v>
      </c>
      <c r="BJ86" s="209">
        <f t="shared" si="170"/>
        <v>1.2853399687357245</v>
      </c>
      <c r="BK86" s="209" t="e">
        <f t="shared" si="171"/>
        <v>#VALUE!</v>
      </c>
      <c r="BL86" s="210">
        <f t="shared" si="172"/>
        <v>1.076923757366639</v>
      </c>
      <c r="BM86" s="209">
        <f t="shared" si="173"/>
        <v>1.4927849145276944</v>
      </c>
      <c r="BN86" s="209">
        <f t="shared" si="174"/>
        <v>1.5920855705786128</v>
      </c>
    </row>
    <row r="87" spans="2:66" x14ac:dyDescent="0.25">
      <c r="B87" s="45"/>
      <c r="M87" s="46">
        <f t="shared" si="124"/>
        <v>42046</v>
      </c>
      <c r="N87" s="208">
        <f t="shared" si="125"/>
        <v>0.53377474406153391</v>
      </c>
      <c r="O87" s="208">
        <f t="shared" si="126"/>
        <v>0.7650690748384541</v>
      </c>
      <c r="P87" s="209">
        <f t="shared" si="127"/>
        <v>0.71647317665387344</v>
      </c>
      <c r="Q87" s="208">
        <f t="shared" si="128"/>
        <v>0.85270671621537719</v>
      </c>
      <c r="R87" s="209">
        <f t="shared" si="129"/>
        <v>1.0493476659634751</v>
      </c>
      <c r="S87" s="210">
        <f t="shared" si="130"/>
        <v>1.1954318249249987</v>
      </c>
      <c r="T87" s="208">
        <f t="shared" si="131"/>
        <v>0.88946711369231224</v>
      </c>
      <c r="U87" s="209">
        <f t="shared" si="132"/>
        <v>1.0143439736307474</v>
      </c>
      <c r="V87" s="210">
        <f t="shared" si="133"/>
        <v>1.3975941960075677</v>
      </c>
      <c r="W87" s="210">
        <f t="shared" si="134"/>
        <v>1.5928903559050593</v>
      </c>
      <c r="X87" s="209">
        <f t="shared" si="135"/>
        <v>1.6524861619499771</v>
      </c>
      <c r="Y87" s="211" t="str">
        <f t="shared" si="136"/>
        <v/>
      </c>
      <c r="Z87" s="209">
        <f t="shared" si="137"/>
        <v>0.99572373210000364</v>
      </c>
      <c r="AA87" s="209">
        <f t="shared" si="138"/>
        <v>1.4494519724999932</v>
      </c>
      <c r="AB87" s="209">
        <f t="shared" si="139"/>
        <v>1.5759148534004694</v>
      </c>
      <c r="AC87" s="211">
        <f t="shared" si="140"/>
        <v>1.8956250509999695</v>
      </c>
      <c r="AD87" s="209" t="str">
        <f t="shared" si="141"/>
        <v/>
      </c>
      <c r="AE87" s="209" t="str">
        <f t="shared" si="142"/>
        <v/>
      </c>
      <c r="AF87" s="209">
        <f t="shared" si="143"/>
        <v>1.6962485087911245</v>
      </c>
      <c r="AG87" s="209">
        <f t="shared" si="144"/>
        <v>1.6341286924999476</v>
      </c>
      <c r="AH87" s="209" t="str">
        <f t="shared" si="145"/>
        <v/>
      </c>
      <c r="AI87" s="209">
        <f t="shared" si="146"/>
        <v>1.2983148936692337</v>
      </c>
      <c r="AJ87" s="209">
        <f t="shared" si="147"/>
        <v>1.5180427200000235</v>
      </c>
      <c r="AK87" s="209">
        <f t="shared" si="148"/>
        <v>1.4890210300352895</v>
      </c>
      <c r="AL87" s="211">
        <f t="shared" si="149"/>
        <v>1.5150195348987094</v>
      </c>
      <c r="AM87" s="209"/>
      <c r="AN87" s="211">
        <f t="shared" si="150"/>
        <v>0.96032462150228781</v>
      </c>
      <c r="AO87" s="230">
        <f t="shared" si="151"/>
        <v>1.4288829702656107</v>
      </c>
      <c r="AP87" s="230">
        <f t="shared" si="152"/>
        <v>1.6450459999999945</v>
      </c>
      <c r="AQ87" s="211">
        <f t="shared" si="153"/>
        <v>0.6227593541231049</v>
      </c>
      <c r="AR87" s="209">
        <f t="shared" si="175"/>
        <v>0.81375553250000454</v>
      </c>
      <c r="AS87" s="211">
        <f t="shared" si="176"/>
        <v>0.89685457273298841</v>
      </c>
      <c r="AT87" s="209">
        <f t="shared" si="156"/>
        <v>0.98414029807933501</v>
      </c>
      <c r="AU87" s="209">
        <f t="shared" si="157"/>
        <v>0.98013564653161023</v>
      </c>
      <c r="AV87" s="209">
        <f t="shared" si="158"/>
        <v>1.176119076525004</v>
      </c>
      <c r="AW87" s="211"/>
      <c r="AX87" s="209"/>
      <c r="AY87" s="208">
        <f t="shared" si="159"/>
        <v>0.73845972302306517</v>
      </c>
      <c r="AZ87" s="208">
        <f t="shared" si="160"/>
        <v>0.68434076052306025</v>
      </c>
      <c r="BA87" s="209">
        <f t="shared" si="161"/>
        <v>0.6921387047768941</v>
      </c>
      <c r="BB87" s="210">
        <f t="shared" si="162"/>
        <v>1.306803363098243</v>
      </c>
      <c r="BC87" s="209" t="str">
        <f t="shared" si="163"/>
        <v/>
      </c>
      <c r="BD87" s="211">
        <f t="shared" si="164"/>
        <v>0.8990214660307716</v>
      </c>
      <c r="BE87" s="209" t="str">
        <f t="shared" si="165"/>
        <v/>
      </c>
      <c r="BF87" s="211" t="e">
        <f t="shared" si="166"/>
        <v>#VALUE!</v>
      </c>
      <c r="BG87" s="209">
        <f t="shared" si="167"/>
        <v>0.44984035163078628</v>
      </c>
      <c r="BH87" s="209">
        <f t="shared" si="168"/>
        <v>0.79632955730002442</v>
      </c>
      <c r="BI87" s="209">
        <f t="shared" si="169"/>
        <v>1.090441974219118</v>
      </c>
      <c r="BJ87" s="209">
        <f t="shared" si="170"/>
        <v>1.2659824633500025</v>
      </c>
      <c r="BK87" s="209" t="e">
        <f t="shared" si="171"/>
        <v>#VALUE!</v>
      </c>
      <c r="BL87" s="210">
        <f t="shared" si="172"/>
        <v>1.0406091168307681</v>
      </c>
      <c r="BM87" s="209">
        <f t="shared" si="173"/>
        <v>1.4668740355541248</v>
      </c>
      <c r="BN87" s="209">
        <f t="shared" si="174"/>
        <v>1.5693351849499799</v>
      </c>
    </row>
    <row r="88" spans="2:66" x14ac:dyDescent="0.25">
      <c r="B88" s="45"/>
      <c r="M88" s="46">
        <f t="shared" si="124"/>
        <v>42047</v>
      </c>
      <c r="N88" s="208">
        <f t="shared" si="125"/>
        <v>0.52810593612306711</v>
      </c>
      <c r="O88" s="208">
        <f t="shared" si="126"/>
        <v>0.76588320867692072</v>
      </c>
      <c r="P88" s="209">
        <f t="shared" si="127"/>
        <v>0.70728728580767797</v>
      </c>
      <c r="Q88" s="208">
        <f t="shared" si="128"/>
        <v>0.84973850043074739</v>
      </c>
      <c r="R88" s="209">
        <f t="shared" si="129"/>
        <v>1.0419500669017592</v>
      </c>
      <c r="S88" s="210">
        <f t="shared" si="130"/>
        <v>1.2003150646893275</v>
      </c>
      <c r="T88" s="208">
        <f t="shared" si="131"/>
        <v>0.89044892488460459</v>
      </c>
      <c r="U88" s="209">
        <f t="shared" si="132"/>
        <v>1.0053441967615027</v>
      </c>
      <c r="V88" s="210">
        <f t="shared" si="133"/>
        <v>1.3942142914169029</v>
      </c>
      <c r="W88" s="210">
        <f t="shared" si="134"/>
        <v>1.5811251461139215</v>
      </c>
      <c r="X88" s="209">
        <f t="shared" si="135"/>
        <v>1.6654924962928299</v>
      </c>
      <c r="Y88" s="211" t="str">
        <f t="shared" si="136"/>
        <v/>
      </c>
      <c r="Z88" s="209">
        <f t="shared" si="137"/>
        <v>0.98808820469999681</v>
      </c>
      <c r="AA88" s="209">
        <f t="shared" si="138"/>
        <v>1.4562140957966827</v>
      </c>
      <c r="AB88" s="209">
        <f t="shared" si="139"/>
        <v>1.5665147825944321</v>
      </c>
      <c r="AC88" s="211">
        <f t="shared" si="140"/>
        <v>1.9075745755713953</v>
      </c>
      <c r="AD88" s="209" t="str">
        <f t="shared" si="141"/>
        <v/>
      </c>
      <c r="AE88" s="209" t="str">
        <f t="shared" si="142"/>
        <v/>
      </c>
      <c r="AF88" s="209">
        <f t="shared" si="143"/>
        <v>1.6892767425506632</v>
      </c>
      <c r="AG88" s="209">
        <f t="shared" si="144"/>
        <v>1.6389390599999887</v>
      </c>
      <c r="AH88" s="209" t="str">
        <f t="shared" si="145"/>
        <v/>
      </c>
      <c r="AI88" s="209">
        <f t="shared" si="146"/>
        <v>1.283695974338428</v>
      </c>
      <c r="AJ88" s="209">
        <f t="shared" si="147"/>
        <v>1.5105906747252482</v>
      </c>
      <c r="AK88" s="209">
        <f t="shared" si="148"/>
        <v>1.4944457365566066</v>
      </c>
      <c r="AL88" s="211">
        <f t="shared" si="149"/>
        <v>1.5138374087215145</v>
      </c>
      <c r="AM88" s="209"/>
      <c r="AN88" s="211">
        <f t="shared" si="150"/>
        <v>0.94833423448014909</v>
      </c>
      <c r="AO88" s="230">
        <f t="shared" si="151"/>
        <v>1.3246047498831439</v>
      </c>
      <c r="AP88" s="230">
        <f t="shared" si="152"/>
        <v>1.6328226928022045</v>
      </c>
      <c r="AQ88" s="211">
        <f t="shared" si="153"/>
        <v>0.6137288817461477</v>
      </c>
      <c r="AR88" s="209">
        <f t="shared" si="175"/>
        <v>0.81694116346154599</v>
      </c>
      <c r="AS88" s="211">
        <f t="shared" si="176"/>
        <v>0.91466998743700234</v>
      </c>
      <c r="AT88" s="209">
        <f t="shared" si="156"/>
        <v>0.97928509362718774</v>
      </c>
      <c r="AU88" s="209">
        <f t="shared" si="157"/>
        <v>0.9722464474620196</v>
      </c>
      <c r="AV88" s="209">
        <f t="shared" si="158"/>
        <v>1.18918592131784</v>
      </c>
      <c r="AW88" s="211"/>
      <c r="AX88" s="209"/>
      <c r="AY88" s="208">
        <f t="shared" si="159"/>
        <v>0.66559838654615211</v>
      </c>
      <c r="AZ88" s="208">
        <f t="shared" si="160"/>
        <v>0.61763006904617201</v>
      </c>
      <c r="BA88" s="209">
        <f t="shared" si="161"/>
        <v>0.69222239805385</v>
      </c>
      <c r="BB88" s="210">
        <f t="shared" si="162"/>
        <v>1.2986681484193672</v>
      </c>
      <c r="BC88" s="209" t="str">
        <f t="shared" si="163"/>
        <v/>
      </c>
      <c r="BD88" s="211">
        <f t="shared" si="164"/>
        <v>0.88971093356153075</v>
      </c>
      <c r="BE88" s="209" t="str">
        <f t="shared" si="165"/>
        <v/>
      </c>
      <c r="BF88" s="211" t="e">
        <f t="shared" si="166"/>
        <v>#VALUE!</v>
      </c>
      <c r="BG88" s="209">
        <f t="shared" si="167"/>
        <v>0.44974275526151386</v>
      </c>
      <c r="BH88" s="209">
        <f t="shared" si="168"/>
        <v>0.79244179359999478</v>
      </c>
      <c r="BI88" s="209">
        <f t="shared" si="169"/>
        <v>1.0630903810894132</v>
      </c>
      <c r="BJ88" s="209">
        <f t="shared" si="170"/>
        <v>1.2636948831643013</v>
      </c>
      <c r="BK88" s="209" t="e">
        <f t="shared" si="171"/>
        <v>#VALUE!</v>
      </c>
      <c r="BL88" s="210">
        <f t="shared" si="172"/>
        <v>1.029796339161535</v>
      </c>
      <c r="BM88" s="209">
        <f t="shared" si="173"/>
        <v>1.4617781939042587</v>
      </c>
      <c r="BN88" s="209">
        <f t="shared" si="174"/>
        <v>1.5772292112214172</v>
      </c>
    </row>
    <row r="89" spans="2:66" x14ac:dyDescent="0.25">
      <c r="B89" s="45"/>
      <c r="M89" s="46">
        <f t="shared" si="124"/>
        <v>42048</v>
      </c>
      <c r="N89" s="208">
        <f t="shared" si="125"/>
        <v>0.51500445573331621</v>
      </c>
      <c r="O89" s="208">
        <f t="shared" si="126"/>
        <v>0.75033270320002821</v>
      </c>
      <c r="P89" s="209">
        <f t="shared" si="127"/>
        <v>0.6686676961666782</v>
      </c>
      <c r="Q89" s="208">
        <f t="shared" si="128"/>
        <v>0.84647468056668629</v>
      </c>
      <c r="R89" s="209">
        <f t="shared" si="129"/>
        <v>1.0403144662153583</v>
      </c>
      <c r="S89" s="210">
        <f t="shared" si="130"/>
        <v>1.1961334781250139</v>
      </c>
      <c r="T89" s="208">
        <f t="shared" si="131"/>
        <v>0.83592721733333875</v>
      </c>
      <c r="U89" s="209">
        <f t="shared" si="132"/>
        <v>0.9900093976000317</v>
      </c>
      <c r="V89" s="210">
        <f t="shared" si="133"/>
        <v>1.3848738269899448</v>
      </c>
      <c r="W89" s="210">
        <f t="shared" si="134"/>
        <v>1.5764751025632786</v>
      </c>
      <c r="X89" s="209">
        <f t="shared" si="135"/>
        <v>1.6679007837499897</v>
      </c>
      <c r="Y89" s="211" t="str">
        <f t="shared" si="136"/>
        <v/>
      </c>
      <c r="Z89" s="209">
        <f t="shared" si="137"/>
        <v>0.96758545839999499</v>
      </c>
      <c r="AA89" s="209">
        <f t="shared" si="138"/>
        <v>1.4549338789780344</v>
      </c>
      <c r="AB89" s="209">
        <f t="shared" si="139"/>
        <v>1.5599286329659821</v>
      </c>
      <c r="AC89" s="211">
        <f t="shared" si="140"/>
        <v>1.9047916949999877</v>
      </c>
      <c r="AD89" s="209" t="str">
        <f t="shared" si="141"/>
        <v/>
      </c>
      <c r="AE89" s="209" t="str">
        <f t="shared" si="142"/>
        <v/>
      </c>
      <c r="AF89" s="209">
        <f t="shared" si="143"/>
        <v>1.6844842061392509</v>
      </c>
      <c r="AG89" s="209">
        <f t="shared" si="144"/>
        <v>1.6355849825000268</v>
      </c>
      <c r="AH89" s="209" t="str">
        <f t="shared" si="145"/>
        <v/>
      </c>
      <c r="AI89" s="209">
        <f t="shared" si="146"/>
        <v>1.2757639891000254</v>
      </c>
      <c r="AJ89" s="209">
        <f t="shared" si="147"/>
        <v>1.5062302648351502</v>
      </c>
      <c r="AK89" s="209">
        <f t="shared" si="148"/>
        <v>1.4888298707464416</v>
      </c>
      <c r="AL89" s="211">
        <f t="shared" si="149"/>
        <v>1.50994499373417</v>
      </c>
      <c r="AM89" s="209"/>
      <c r="AN89" s="211">
        <f t="shared" si="150"/>
        <v>0.93752792140033847</v>
      </c>
      <c r="AO89" s="230">
        <f t="shared" si="151"/>
        <v>1.3253237856065017</v>
      </c>
      <c r="AP89" s="230">
        <f t="shared" si="152"/>
        <v>1.6120545136813313</v>
      </c>
      <c r="AQ89" s="211">
        <f t="shared" si="153"/>
        <v>0.60388942880000762</v>
      </c>
      <c r="AR89" s="209">
        <f t="shared" si="175"/>
        <v>0.81373657557691503</v>
      </c>
      <c r="AS89" s="211">
        <f t="shared" si="176"/>
        <v>0.89185723802268058</v>
      </c>
      <c r="AT89" s="209">
        <f t="shared" si="156"/>
        <v>0.97397282089421022</v>
      </c>
      <c r="AU89" s="209">
        <f t="shared" si="157"/>
        <v>0.96450679914557869</v>
      </c>
      <c r="AV89" s="209">
        <f t="shared" si="158"/>
        <v>1.1866322381249725</v>
      </c>
      <c r="AW89" s="211"/>
      <c r="AX89" s="209"/>
      <c r="AY89" s="208">
        <f t="shared" si="159"/>
        <v>0.63407268106666592</v>
      </c>
      <c r="AZ89" s="208">
        <f t="shared" si="160"/>
        <v>0.60345858106666217</v>
      </c>
      <c r="BA89" s="209">
        <f t="shared" si="161"/>
        <v>0.67372251429996943</v>
      </c>
      <c r="BB89" s="210">
        <f t="shared" si="162"/>
        <v>1.2945493958690322</v>
      </c>
      <c r="BC89" s="209" t="str">
        <f t="shared" si="163"/>
        <v/>
      </c>
      <c r="BD89" s="211">
        <f t="shared" si="164"/>
        <v>0.88500400053333461</v>
      </c>
      <c r="BE89" s="209" t="str">
        <f t="shared" si="165"/>
        <v/>
      </c>
      <c r="BF89" s="211" t="e">
        <f t="shared" si="166"/>
        <v>#VALUE!</v>
      </c>
      <c r="BG89" s="209">
        <f t="shared" si="167"/>
        <v>0.43166152710002059</v>
      </c>
      <c r="BH89" s="209">
        <f t="shared" si="168"/>
        <v>0.7914767800333431</v>
      </c>
      <c r="BI89" s="209">
        <f t="shared" si="169"/>
        <v>1.056418552707783</v>
      </c>
      <c r="BJ89" s="209">
        <f t="shared" si="170"/>
        <v>1.2577892987500086</v>
      </c>
      <c r="BK89" s="209" t="e">
        <f t="shared" si="171"/>
        <v>#VALUE!</v>
      </c>
      <c r="BL89" s="210">
        <f t="shared" si="172"/>
        <v>1.0219359112333333</v>
      </c>
      <c r="BM89" s="209">
        <f t="shared" si="173"/>
        <v>1.4560690575944628</v>
      </c>
      <c r="BN89" s="209">
        <f t="shared" si="174"/>
        <v>1.5720514987499916</v>
      </c>
    </row>
    <row r="90" spans="2:66" x14ac:dyDescent="0.25">
      <c r="B90" s="45"/>
      <c r="M90" s="46">
        <f t="shared" si="124"/>
        <v>42051</v>
      </c>
      <c r="N90" s="208">
        <f t="shared" si="125"/>
        <v>0.51928276828460307</v>
      </c>
      <c r="O90" s="208">
        <f t="shared" si="126"/>
        <v>0.74735385431541079</v>
      </c>
      <c r="P90" s="209">
        <f t="shared" si="127"/>
        <v>0.68670033296156507</v>
      </c>
      <c r="Q90" s="208">
        <f t="shared" si="128"/>
        <v>0.805987770746178</v>
      </c>
      <c r="R90" s="209">
        <f t="shared" si="129"/>
        <v>1.0666077584886846</v>
      </c>
      <c r="S90" s="210">
        <f t="shared" si="130"/>
        <v>1.2133671989285775</v>
      </c>
      <c r="T90" s="208">
        <f t="shared" si="131"/>
        <v>0.8856584370769145</v>
      </c>
      <c r="U90" s="209">
        <f t="shared" si="132"/>
        <v>1.0093750197923002</v>
      </c>
      <c r="V90" s="210">
        <f t="shared" si="133"/>
        <v>1.4134922666058061</v>
      </c>
      <c r="W90" s="210">
        <f t="shared" si="134"/>
        <v>1.6071540892088696</v>
      </c>
      <c r="X90" s="209">
        <f t="shared" si="135"/>
        <v>1.6678384942857507</v>
      </c>
      <c r="Y90" s="211" t="str">
        <f t="shared" si="136"/>
        <v/>
      </c>
      <c r="Z90" s="209">
        <f t="shared" si="137"/>
        <v>0.99092030889999361</v>
      </c>
      <c r="AA90" s="209">
        <f t="shared" si="138"/>
        <v>1.4694777625000377</v>
      </c>
      <c r="AB90" s="209">
        <f t="shared" si="139"/>
        <v>1.5930211776070546</v>
      </c>
      <c r="AC90" s="211">
        <f t="shared" si="140"/>
        <v>1.9150600146428731</v>
      </c>
      <c r="AD90" s="209" t="str">
        <f t="shared" si="141"/>
        <v/>
      </c>
      <c r="AE90" s="209" t="str">
        <f t="shared" si="142"/>
        <v/>
      </c>
      <c r="AF90" s="209">
        <f t="shared" si="143"/>
        <v>1.7176025557594832</v>
      </c>
      <c r="AG90" s="209">
        <f t="shared" si="144"/>
        <v>1.6531371000000128</v>
      </c>
      <c r="AH90" s="209" t="str">
        <f t="shared" si="145"/>
        <v/>
      </c>
      <c r="AI90" s="209">
        <f t="shared" si="146"/>
        <v>1.2983894559077211</v>
      </c>
      <c r="AJ90" s="209">
        <f t="shared" si="147"/>
        <v>1.5216758800000063</v>
      </c>
      <c r="AK90" s="209">
        <f t="shared" si="148"/>
        <v>1.5074400058327453</v>
      </c>
      <c r="AL90" s="211">
        <f t="shared" si="149"/>
        <v>1.5332549208228023</v>
      </c>
      <c r="AM90" s="209"/>
      <c r="AN90" s="211">
        <f t="shared" si="150"/>
        <v>0.91162193332250752</v>
      </c>
      <c r="AO90" s="230">
        <f t="shared" si="151"/>
        <v>1.3425433041347636</v>
      </c>
      <c r="AP90" s="230">
        <f t="shared" si="152"/>
        <v>1.6670803300000037</v>
      </c>
      <c r="AQ90" s="211">
        <f t="shared" si="153"/>
        <v>0.62560335556923308</v>
      </c>
      <c r="AR90" s="209">
        <f t="shared" si="175"/>
        <v>0.82779050250001429</v>
      </c>
      <c r="AS90" s="211">
        <f t="shared" si="176"/>
        <v>0.91487945826196526</v>
      </c>
      <c r="AT90" s="209">
        <f t="shared" si="156"/>
        <v>1.0009473681108272</v>
      </c>
      <c r="AU90" s="209">
        <f t="shared" si="157"/>
        <v>0.99343404693040505</v>
      </c>
      <c r="AV90" s="209">
        <f t="shared" si="158"/>
        <v>1.1914817117857162</v>
      </c>
      <c r="AW90" s="211"/>
      <c r="AX90" s="209"/>
      <c r="AY90" s="208">
        <f t="shared" si="159"/>
        <v>0.65427845316923428</v>
      </c>
      <c r="AZ90" s="208">
        <f t="shared" si="160"/>
        <v>0.60733062316920172</v>
      </c>
      <c r="BA90" s="209">
        <f t="shared" si="161"/>
        <v>0.68050970453076998</v>
      </c>
      <c r="BB90" s="210">
        <f t="shared" si="162"/>
        <v>1.3289818233753112</v>
      </c>
      <c r="BC90" s="209" t="str">
        <f t="shared" si="163"/>
        <v/>
      </c>
      <c r="BD90" s="211">
        <f t="shared" si="164"/>
        <v>0.90309530139234617</v>
      </c>
      <c r="BE90" s="209" t="str">
        <f t="shared" si="165"/>
        <v/>
      </c>
      <c r="BF90" s="211" t="e">
        <f t="shared" si="166"/>
        <v>#VALUE!</v>
      </c>
      <c r="BG90" s="209">
        <f t="shared" si="167"/>
        <v>0.4446124117922845</v>
      </c>
      <c r="BH90" s="209">
        <f t="shared" si="168"/>
        <v>0.8121712257000131</v>
      </c>
      <c r="BI90" s="209">
        <f t="shared" si="169"/>
        <v>1.0869572290680161</v>
      </c>
      <c r="BJ90" s="209">
        <f t="shared" si="170"/>
        <v>1.277039211428594</v>
      </c>
      <c r="BK90" s="209" t="e">
        <f t="shared" si="171"/>
        <v>#VALUE!</v>
      </c>
      <c r="BL90" s="210">
        <f t="shared" si="172"/>
        <v>1.0436077885923112</v>
      </c>
      <c r="BM90" s="209">
        <f t="shared" si="173"/>
        <v>1.4841778777581744</v>
      </c>
      <c r="BN90" s="209">
        <f t="shared" si="174"/>
        <v>1.5899853571428793</v>
      </c>
    </row>
    <row r="91" spans="2:66" x14ac:dyDescent="0.25">
      <c r="B91" s="45"/>
      <c r="M91" s="46">
        <f t="shared" si="124"/>
        <v>42052</v>
      </c>
      <c r="N91" s="208">
        <f t="shared" si="125"/>
        <v>0.52630154205385349</v>
      </c>
      <c r="O91" s="208">
        <f t="shared" si="126"/>
        <v>0.76613534254615168</v>
      </c>
      <c r="P91" s="209">
        <f t="shared" si="127"/>
        <v>0.71800177738465676</v>
      </c>
      <c r="Q91" s="208">
        <f t="shared" si="128"/>
        <v>0.89025566393849509</v>
      </c>
      <c r="R91" s="209">
        <f t="shared" si="129"/>
        <v>1.1199238225504327</v>
      </c>
      <c r="S91" s="210">
        <f t="shared" si="130"/>
        <v>1.234934380500023</v>
      </c>
      <c r="T91" s="208">
        <f t="shared" si="131"/>
        <v>0.89988767073077991</v>
      </c>
      <c r="U91" s="209">
        <f t="shared" si="132"/>
        <v>1.0300705246769608</v>
      </c>
      <c r="V91" s="210">
        <f t="shared" si="133"/>
        <v>1.4509341661964803</v>
      </c>
      <c r="W91" s="210">
        <f t="shared" si="134"/>
        <v>1.6540125941013213</v>
      </c>
      <c r="X91" s="209">
        <f t="shared" si="135"/>
        <v>1.6980005669999971</v>
      </c>
      <c r="Y91" s="211" t="str">
        <f t="shared" si="136"/>
        <v/>
      </c>
      <c r="Z91" s="209">
        <f t="shared" si="137"/>
        <v>1.0132823393999901</v>
      </c>
      <c r="AA91" s="209">
        <f t="shared" si="138"/>
        <v>1.548044738192301</v>
      </c>
      <c r="AB91" s="209">
        <f t="shared" si="139"/>
        <v>1.6058867984131422</v>
      </c>
      <c r="AC91" s="211">
        <f t="shared" si="140"/>
        <v>1.9708666999999767</v>
      </c>
      <c r="AD91" s="209" t="str">
        <f t="shared" si="141"/>
        <v/>
      </c>
      <c r="AE91" s="209" t="str">
        <f t="shared" si="142"/>
        <v/>
      </c>
      <c r="AF91" s="209">
        <f t="shared" si="143"/>
        <v>1.7604116563227952</v>
      </c>
      <c r="AG91" s="209">
        <f t="shared" si="144"/>
        <v>1.703268742499997</v>
      </c>
      <c r="AH91" s="209" t="str">
        <f t="shared" si="145"/>
        <v/>
      </c>
      <c r="AI91" s="209">
        <f t="shared" si="146"/>
        <v>1.3313116475230942</v>
      </c>
      <c r="AJ91" s="209">
        <f t="shared" si="147"/>
        <v>1.5568821276923011</v>
      </c>
      <c r="AK91" s="209">
        <f t="shared" si="148"/>
        <v>1.5655775259792697</v>
      </c>
      <c r="AL91" s="211">
        <f t="shared" si="149"/>
        <v>1.585289448474724</v>
      </c>
      <c r="AM91" s="209"/>
      <c r="AN91" s="211">
        <f t="shared" si="150"/>
        <v>0.90747090063111902</v>
      </c>
      <c r="AO91" s="230">
        <f t="shared" si="151"/>
        <v>1.3736491790000249</v>
      </c>
      <c r="AP91" s="230">
        <f t="shared" si="152"/>
        <v>1.5949751565384505</v>
      </c>
      <c r="AQ91" s="211">
        <f t="shared" si="153"/>
        <v>0.65603848310770596</v>
      </c>
      <c r="AR91" s="209">
        <f t="shared" si="175"/>
        <v>0.87200422557693535</v>
      </c>
      <c r="AS91" s="211">
        <f t="shared" si="176"/>
        <v>0.99060709105794897</v>
      </c>
      <c r="AT91" s="209">
        <f t="shared" si="156"/>
        <v>1.052524507563021</v>
      </c>
      <c r="AU91" s="209">
        <f t="shared" si="157"/>
        <v>1.0729033771329632</v>
      </c>
      <c r="AV91" s="209">
        <f t="shared" si="158"/>
        <v>1.2482814589999567</v>
      </c>
      <c r="AW91" s="211"/>
      <c r="AX91" s="209"/>
      <c r="AY91" s="208">
        <f t="shared" si="159"/>
        <v>0.6455843252077158</v>
      </c>
      <c r="AZ91" s="208">
        <f t="shared" si="160"/>
        <v>0.60373777770770287</v>
      </c>
      <c r="BA91" s="209">
        <f t="shared" si="161"/>
        <v>0.67957696149230751</v>
      </c>
      <c r="BB91" s="210">
        <f t="shared" si="162"/>
        <v>1.3480742330541773</v>
      </c>
      <c r="BC91" s="209" t="str">
        <f t="shared" si="163"/>
        <v/>
      </c>
      <c r="BD91" s="211">
        <f t="shared" si="164"/>
        <v>0.94013101327695914</v>
      </c>
      <c r="BE91" s="209" t="str">
        <f t="shared" si="165"/>
        <v/>
      </c>
      <c r="BF91" s="211" t="e">
        <f t="shared" si="166"/>
        <v>#VALUE!</v>
      </c>
      <c r="BG91" s="209">
        <f t="shared" si="167"/>
        <v>0.45547228667694828</v>
      </c>
      <c r="BH91" s="209">
        <f t="shared" si="168"/>
        <v>0.84762510470001518</v>
      </c>
      <c r="BI91" s="209">
        <f t="shared" si="169"/>
        <v>1.1364554596977352</v>
      </c>
      <c r="BJ91" s="209">
        <f t="shared" si="170"/>
        <v>1.3304237535000079</v>
      </c>
      <c r="BK91" s="209" t="e">
        <f t="shared" si="171"/>
        <v>#VALUE!</v>
      </c>
      <c r="BL91" s="210">
        <f t="shared" si="172"/>
        <v>1.0778644519769198</v>
      </c>
      <c r="BM91" s="209">
        <f t="shared" si="173"/>
        <v>1.5335544069080864</v>
      </c>
      <c r="BN91" s="209">
        <f t="shared" si="174"/>
        <v>1.642780667000002</v>
      </c>
    </row>
    <row r="92" spans="2:66" x14ac:dyDescent="0.25">
      <c r="B92" s="45"/>
      <c r="M92" s="46">
        <f t="shared" si="124"/>
        <v>42053</v>
      </c>
      <c r="N92" s="208">
        <f t="shared" si="125"/>
        <v>0.51282487329491833</v>
      </c>
      <c r="O92" s="208">
        <f t="shared" si="126"/>
        <v>0.72542490353849409</v>
      </c>
      <c r="P92" s="209">
        <f t="shared" si="127"/>
        <v>0.66547260282053822</v>
      </c>
      <c r="Q92" s="208">
        <f t="shared" si="128"/>
        <v>0.76726832778208642</v>
      </c>
      <c r="R92" s="209">
        <f t="shared" si="129"/>
        <v>1.0550020442569066</v>
      </c>
      <c r="S92" s="210">
        <f t="shared" si="130"/>
        <v>1.2043162388964119</v>
      </c>
      <c r="T92" s="208">
        <f t="shared" si="131"/>
        <v>0.8692764185256503</v>
      </c>
      <c r="U92" s="209">
        <f t="shared" si="132"/>
        <v>0.98502786273080778</v>
      </c>
      <c r="V92" s="210">
        <f t="shared" si="133"/>
        <v>1.4150531761020173</v>
      </c>
      <c r="W92" s="210">
        <f t="shared" si="134"/>
        <v>1.5972838161708895</v>
      </c>
      <c r="X92" s="209">
        <f t="shared" si="135"/>
        <v>1.6631898622642889</v>
      </c>
      <c r="Y92" s="211" t="str">
        <f t="shared" si="136"/>
        <v/>
      </c>
      <c r="Z92" s="209">
        <f t="shared" si="137"/>
        <v>0.97113935900001369</v>
      </c>
      <c r="AA92" s="209">
        <f t="shared" si="138"/>
        <v>1.4584386556868139</v>
      </c>
      <c r="AB92" s="209">
        <f t="shared" si="139"/>
        <v>1.542337883406784</v>
      </c>
      <c r="AC92" s="211">
        <f t="shared" si="140"/>
        <v>1.9053293193571301</v>
      </c>
      <c r="AD92" s="209" t="str">
        <f t="shared" si="141"/>
        <v/>
      </c>
      <c r="AE92" s="209" t="str">
        <f t="shared" si="142"/>
        <v/>
      </c>
      <c r="AF92" s="209">
        <f t="shared" si="143"/>
        <v>1.7007245085759353</v>
      </c>
      <c r="AG92" s="209">
        <f t="shared" si="144"/>
        <v>1.6431740499999847</v>
      </c>
      <c r="AH92" s="209" t="str">
        <f t="shared" si="145"/>
        <v/>
      </c>
      <c r="AI92" s="209">
        <f t="shared" si="146"/>
        <v>1.2839155117692447</v>
      </c>
      <c r="AJ92" s="209">
        <f t="shared" si="147"/>
        <v>1.5156270064011017</v>
      </c>
      <c r="AK92" s="209">
        <f t="shared" si="148"/>
        <v>1.4931538615526949</v>
      </c>
      <c r="AL92" s="211">
        <f t="shared" si="149"/>
        <v>1.5380597490822687</v>
      </c>
      <c r="AM92" s="209"/>
      <c r="AN92" s="211">
        <f t="shared" si="150"/>
        <v>0.93521832326216314</v>
      </c>
      <c r="AO92" s="230">
        <f t="shared" si="151"/>
        <v>1.3290906254906005</v>
      </c>
      <c r="AP92" s="230">
        <f t="shared" si="152"/>
        <v>1.5316233262088179</v>
      </c>
      <c r="AQ92" s="211">
        <f t="shared" si="153"/>
        <v>0.60192980742307878</v>
      </c>
      <c r="AR92" s="209">
        <f t="shared" si="175"/>
        <v>0.81736011634618499</v>
      </c>
      <c r="AS92" s="211">
        <f t="shared" si="176"/>
        <v>0.90424844189545839</v>
      </c>
      <c r="AT92" s="209">
        <f t="shared" si="156"/>
        <v>0.98997149282114449</v>
      </c>
      <c r="AU92" s="209">
        <f t="shared" si="157"/>
        <v>0.98775320544301737</v>
      </c>
      <c r="AV92" s="209">
        <f t="shared" si="158"/>
        <v>1.1734324724392606</v>
      </c>
      <c r="AW92" s="211"/>
      <c r="AX92" s="209"/>
      <c r="AY92" s="208">
        <f t="shared" si="159"/>
        <v>0.70652619008975748</v>
      </c>
      <c r="AZ92" s="208">
        <f t="shared" si="160"/>
        <v>0.63709955008977648</v>
      </c>
      <c r="BA92" s="209">
        <f t="shared" si="161"/>
        <v>0.66117639607691991</v>
      </c>
      <c r="BB92" s="210">
        <f t="shared" si="162"/>
        <v>1.2887406493261762</v>
      </c>
      <c r="BC92" s="209" t="str">
        <f t="shared" si="163"/>
        <v/>
      </c>
      <c r="BD92" s="211">
        <f t="shared" si="164"/>
        <v>0.89018458956411761</v>
      </c>
      <c r="BE92" s="209" t="str">
        <f t="shared" si="165"/>
        <v/>
      </c>
      <c r="BF92" s="211" t="e">
        <f t="shared" si="166"/>
        <v>#VALUE!</v>
      </c>
      <c r="BG92" s="209">
        <f t="shared" si="167"/>
        <v>0.4290242352307776</v>
      </c>
      <c r="BH92" s="209">
        <f t="shared" si="168"/>
        <v>0.79704026283337992</v>
      </c>
      <c r="BI92" s="209">
        <f t="shared" si="169"/>
        <v>1.0758806944584096</v>
      </c>
      <c r="BJ92" s="209">
        <f t="shared" si="170"/>
        <v>1.2657831657214129</v>
      </c>
      <c r="BK92" s="209" t="e">
        <f t="shared" si="171"/>
        <v>#VALUE!</v>
      </c>
      <c r="BL92" s="210">
        <f t="shared" si="172"/>
        <v>1.0214733615641181</v>
      </c>
      <c r="BM92" s="209">
        <f t="shared" si="173"/>
        <v>1.4717246299810882</v>
      </c>
      <c r="BN92" s="209">
        <f t="shared" si="174"/>
        <v>1.5773467164071704</v>
      </c>
    </row>
    <row r="93" spans="2:66" x14ac:dyDescent="0.25">
      <c r="B93" s="45"/>
      <c r="M93" s="46">
        <f t="shared" si="124"/>
        <v>42054</v>
      </c>
      <c r="N93" s="208">
        <f t="shared" si="125"/>
        <v>0.53785548412563511</v>
      </c>
      <c r="O93" s="208">
        <f t="shared" si="126"/>
        <v>0.75704244060768522</v>
      </c>
      <c r="P93" s="209">
        <f t="shared" si="127"/>
        <v>0.71280925389743466</v>
      </c>
      <c r="Q93" s="208">
        <f t="shared" si="128"/>
        <v>0.81204352518973844</v>
      </c>
      <c r="R93" s="209">
        <f t="shared" si="129"/>
        <v>1.0991219152141403</v>
      </c>
      <c r="S93" s="210">
        <f t="shared" si="130"/>
        <v>1.2473867674178796</v>
      </c>
      <c r="T93" s="208">
        <f t="shared" si="131"/>
        <v>0.89826533837178335</v>
      </c>
      <c r="U93" s="209">
        <f t="shared" si="132"/>
        <v>1.0323964082461607</v>
      </c>
      <c r="V93" s="210">
        <f t="shared" si="133"/>
        <v>1.4391889988350193</v>
      </c>
      <c r="W93" s="210">
        <f t="shared" si="134"/>
        <v>1.6371461011139368</v>
      </c>
      <c r="X93" s="209">
        <f t="shared" si="135"/>
        <v>1.6973135792785778</v>
      </c>
      <c r="Y93" s="211" t="str">
        <f t="shared" si="136"/>
        <v/>
      </c>
      <c r="Z93" s="209">
        <f t="shared" si="137"/>
        <v>1.0119234570999982</v>
      </c>
      <c r="AA93" s="209">
        <f t="shared" si="138"/>
        <v>1.5065346388186889</v>
      </c>
      <c r="AB93" s="209">
        <f t="shared" si="139"/>
        <v>1.5818218282556717</v>
      </c>
      <c r="AC93" s="211">
        <f t="shared" si="140"/>
        <v>1.9589373587142673</v>
      </c>
      <c r="AD93" s="209" t="str">
        <f t="shared" si="141"/>
        <v/>
      </c>
      <c r="AE93" s="209" t="str">
        <f t="shared" si="142"/>
        <v/>
      </c>
      <c r="AF93" s="209">
        <f t="shared" si="143"/>
        <v>1.7447004400506252</v>
      </c>
      <c r="AG93" s="209">
        <f t="shared" si="144"/>
        <v>1.6861220600000282</v>
      </c>
      <c r="AH93" s="209" t="str">
        <f t="shared" si="145"/>
        <v/>
      </c>
      <c r="AI93" s="209">
        <f t="shared" si="146"/>
        <v>1.3247230415538569</v>
      </c>
      <c r="AJ93" s="209">
        <f t="shared" si="147"/>
        <v>1.5618059698901172</v>
      </c>
      <c r="AK93" s="209">
        <f t="shared" si="148"/>
        <v>1.5440246955838774</v>
      </c>
      <c r="AL93" s="211">
        <f t="shared" si="149"/>
        <v>1.558456231221522</v>
      </c>
      <c r="AM93" s="209"/>
      <c r="AN93" s="211">
        <f t="shared" si="150"/>
        <v>0.9478639606282413</v>
      </c>
      <c r="AO93" s="230">
        <f t="shared" si="151"/>
        <v>1.3672733292335897</v>
      </c>
      <c r="AP93" s="230">
        <f t="shared" si="152"/>
        <v>1.5764835991208765</v>
      </c>
      <c r="AQ93" s="211">
        <f t="shared" si="153"/>
        <v>0.64669832258459437</v>
      </c>
      <c r="AR93" s="209">
        <f t="shared" si="175"/>
        <v>0.8643867028846195</v>
      </c>
      <c r="AS93" s="211">
        <f t="shared" si="176"/>
        <v>0.95343104699623948</v>
      </c>
      <c r="AT93" s="209">
        <f t="shared" si="156"/>
        <v>1.032355669017651</v>
      </c>
      <c r="AU93" s="209">
        <f t="shared" si="157"/>
        <v>1.0285532849620522</v>
      </c>
      <c r="AV93" s="209">
        <f t="shared" si="158"/>
        <v>1.227057020003592</v>
      </c>
      <c r="AW93" s="211"/>
      <c r="AX93" s="209"/>
      <c r="AY93" s="208">
        <f t="shared" si="159"/>
        <v>0.67577825065130037</v>
      </c>
      <c r="AZ93" s="208">
        <f t="shared" si="160"/>
        <v>0.62066099065129654</v>
      </c>
      <c r="BA93" s="209">
        <f t="shared" si="161"/>
        <v>0.69617322881539767</v>
      </c>
      <c r="BB93" s="210">
        <f t="shared" si="162"/>
        <v>1.3323740673551883</v>
      </c>
      <c r="BC93" s="209" t="str">
        <f t="shared" si="163"/>
        <v/>
      </c>
      <c r="BD93" s="211">
        <f t="shared" si="164"/>
        <v>0.93559580897948758</v>
      </c>
      <c r="BE93" s="209" t="str">
        <f t="shared" si="165"/>
        <v/>
      </c>
      <c r="BF93" s="211" t="e">
        <f t="shared" si="166"/>
        <v>#VALUE!</v>
      </c>
      <c r="BG93" s="209">
        <f t="shared" si="167"/>
        <v>0.46533718874613506</v>
      </c>
      <c r="BH93" s="209">
        <f t="shared" si="168"/>
        <v>0.84374218813333934</v>
      </c>
      <c r="BI93" s="209">
        <f t="shared" si="169"/>
        <v>1.118225396215379</v>
      </c>
      <c r="BJ93" s="209">
        <f t="shared" si="170"/>
        <v>1.3169236431928661</v>
      </c>
      <c r="BK93" s="209" t="e">
        <f t="shared" si="171"/>
        <v>#VALUE!</v>
      </c>
      <c r="BL93" s="210">
        <f t="shared" si="172"/>
        <v>1.0709038797794803</v>
      </c>
      <c r="BM93" s="209">
        <f t="shared" si="173"/>
        <v>1.5149554912342769</v>
      </c>
      <c r="BN93" s="209">
        <f t="shared" si="174"/>
        <v>1.6243979825643096</v>
      </c>
    </row>
    <row r="94" spans="2:66" x14ac:dyDescent="0.25">
      <c r="B94" s="45"/>
      <c r="M94" s="46">
        <f t="shared" si="124"/>
        <v>42055</v>
      </c>
      <c r="N94" s="208">
        <f t="shared" si="125"/>
        <v>0.51493740426152401</v>
      </c>
      <c r="O94" s="208">
        <f t="shared" si="126"/>
        <v>0.74293657593845408</v>
      </c>
      <c r="P94" s="209">
        <f t="shared" si="127"/>
        <v>0.69301420015384751</v>
      </c>
      <c r="Q94" s="208">
        <f t="shared" si="128"/>
        <v>0.78926500341542205</v>
      </c>
      <c r="R94" s="209">
        <f t="shared" si="129"/>
        <v>1.0963028966498842</v>
      </c>
      <c r="S94" s="210">
        <f t="shared" si="130"/>
        <v>1.2391067824821644</v>
      </c>
      <c r="T94" s="208">
        <f t="shared" si="131"/>
        <v>0.87386930569228038</v>
      </c>
      <c r="U94" s="209">
        <f t="shared" si="132"/>
        <v>1.0152712409307609</v>
      </c>
      <c r="V94" s="210">
        <f t="shared" si="133"/>
        <v>1.4395075854344834</v>
      </c>
      <c r="W94" s="210">
        <f t="shared" si="134"/>
        <v>1.6367650116202395</v>
      </c>
      <c r="X94" s="209">
        <f t="shared" si="135"/>
        <v>1.6849236758214272</v>
      </c>
      <c r="Y94" s="211" t="str">
        <f t="shared" si="136"/>
        <v/>
      </c>
      <c r="Z94" s="209">
        <f t="shared" si="137"/>
        <v>0.99100171530001013</v>
      </c>
      <c r="AA94" s="209">
        <f t="shared" si="138"/>
        <v>1.4951717331263685</v>
      </c>
      <c r="AB94" s="209">
        <f t="shared" si="139"/>
        <v>1.5814257605289606</v>
      </c>
      <c r="AC94" s="211">
        <f t="shared" si="140"/>
        <v>1.9425024267857123</v>
      </c>
      <c r="AD94" s="209" t="str">
        <f t="shared" si="141"/>
        <v/>
      </c>
      <c r="AE94" s="209" t="str">
        <f t="shared" si="142"/>
        <v/>
      </c>
      <c r="AF94" s="209">
        <f t="shared" si="143"/>
        <v>1.7447564391645547</v>
      </c>
      <c r="AG94" s="209">
        <f t="shared" si="144"/>
        <v>1.6616995999999995</v>
      </c>
      <c r="AH94" s="209" t="str">
        <f t="shared" si="145"/>
        <v/>
      </c>
      <c r="AI94" s="209">
        <f t="shared" si="146"/>
        <v>1.3008820829692276</v>
      </c>
      <c r="AJ94" s="209">
        <f t="shared" si="147"/>
        <v>1.539322602197811</v>
      </c>
      <c r="AK94" s="209">
        <f t="shared" si="148"/>
        <v>1.5343496761016051</v>
      </c>
      <c r="AL94" s="211">
        <f t="shared" si="149"/>
        <v>1.5764543335949113</v>
      </c>
      <c r="AM94" s="209"/>
      <c r="AN94" s="211">
        <f t="shared" si="150"/>
        <v>0.9200149311153436</v>
      </c>
      <c r="AO94" s="230">
        <f t="shared" si="151"/>
        <v>1.3450529698918325</v>
      </c>
      <c r="AP94" s="230">
        <f t="shared" si="152"/>
        <v>1.5632552325824172</v>
      </c>
      <c r="AQ94" s="211">
        <f t="shared" si="153"/>
        <v>0.62747096402306335</v>
      </c>
      <c r="AR94" s="209">
        <f t="shared" si="175"/>
        <v>0.84860865980770273</v>
      </c>
      <c r="AS94" s="211">
        <f t="shared" si="176"/>
        <v>0.94834926714734813</v>
      </c>
      <c r="AT94" s="209">
        <f t="shared" si="156"/>
        <v>1.0277987733123366</v>
      </c>
      <c r="AU94" s="209">
        <f t="shared" si="157"/>
        <v>1.0255494006265859</v>
      </c>
      <c r="AV94" s="209">
        <f t="shared" si="158"/>
        <v>1.2104080461964246</v>
      </c>
      <c r="AW94" s="211"/>
      <c r="AX94" s="209"/>
      <c r="AY94" s="208">
        <f t="shared" si="159"/>
        <v>0.60880562672306882</v>
      </c>
      <c r="AZ94" s="208">
        <f t="shared" si="160"/>
        <v>0.57002985672302531</v>
      </c>
      <c r="BA94" s="209">
        <f t="shared" si="161"/>
        <v>0.67364240117692331</v>
      </c>
      <c r="BB94" s="210">
        <f t="shared" si="162"/>
        <v>1.3294570131485819</v>
      </c>
      <c r="BC94" s="209" t="str">
        <f t="shared" si="163"/>
        <v/>
      </c>
      <c r="BD94" s="211">
        <f t="shared" si="164"/>
        <v>0.910370214130785</v>
      </c>
      <c r="BE94" s="209" t="str">
        <f t="shared" si="165"/>
        <v/>
      </c>
      <c r="BF94" s="211" t="e">
        <f t="shared" si="166"/>
        <v>#VALUE!</v>
      </c>
      <c r="BG94" s="209">
        <f t="shared" si="167"/>
        <v>0.44432672993075428</v>
      </c>
      <c r="BH94" s="209">
        <f t="shared" si="168"/>
        <v>0.81975402890003446</v>
      </c>
      <c r="BI94" s="209">
        <f t="shared" si="169"/>
        <v>1.1181337451007511</v>
      </c>
      <c r="BJ94" s="209">
        <f t="shared" si="170"/>
        <v>1.3008195871071599</v>
      </c>
      <c r="BK94" s="209" t="e">
        <f t="shared" si="171"/>
        <v>#VALUE!</v>
      </c>
      <c r="BL94" s="210">
        <f t="shared" si="172"/>
        <v>1.046803463530789</v>
      </c>
      <c r="BM94" s="209">
        <f t="shared" si="173"/>
        <v>1.513013206863993</v>
      </c>
      <c r="BN94" s="209">
        <f t="shared" si="174"/>
        <v>1.6138930940357299</v>
      </c>
    </row>
    <row r="95" spans="2:66" x14ac:dyDescent="0.25">
      <c r="B95" s="45"/>
      <c r="M95" s="46">
        <f t="shared" si="124"/>
        <v>42058</v>
      </c>
      <c r="N95" s="208">
        <f t="shared" si="125"/>
        <v>0.51902919951793347</v>
      </c>
      <c r="O95" s="208">
        <f t="shared" si="126"/>
        <v>0.72726483151537646</v>
      </c>
      <c r="P95" s="209">
        <f t="shared" si="127"/>
        <v>0.66318001912820135</v>
      </c>
      <c r="Q95" s="208">
        <f t="shared" si="128"/>
        <v>0.75175782181282269</v>
      </c>
      <c r="R95" s="209">
        <f t="shared" si="129"/>
        <v>1.0521150795717924</v>
      </c>
      <c r="S95" s="210">
        <f t="shared" si="130"/>
        <v>1.1922454894535619</v>
      </c>
      <c r="T95" s="208">
        <f t="shared" si="131"/>
        <v>0.8652127969102521</v>
      </c>
      <c r="U95" s="209">
        <f t="shared" si="132"/>
        <v>0.98355779939231702</v>
      </c>
      <c r="V95" s="210">
        <f t="shared" si="133"/>
        <v>1.4088069723299821</v>
      </c>
      <c r="W95" s="210">
        <f t="shared" si="134"/>
        <v>1.5910418546202538</v>
      </c>
      <c r="X95" s="209">
        <f t="shared" si="135"/>
        <v>1.6542412231357013</v>
      </c>
      <c r="Y95" s="211" t="str">
        <f t="shared" si="136"/>
        <v/>
      </c>
      <c r="Z95" s="209">
        <f t="shared" si="137"/>
        <v>0.9659078452999923</v>
      </c>
      <c r="AA95" s="209">
        <f t="shared" si="138"/>
        <v>1.4553989340384721</v>
      </c>
      <c r="AB95" s="209">
        <f t="shared" si="139"/>
        <v>1.5348367784886756</v>
      </c>
      <c r="AC95" s="211">
        <f t="shared" si="140"/>
        <v>1.9015413876428777</v>
      </c>
      <c r="AD95" s="209" t="str">
        <f t="shared" si="141"/>
        <v/>
      </c>
      <c r="AE95" s="209" t="str">
        <f t="shared" si="142"/>
        <v/>
      </c>
      <c r="AF95" s="209">
        <f t="shared" si="143"/>
        <v>1.7010419381645989</v>
      </c>
      <c r="AG95" s="209">
        <f t="shared" si="144"/>
        <v>1.6168046399999803</v>
      </c>
      <c r="AH95" s="209" t="str">
        <f t="shared" si="145"/>
        <v/>
      </c>
      <c r="AI95" s="209">
        <f t="shared" si="146"/>
        <v>1.2649929495077057</v>
      </c>
      <c r="AJ95" s="209">
        <f t="shared" si="147"/>
        <v>1.4999308540384568</v>
      </c>
      <c r="AK95" s="209">
        <f t="shared" si="148"/>
        <v>1.4940872356192321</v>
      </c>
      <c r="AL95" s="211">
        <f t="shared" si="149"/>
        <v>1.5460295825949477</v>
      </c>
      <c r="AM95" s="209"/>
      <c r="AN95" s="211">
        <f t="shared" si="150"/>
        <v>0.9310074611798056</v>
      </c>
      <c r="AO95" s="230">
        <f t="shared" si="151"/>
        <v>1.3046164052513882</v>
      </c>
      <c r="AP95" s="230">
        <f t="shared" si="152"/>
        <v>1.5233072423076979</v>
      </c>
      <c r="AQ95" s="211">
        <f t="shared" si="153"/>
        <v>0.59072252036922857</v>
      </c>
      <c r="AR95" s="209">
        <f t="shared" si="175"/>
        <v>0.81071263711539343</v>
      </c>
      <c r="AS95" s="211">
        <f t="shared" si="176"/>
        <v>0.92305519350756704</v>
      </c>
      <c r="AT95" s="209">
        <f t="shared" si="156"/>
        <v>0.9847977894647264</v>
      </c>
      <c r="AU95" s="209">
        <f t="shared" si="157"/>
        <v>0.98393837012660113</v>
      </c>
      <c r="AV95" s="209">
        <f t="shared" si="158"/>
        <v>1.1705600336107169</v>
      </c>
      <c r="AW95" s="211"/>
      <c r="AX95" s="209"/>
      <c r="AY95" s="208">
        <f t="shared" si="159"/>
        <v>0.66987433223589621</v>
      </c>
      <c r="AZ95" s="208">
        <f t="shared" si="160"/>
        <v>0.56271369473591504</v>
      </c>
      <c r="BA95" s="209">
        <f t="shared" si="161"/>
        <v>0.6566807673307502</v>
      </c>
      <c r="BB95" s="210">
        <f t="shared" si="162"/>
        <v>1.2824308177897019</v>
      </c>
      <c r="BC95" s="209" t="str">
        <f t="shared" si="163"/>
        <v/>
      </c>
      <c r="BD95" s="211">
        <f t="shared" si="164"/>
        <v>0.8727514234256466</v>
      </c>
      <c r="BE95" s="209" t="str">
        <f t="shared" si="165"/>
        <v/>
      </c>
      <c r="BF95" s="211" t="e">
        <f t="shared" si="166"/>
        <v>#VALUE!</v>
      </c>
      <c r="BG95" s="209">
        <f t="shared" si="167"/>
        <v>0.42466903089228936</v>
      </c>
      <c r="BH95" s="209">
        <f t="shared" si="168"/>
        <v>0.77904536973332794</v>
      </c>
      <c r="BI95" s="209">
        <f t="shared" si="169"/>
        <v>1.0735639675693194</v>
      </c>
      <c r="BJ95" s="209">
        <f t="shared" si="170"/>
        <v>1.2598560279785729</v>
      </c>
      <c r="BK95" s="209" t="e">
        <f t="shared" si="171"/>
        <v>#VALUE!</v>
      </c>
      <c r="BL95" s="210">
        <f t="shared" si="172"/>
        <v>1.0135314303256413</v>
      </c>
      <c r="BM95" s="209">
        <f t="shared" si="173"/>
        <v>1.4698463050315036</v>
      </c>
      <c r="BN95" s="209">
        <f t="shared" si="174"/>
        <v>1.5683890049928491</v>
      </c>
    </row>
    <row r="96" spans="2:66" x14ac:dyDescent="0.25">
      <c r="B96" s="45"/>
      <c r="M96" s="46">
        <f t="shared" si="124"/>
        <v>42059</v>
      </c>
      <c r="N96" s="208">
        <f t="shared" si="125"/>
        <v>0.51337586226921772</v>
      </c>
      <c r="O96" s="208">
        <f t="shared" si="126"/>
        <v>0.74237104873075044</v>
      </c>
      <c r="P96" s="209">
        <f t="shared" si="127"/>
        <v>0.67683591692308376</v>
      </c>
      <c r="Q96" s="208">
        <f t="shared" si="128"/>
        <v>0.82042769169227858</v>
      </c>
      <c r="R96" s="209">
        <f t="shared" si="129"/>
        <v>1.0508849431486338</v>
      </c>
      <c r="S96" s="210">
        <f t="shared" si="130"/>
        <v>1.1972214518999542</v>
      </c>
      <c r="T96" s="208">
        <f t="shared" si="131"/>
        <v>0.87426212365382483</v>
      </c>
      <c r="U96" s="209">
        <f t="shared" si="132"/>
        <v>0.99656799138461816</v>
      </c>
      <c r="V96" s="210">
        <f t="shared" si="133"/>
        <v>1.4098952872795905</v>
      </c>
      <c r="W96" s="210">
        <f t="shared" si="134"/>
        <v>1.5878000105696328</v>
      </c>
      <c r="X96" s="209">
        <f t="shared" si="135"/>
        <v>1.6599333055999814</v>
      </c>
      <c r="Y96" s="211" t="str">
        <f t="shared" si="136"/>
        <v/>
      </c>
      <c r="Z96" s="209">
        <f t="shared" si="137"/>
        <v>0.97352072399996814</v>
      </c>
      <c r="AA96" s="209">
        <f t="shared" si="138"/>
        <v>1.4603621385000021</v>
      </c>
      <c r="AB96" s="209">
        <f t="shared" si="139"/>
        <v>1.5330774058186205</v>
      </c>
      <c r="AC96" s="211">
        <f t="shared" si="140"/>
        <v>1.9071885854999993</v>
      </c>
      <c r="AD96" s="209" t="str">
        <f t="shared" si="141"/>
        <v/>
      </c>
      <c r="AE96" s="209" t="str">
        <f t="shared" si="142"/>
        <v/>
      </c>
      <c r="AF96" s="209">
        <f t="shared" si="143"/>
        <v>1.7006724027531801</v>
      </c>
      <c r="AG96" s="209">
        <f t="shared" si="144"/>
        <v>1.6206413399999509</v>
      </c>
      <c r="AH96" s="209" t="str">
        <f t="shared" si="145"/>
        <v/>
      </c>
      <c r="AI96" s="209">
        <f t="shared" si="146"/>
        <v>1.2724323406153872</v>
      </c>
      <c r="AJ96" s="209">
        <f t="shared" si="147"/>
        <v>1.5129469174999977</v>
      </c>
      <c r="AK96" s="209">
        <f t="shared" si="148"/>
        <v>1.4961446821152844</v>
      </c>
      <c r="AL96" s="211">
        <f t="shared" si="149"/>
        <v>1.5311143061075856</v>
      </c>
      <c r="AM96" s="209"/>
      <c r="AN96" s="211">
        <f t="shared" si="150"/>
        <v>0.90606687450047385</v>
      </c>
      <c r="AO96" s="230">
        <f t="shared" si="151"/>
        <v>1.3029402028295243</v>
      </c>
      <c r="AP96" s="230">
        <f t="shared" si="152"/>
        <v>1.5277476825000016</v>
      </c>
      <c r="AQ96" s="211">
        <f t="shared" si="153"/>
        <v>0.5997377970384421</v>
      </c>
      <c r="AR96" s="209">
        <f t="shared" si="175"/>
        <v>0.81537772499999761</v>
      </c>
      <c r="AS96" s="211">
        <f t="shared" si="176"/>
        <v>0.90626330862091153</v>
      </c>
      <c r="AT96" s="209">
        <f t="shared" si="156"/>
        <v>0.98483645393579211</v>
      </c>
      <c r="AU96" s="209">
        <f t="shared" si="157"/>
        <v>0.98058780481014995</v>
      </c>
      <c r="AV96" s="209">
        <f t="shared" si="158"/>
        <v>1.1753309546999877</v>
      </c>
      <c r="AW96" s="211"/>
      <c r="AX96" s="209"/>
      <c r="AY96" s="208">
        <f t="shared" si="159"/>
        <v>0.67354614553845904</v>
      </c>
      <c r="AZ96" s="208">
        <f t="shared" si="160"/>
        <v>0.61536781303844501</v>
      </c>
      <c r="BA96" s="209">
        <f t="shared" si="161"/>
        <v>0.66592695396149937</v>
      </c>
      <c r="BB96" s="210">
        <f t="shared" si="162"/>
        <v>1.2764313471347699</v>
      </c>
      <c r="BC96" s="209" t="str">
        <f t="shared" si="163"/>
        <v/>
      </c>
      <c r="BD96" s="211">
        <f t="shared" si="164"/>
        <v>0.88059906738461491</v>
      </c>
      <c r="BE96" s="209" t="str">
        <f t="shared" si="165"/>
        <v/>
      </c>
      <c r="BF96" s="211" t="e">
        <f t="shared" si="166"/>
        <v>#VALUE!</v>
      </c>
      <c r="BG96" s="209">
        <f t="shared" si="167"/>
        <v>0.43547391138460734</v>
      </c>
      <c r="BH96" s="209">
        <f t="shared" si="168"/>
        <v>0.78770977199996839</v>
      </c>
      <c r="BI96" s="209">
        <f t="shared" si="169"/>
        <v>1.0697192111083194</v>
      </c>
      <c r="BJ96" s="209">
        <f t="shared" si="170"/>
        <v>1.266012784299976</v>
      </c>
      <c r="BK96" s="209" t="e">
        <f t="shared" si="171"/>
        <v>#VALUE!</v>
      </c>
      <c r="BL96" s="210">
        <f t="shared" si="172"/>
        <v>1.0202349268846187</v>
      </c>
      <c r="BM96" s="209">
        <f t="shared" si="173"/>
        <v>1.4675871630038007</v>
      </c>
      <c r="BN96" s="209">
        <f t="shared" si="174"/>
        <v>1.5718271895999685</v>
      </c>
    </row>
    <row r="97" spans="2:66" x14ac:dyDescent="0.25">
      <c r="B97" s="45"/>
      <c r="M97" s="46">
        <f t="shared" si="124"/>
        <v>42060</v>
      </c>
      <c r="N97" s="208">
        <f t="shared" si="125"/>
        <v>0.55866263331538812</v>
      </c>
      <c r="O97" s="208">
        <f t="shared" si="126"/>
        <v>0.78659708448459886</v>
      </c>
      <c r="P97" s="209">
        <f t="shared" si="127"/>
        <v>0.73133429003847761</v>
      </c>
      <c r="Q97" s="208">
        <f t="shared" si="128"/>
        <v>0.87922326935384731</v>
      </c>
      <c r="R97" s="209">
        <f t="shared" si="129"/>
        <v>1.0848027882052809</v>
      </c>
      <c r="S97" s="210">
        <f t="shared" si="130"/>
        <v>1.2369805463392938</v>
      </c>
      <c r="T97" s="208">
        <f t="shared" si="131"/>
        <v>0.90710025642306391</v>
      </c>
      <c r="U97" s="209">
        <f t="shared" si="132"/>
        <v>1.0252629811076752</v>
      </c>
      <c r="V97" s="210">
        <f t="shared" si="133"/>
        <v>1.4388247417506115</v>
      </c>
      <c r="W97" s="210">
        <f t="shared" si="134"/>
        <v>1.6289597338101118</v>
      </c>
      <c r="X97" s="209">
        <f t="shared" si="135"/>
        <v>1.6894035758928516</v>
      </c>
      <c r="Y97" s="211" t="str">
        <f t="shared" si="136"/>
        <v/>
      </c>
      <c r="Z97" s="209">
        <f t="shared" si="137"/>
        <v>1.0089349666999903</v>
      </c>
      <c r="AA97" s="209">
        <f t="shared" si="138"/>
        <v>1.4940965076373827</v>
      </c>
      <c r="AB97" s="209">
        <f t="shared" si="139"/>
        <v>1.575062395283342</v>
      </c>
      <c r="AC97" s="211">
        <f t="shared" si="140"/>
        <v>1.9417926510713945</v>
      </c>
      <c r="AD97" s="209" t="str">
        <f t="shared" si="141"/>
        <v/>
      </c>
      <c r="AE97" s="209" t="str">
        <f t="shared" si="142"/>
        <v/>
      </c>
      <c r="AF97" s="209">
        <f t="shared" si="143"/>
        <v>1.7376812560822925</v>
      </c>
      <c r="AG97" s="209">
        <f t="shared" si="144"/>
        <v>1.657340719999989</v>
      </c>
      <c r="AH97" s="209" t="str">
        <f t="shared" si="145"/>
        <v/>
      </c>
      <c r="AI97" s="209">
        <f t="shared" si="146"/>
        <v>1.3190298509922882</v>
      </c>
      <c r="AJ97" s="209">
        <f t="shared" si="147"/>
        <v>1.560753839780221</v>
      </c>
      <c r="AK97" s="209">
        <f t="shared" si="148"/>
        <v>1.5328443187890199</v>
      </c>
      <c r="AL97" s="211">
        <f t="shared" si="149"/>
        <v>1.558817570797475</v>
      </c>
      <c r="AM97" s="209"/>
      <c r="AN97" s="211">
        <f t="shared" si="150"/>
        <v>0.93446059240527113</v>
      </c>
      <c r="AO97" s="230">
        <f t="shared" si="151"/>
        <v>1.3576158134370697</v>
      </c>
      <c r="AP97" s="230">
        <f t="shared" si="152"/>
        <v>1.5706944932417621</v>
      </c>
      <c r="AQ97" s="211">
        <f t="shared" si="153"/>
        <v>0.64093552613078231</v>
      </c>
      <c r="AR97" s="209">
        <f t="shared" si="175"/>
        <v>0.85750597576923315</v>
      </c>
      <c r="AS97" s="211">
        <f t="shared" si="176"/>
        <v>0.9465472498110783</v>
      </c>
      <c r="AT97" s="209">
        <f t="shared" si="156"/>
        <v>1.0218930758815965</v>
      </c>
      <c r="AU97" s="209">
        <f t="shared" si="157"/>
        <v>1.0216239610632938</v>
      </c>
      <c r="AV97" s="209">
        <f t="shared" si="158"/>
        <v>1.2109350302678425</v>
      </c>
      <c r="AW97" s="211"/>
      <c r="AX97" s="209"/>
      <c r="AY97" s="208">
        <f t="shared" si="159"/>
        <v>0.75960005143077858</v>
      </c>
      <c r="AZ97" s="208">
        <f t="shared" si="160"/>
        <v>0.68812865143076696</v>
      </c>
      <c r="BA97" s="209">
        <f t="shared" si="161"/>
        <v>0.69992016666925583</v>
      </c>
      <c r="BB97" s="210">
        <f t="shared" si="162"/>
        <v>1.3115098877582017</v>
      </c>
      <c r="BC97" s="209" t="str">
        <f t="shared" si="163"/>
        <v/>
      </c>
      <c r="BD97" s="211">
        <f t="shared" si="164"/>
        <v>0.92705490090768672</v>
      </c>
      <c r="BE97" s="209" t="str">
        <f t="shared" si="165"/>
        <v/>
      </c>
      <c r="BF97" s="211" t="e">
        <f t="shared" si="166"/>
        <v>#VALUE!</v>
      </c>
      <c r="BG97" s="209">
        <f t="shared" si="167"/>
        <v>0.46803296960766572</v>
      </c>
      <c r="BH97" s="209">
        <f t="shared" si="168"/>
        <v>0.83134867959997916</v>
      </c>
      <c r="BI97" s="209">
        <f t="shared" si="169"/>
        <v>1.1024280007682812</v>
      </c>
      <c r="BJ97" s="209">
        <f t="shared" si="170"/>
        <v>1.2785588119642788</v>
      </c>
      <c r="BK97" s="209" t="e">
        <f t="shared" si="171"/>
        <v>#VALUE!</v>
      </c>
      <c r="BL97" s="210">
        <f t="shared" si="172"/>
        <v>1.0610837400076778</v>
      </c>
      <c r="BM97" s="209">
        <f t="shared" si="173"/>
        <v>1.5087125767128411</v>
      </c>
      <c r="BN97" s="209">
        <f t="shared" si="174"/>
        <v>1.60770670482145</v>
      </c>
    </row>
    <row r="98" spans="2:66" x14ac:dyDescent="0.25">
      <c r="B98" s="45"/>
      <c r="M98" s="46">
        <f t="shared" si="124"/>
        <v>42061</v>
      </c>
      <c r="N98" s="208">
        <f t="shared" si="125"/>
        <v>0.54771551955640119</v>
      </c>
      <c r="O98" s="208">
        <f t="shared" si="126"/>
        <v>0.78694006547692785</v>
      </c>
      <c r="P98" s="209">
        <f t="shared" si="127"/>
        <v>0.7331885829743503</v>
      </c>
      <c r="Q98" s="208">
        <f t="shared" si="128"/>
        <v>0.90819877319744879</v>
      </c>
      <c r="R98" s="209">
        <f t="shared" si="129"/>
        <v>1.1043789512846267</v>
      </c>
      <c r="S98" s="210">
        <f t="shared" si="130"/>
        <v>1.2439304224428489</v>
      </c>
      <c r="T98" s="208">
        <f t="shared" si="131"/>
        <v>0.90357890671794738</v>
      </c>
      <c r="U98" s="209">
        <f t="shared" si="132"/>
        <v>1.0418598516615556</v>
      </c>
      <c r="V98" s="210">
        <f t="shared" si="133"/>
        <v>1.4472372680100616</v>
      </c>
      <c r="W98" s="210">
        <f t="shared" si="134"/>
        <v>1.6436075531202348</v>
      </c>
      <c r="X98" s="209">
        <f t="shared" si="135"/>
        <v>1.6769136161285685</v>
      </c>
      <c r="Y98" s="211" t="str">
        <f t="shared" si="136"/>
        <v/>
      </c>
      <c r="Z98" s="209">
        <f t="shared" si="137"/>
        <v>1.0211262012999995</v>
      </c>
      <c r="AA98" s="209">
        <f t="shared" si="138"/>
        <v>1.51934780354398</v>
      </c>
      <c r="AB98" s="209">
        <f t="shared" si="139"/>
        <v>1.5924160245339936</v>
      </c>
      <c r="AC98" s="211">
        <f t="shared" si="140"/>
        <v>1.9415655592142831</v>
      </c>
      <c r="AD98" s="209" t="str">
        <f t="shared" si="141"/>
        <v/>
      </c>
      <c r="AE98" s="209" t="str">
        <f t="shared" si="142"/>
        <v/>
      </c>
      <c r="AF98" s="209">
        <f t="shared" si="143"/>
        <v>1.751204188664548</v>
      </c>
      <c r="AG98" s="209">
        <f t="shared" si="144"/>
        <v>1.6673335999999983</v>
      </c>
      <c r="AH98" s="209" t="str">
        <f t="shared" si="145"/>
        <v/>
      </c>
      <c r="AI98" s="209">
        <f t="shared" si="146"/>
        <v>1.3564490627384633</v>
      </c>
      <c r="AJ98" s="209">
        <f t="shared" si="147"/>
        <v>1.5872905503297052</v>
      </c>
      <c r="AK98" s="209">
        <f t="shared" si="148"/>
        <v>1.5590474431561256</v>
      </c>
      <c r="AL98" s="211">
        <f t="shared" si="149"/>
        <v>1.5650707555949204</v>
      </c>
      <c r="AM98" s="209"/>
      <c r="AN98" s="211">
        <f t="shared" si="150"/>
        <v>0.91784899287679256</v>
      </c>
      <c r="AO98" s="230">
        <f t="shared" si="151"/>
        <v>1.3810216127677624</v>
      </c>
      <c r="AP98" s="230">
        <f t="shared" si="152"/>
        <v>1.5949259801373858</v>
      </c>
      <c r="AQ98" s="211">
        <f t="shared" si="153"/>
        <v>0.66252808794617302</v>
      </c>
      <c r="AR98" s="209">
        <f t="shared" si="175"/>
        <v>0.8825037588461333</v>
      </c>
      <c r="AS98" s="211">
        <f t="shared" si="176"/>
        <v>0.9684211844773376</v>
      </c>
      <c r="AT98" s="209">
        <f t="shared" si="156"/>
        <v>1.0405299216057884</v>
      </c>
      <c r="AU98" s="209">
        <f t="shared" si="157"/>
        <v>1.0372341716265758</v>
      </c>
      <c r="AV98" s="209">
        <f t="shared" si="158"/>
        <v>1.2118243303285761</v>
      </c>
      <c r="AW98" s="211"/>
      <c r="AX98" s="209"/>
      <c r="AY98" s="208">
        <f t="shared" si="159"/>
        <v>0.67645392131284154</v>
      </c>
      <c r="AZ98" s="208">
        <f t="shared" si="160"/>
        <v>0.62746176131283615</v>
      </c>
      <c r="BA98" s="209">
        <f t="shared" si="161"/>
        <v>0.71393957375387007</v>
      </c>
      <c r="BB98" s="210">
        <f t="shared" si="162"/>
        <v>1.3301785016309737</v>
      </c>
      <c r="BC98" s="209" t="str">
        <f t="shared" si="163"/>
        <v/>
      </c>
      <c r="BD98" s="211">
        <f t="shared" si="164"/>
        <v>0.95450054219485692</v>
      </c>
      <c r="BE98" s="209" t="str">
        <f t="shared" si="165"/>
        <v/>
      </c>
      <c r="BF98" s="211" t="e">
        <f t="shared" si="166"/>
        <v>#VALUE!</v>
      </c>
      <c r="BG98" s="209">
        <f t="shared" si="167"/>
        <v>0.47138175566154894</v>
      </c>
      <c r="BH98" s="209">
        <f t="shared" si="168"/>
        <v>0.86458609773331396</v>
      </c>
      <c r="BI98" s="209">
        <f t="shared" si="169"/>
        <v>1.1197713097921769</v>
      </c>
      <c r="BJ98" s="209">
        <f t="shared" si="170"/>
        <v>1.2861305862428405</v>
      </c>
      <c r="BK98" s="209" t="e">
        <f t="shared" si="171"/>
        <v>#VALUE!</v>
      </c>
      <c r="BL98" s="210">
        <f t="shared" si="172"/>
        <v>1.0885528170949095</v>
      </c>
      <c r="BM98" s="209">
        <f t="shared" si="173"/>
        <v>1.5272643649055238</v>
      </c>
      <c r="BN98" s="209">
        <f t="shared" si="174"/>
        <v>1.6164745709142898</v>
      </c>
    </row>
    <row r="99" spans="2:66" x14ac:dyDescent="0.25">
      <c r="B99" s="45"/>
      <c r="M99" s="46">
        <f t="shared" si="124"/>
        <v>42062</v>
      </c>
      <c r="N99" s="208">
        <f t="shared" si="125"/>
        <v>0.50867473123844986</v>
      </c>
      <c r="O99" s="208">
        <f t="shared" si="126"/>
        <v>0.76244258806155063</v>
      </c>
      <c r="P99" s="209">
        <f t="shared" si="127"/>
        <v>0.69522609984615258</v>
      </c>
      <c r="Q99" s="208">
        <f t="shared" si="128"/>
        <v>0.88017919458464089</v>
      </c>
      <c r="R99" s="209">
        <f t="shared" si="129"/>
        <v>1.0790878211838555</v>
      </c>
      <c r="S99" s="210">
        <f t="shared" si="130"/>
        <v>1.2241655267999572</v>
      </c>
      <c r="T99" s="208">
        <f t="shared" si="131"/>
        <v>0.81860068430767408</v>
      </c>
      <c r="U99" s="209">
        <f t="shared" si="132"/>
        <v>0.97984458606921754</v>
      </c>
      <c r="V99" s="210">
        <f t="shared" si="133"/>
        <v>1.3912861431171475</v>
      </c>
      <c r="W99" s="210">
        <f t="shared" si="134"/>
        <v>1.5855077361898724</v>
      </c>
      <c r="X99" s="209">
        <f t="shared" si="135"/>
        <v>1.6227227107000033</v>
      </c>
      <c r="Y99" s="211" t="str">
        <f t="shared" si="136"/>
        <v/>
      </c>
      <c r="Z99" s="209">
        <f t="shared" si="137"/>
        <v>0.98896789769998783</v>
      </c>
      <c r="AA99" s="209">
        <f t="shared" si="138"/>
        <v>1.4746381578956234</v>
      </c>
      <c r="AB99" s="209">
        <f t="shared" si="139"/>
        <v>1.5653990702078029</v>
      </c>
      <c r="AC99" s="211">
        <f t="shared" si="140"/>
        <v>1.9120016135000371</v>
      </c>
      <c r="AD99" s="209" t="str">
        <f t="shared" si="141"/>
        <v/>
      </c>
      <c r="AE99" s="209" t="str">
        <f t="shared" si="142"/>
        <v/>
      </c>
      <c r="AF99" s="209">
        <f t="shared" si="143"/>
        <v>1.7287221439176981</v>
      </c>
      <c r="AG99" s="209">
        <f t="shared" si="144"/>
        <v>1.6540157174999903</v>
      </c>
      <c r="AH99" s="209" t="str">
        <f t="shared" si="145"/>
        <v/>
      </c>
      <c r="AI99" s="209">
        <f t="shared" si="146"/>
        <v>1.2910142140307497</v>
      </c>
      <c r="AJ99" s="209">
        <f t="shared" si="147"/>
        <v>1.5417927554670499</v>
      </c>
      <c r="AK99" s="209">
        <f t="shared" si="148"/>
        <v>1.4737868342377229</v>
      </c>
      <c r="AL99" s="211">
        <f t="shared" si="149"/>
        <v>1.5065048692025123</v>
      </c>
      <c r="AM99" s="209"/>
      <c r="AN99" s="211">
        <f t="shared" si="150"/>
        <v>0.88150305290503317</v>
      </c>
      <c r="AO99" s="230">
        <f t="shared" si="151"/>
        <v>1.398069766501794</v>
      </c>
      <c r="AP99" s="230">
        <f t="shared" si="152"/>
        <v>1.5641874312362725</v>
      </c>
      <c r="AQ99" s="211">
        <f t="shared" si="153"/>
        <v>0.6375840319769237</v>
      </c>
      <c r="AR99" s="209">
        <f t="shared" si="175"/>
        <v>0.85226757961538979</v>
      </c>
      <c r="AS99" s="211">
        <f t="shared" si="176"/>
        <v>0.93884214236148011</v>
      </c>
      <c r="AT99" s="209">
        <f t="shared" si="156"/>
        <v>1.0114663864798343</v>
      </c>
      <c r="AU99" s="209">
        <f t="shared" si="157"/>
        <v>1.0086629689366906</v>
      </c>
      <c r="AV99" s="209">
        <f t="shared" si="158"/>
        <v>1.1800230959000189</v>
      </c>
      <c r="AW99" s="211"/>
      <c r="AX99" s="209"/>
      <c r="AY99" s="208">
        <f t="shared" si="159"/>
        <v>0.60760200627693051</v>
      </c>
      <c r="AZ99" s="208">
        <f t="shared" si="160"/>
        <v>0.5698461887769013</v>
      </c>
      <c r="BA99" s="209">
        <f t="shared" si="161"/>
        <v>0.66173522732304146</v>
      </c>
      <c r="BB99" s="210">
        <f t="shared" si="162"/>
        <v>1.2914726430226655</v>
      </c>
      <c r="BC99" s="209" t="str">
        <f t="shared" si="163"/>
        <v/>
      </c>
      <c r="BD99" s="211">
        <f t="shared" si="164"/>
        <v>0.93484128236924136</v>
      </c>
      <c r="BE99" s="209" t="str">
        <f t="shared" si="165"/>
        <v/>
      </c>
      <c r="BF99" s="211" t="e">
        <f t="shared" si="166"/>
        <v>#VALUE!</v>
      </c>
      <c r="BG99" s="209">
        <f t="shared" si="167"/>
        <v>0.43334206956923493</v>
      </c>
      <c r="BH99" s="209">
        <f t="shared" si="168"/>
        <v>0.83867020010001303</v>
      </c>
      <c r="BI99" s="209">
        <f t="shared" si="169"/>
        <v>1.0951613478966875</v>
      </c>
      <c r="BJ99" s="209">
        <f t="shared" si="170"/>
        <v>1.2612694096000046</v>
      </c>
      <c r="BK99" s="209" t="e">
        <f t="shared" si="171"/>
        <v>#VALUE!</v>
      </c>
      <c r="BL99" s="210">
        <f t="shared" si="172"/>
        <v>1.0454288444692708</v>
      </c>
      <c r="BM99" s="209">
        <f t="shared" si="173"/>
        <v>1.5038280635894177</v>
      </c>
      <c r="BN99" s="209">
        <f t="shared" si="174"/>
        <v>1.597399148699981</v>
      </c>
    </row>
    <row r="100" spans="2:66" x14ac:dyDescent="0.25">
      <c r="B100" s="45"/>
      <c r="M100" s="46" t="str">
        <f t="shared" si="124"/>
        <v/>
      </c>
      <c r="N100" s="208" t="str">
        <f t="shared" si="125"/>
        <v/>
      </c>
      <c r="O100" s="208" t="str">
        <f t="shared" si="126"/>
        <v/>
      </c>
      <c r="P100" s="209" t="str">
        <f t="shared" si="127"/>
        <v/>
      </c>
      <c r="Q100" s="208" t="str">
        <f t="shared" si="128"/>
        <v/>
      </c>
      <c r="R100" s="209" t="str">
        <f t="shared" si="129"/>
        <v/>
      </c>
      <c r="S100" s="210" t="str">
        <f t="shared" si="130"/>
        <v/>
      </c>
      <c r="T100" s="208" t="str">
        <f t="shared" si="131"/>
        <v/>
      </c>
      <c r="U100" s="209" t="str">
        <f t="shared" si="132"/>
        <v/>
      </c>
      <c r="V100" s="210" t="str">
        <f t="shared" si="133"/>
        <v/>
      </c>
      <c r="W100" s="210" t="str">
        <f t="shared" si="134"/>
        <v/>
      </c>
      <c r="X100" s="209" t="str">
        <f t="shared" si="135"/>
        <v/>
      </c>
      <c r="Y100" s="211" t="str">
        <f t="shared" si="136"/>
        <v/>
      </c>
      <c r="Z100" s="209" t="str">
        <f t="shared" si="137"/>
        <v/>
      </c>
      <c r="AA100" s="209" t="str">
        <f t="shared" si="138"/>
        <v/>
      </c>
      <c r="AB100" s="209" t="str">
        <f t="shared" si="139"/>
        <v/>
      </c>
      <c r="AC100" s="211" t="str">
        <f t="shared" si="140"/>
        <v/>
      </c>
      <c r="AD100" s="209" t="str">
        <f t="shared" si="141"/>
        <v/>
      </c>
      <c r="AE100" s="209" t="str">
        <f t="shared" si="142"/>
        <v/>
      </c>
      <c r="AF100" s="209" t="str">
        <f t="shared" si="143"/>
        <v/>
      </c>
      <c r="AG100" s="209" t="str">
        <f t="shared" si="144"/>
        <v/>
      </c>
      <c r="AH100" s="209" t="str">
        <f t="shared" si="145"/>
        <v/>
      </c>
      <c r="AI100" s="209" t="str">
        <f t="shared" si="146"/>
        <v/>
      </c>
      <c r="AJ100" s="209" t="str">
        <f t="shared" si="147"/>
        <v/>
      </c>
      <c r="AK100" s="209" t="str">
        <f t="shared" si="148"/>
        <v/>
      </c>
      <c r="AL100" s="211" t="str">
        <f t="shared" si="149"/>
        <v/>
      </c>
      <c r="AM100" s="209"/>
      <c r="AN100" s="211" t="str">
        <f t="shared" si="150"/>
        <v/>
      </c>
      <c r="AO100" s="230" t="str">
        <f t="shared" si="151"/>
        <v/>
      </c>
      <c r="AP100" s="230" t="str">
        <f t="shared" si="152"/>
        <v/>
      </c>
      <c r="AQ100" s="211" t="str">
        <f t="shared" si="153"/>
        <v/>
      </c>
      <c r="AR100" s="209" t="str">
        <f t="shared" si="175"/>
        <v/>
      </c>
      <c r="AS100" s="211" t="str">
        <f t="shared" si="176"/>
        <v/>
      </c>
      <c r="AT100" s="209" t="str">
        <f t="shared" si="156"/>
        <v/>
      </c>
      <c r="AU100" s="209" t="str">
        <f t="shared" si="157"/>
        <v/>
      </c>
      <c r="AV100" s="209" t="str">
        <f t="shared" si="158"/>
        <v/>
      </c>
      <c r="AW100" s="211"/>
      <c r="AX100" s="209"/>
      <c r="AY100" s="208" t="str">
        <f t="shared" si="159"/>
        <v/>
      </c>
      <c r="AZ100" s="208" t="str">
        <f t="shared" si="160"/>
        <v/>
      </c>
      <c r="BA100" s="209" t="str">
        <f t="shared" si="161"/>
        <v/>
      </c>
      <c r="BB100" s="210" t="str">
        <f t="shared" si="162"/>
        <v/>
      </c>
      <c r="BC100" s="209" t="str">
        <f t="shared" si="163"/>
        <v/>
      </c>
      <c r="BD100" s="211" t="str">
        <f t="shared" si="164"/>
        <v/>
      </c>
      <c r="BE100" s="209" t="str">
        <f t="shared" si="165"/>
        <v/>
      </c>
      <c r="BF100" s="211" t="str">
        <f t="shared" si="166"/>
        <v/>
      </c>
      <c r="BG100" s="209" t="str">
        <f t="shared" si="167"/>
        <v/>
      </c>
      <c r="BH100" s="209" t="str">
        <f t="shared" si="168"/>
        <v/>
      </c>
      <c r="BI100" s="209" t="str">
        <f t="shared" si="169"/>
        <v/>
      </c>
      <c r="BJ100" s="209" t="str">
        <f t="shared" si="170"/>
        <v/>
      </c>
      <c r="BK100" s="209" t="str">
        <f t="shared" si="171"/>
        <v/>
      </c>
      <c r="BL100" s="210" t="str">
        <f t="shared" si="172"/>
        <v/>
      </c>
      <c r="BM100" s="209" t="str">
        <f t="shared" si="173"/>
        <v/>
      </c>
      <c r="BN100" s="209" t="str">
        <f t="shared" si="174"/>
        <v/>
      </c>
    </row>
    <row r="101" spans="2:66" x14ac:dyDescent="0.25">
      <c r="B101" s="45"/>
      <c r="M101" s="46" t="str">
        <f t="shared" si="124"/>
        <v/>
      </c>
      <c r="N101" s="208" t="str">
        <f t="shared" si="125"/>
        <v/>
      </c>
      <c r="O101" s="208" t="str">
        <f t="shared" si="126"/>
        <v/>
      </c>
      <c r="P101" s="209" t="str">
        <f t="shared" si="127"/>
        <v/>
      </c>
      <c r="Q101" s="208" t="str">
        <f t="shared" si="128"/>
        <v/>
      </c>
      <c r="R101" s="209" t="str">
        <f t="shared" si="129"/>
        <v/>
      </c>
      <c r="S101" s="210" t="str">
        <f t="shared" si="130"/>
        <v/>
      </c>
      <c r="T101" s="208" t="str">
        <f t="shared" si="131"/>
        <v/>
      </c>
      <c r="U101" s="209" t="str">
        <f t="shared" si="132"/>
        <v/>
      </c>
      <c r="V101" s="210" t="str">
        <f t="shared" si="133"/>
        <v/>
      </c>
      <c r="W101" s="210" t="str">
        <f t="shared" si="134"/>
        <v/>
      </c>
      <c r="X101" s="209" t="str">
        <f t="shared" si="135"/>
        <v/>
      </c>
      <c r="Y101" s="211" t="str">
        <f t="shared" si="136"/>
        <v/>
      </c>
      <c r="Z101" s="209" t="str">
        <f t="shared" si="137"/>
        <v/>
      </c>
      <c r="AA101" s="209" t="str">
        <f t="shared" si="138"/>
        <v/>
      </c>
      <c r="AB101" s="209" t="str">
        <f t="shared" si="139"/>
        <v/>
      </c>
      <c r="AC101" s="211" t="str">
        <f t="shared" si="140"/>
        <v/>
      </c>
      <c r="AD101" s="209" t="str">
        <f t="shared" si="141"/>
        <v/>
      </c>
      <c r="AE101" s="209" t="str">
        <f t="shared" si="142"/>
        <v/>
      </c>
      <c r="AF101" s="209" t="str">
        <f t="shared" si="143"/>
        <v/>
      </c>
      <c r="AG101" s="209" t="str">
        <f t="shared" si="144"/>
        <v/>
      </c>
      <c r="AH101" s="209" t="str">
        <f t="shared" si="145"/>
        <v/>
      </c>
      <c r="AI101" s="209" t="str">
        <f t="shared" si="146"/>
        <v/>
      </c>
      <c r="AJ101" s="209" t="str">
        <f t="shared" si="147"/>
        <v/>
      </c>
      <c r="AK101" s="209" t="str">
        <f t="shared" si="148"/>
        <v/>
      </c>
      <c r="AL101" s="211" t="str">
        <f t="shared" si="149"/>
        <v/>
      </c>
      <c r="AM101" s="209"/>
      <c r="AN101" s="211" t="str">
        <f t="shared" si="150"/>
        <v/>
      </c>
      <c r="AO101" s="230" t="str">
        <f t="shared" si="151"/>
        <v/>
      </c>
      <c r="AP101" s="230" t="str">
        <f t="shared" si="152"/>
        <v/>
      </c>
      <c r="AQ101" s="211" t="str">
        <f t="shared" si="153"/>
        <v/>
      </c>
      <c r="AR101" s="209" t="str">
        <f t="shared" si="175"/>
        <v/>
      </c>
      <c r="AS101" s="211" t="str">
        <f t="shared" si="176"/>
        <v/>
      </c>
      <c r="AT101" s="209" t="str">
        <f t="shared" si="156"/>
        <v/>
      </c>
      <c r="AU101" s="209" t="str">
        <f t="shared" si="157"/>
        <v/>
      </c>
      <c r="AV101" s="209" t="str">
        <f t="shared" si="158"/>
        <v/>
      </c>
      <c r="AW101" s="211"/>
      <c r="AX101" s="209"/>
      <c r="AY101" s="208" t="str">
        <f t="shared" si="159"/>
        <v/>
      </c>
      <c r="AZ101" s="208" t="str">
        <f t="shared" si="160"/>
        <v/>
      </c>
      <c r="BA101" s="209" t="str">
        <f t="shared" si="161"/>
        <v/>
      </c>
      <c r="BB101" s="210" t="str">
        <f t="shared" si="162"/>
        <v/>
      </c>
      <c r="BC101" s="209" t="str">
        <f t="shared" si="163"/>
        <v/>
      </c>
      <c r="BD101" s="211" t="str">
        <f t="shared" si="164"/>
        <v/>
      </c>
      <c r="BE101" s="209" t="str">
        <f t="shared" si="165"/>
        <v/>
      </c>
      <c r="BF101" s="211" t="str">
        <f t="shared" si="166"/>
        <v/>
      </c>
      <c r="BG101" s="209" t="str">
        <f t="shared" si="167"/>
        <v/>
      </c>
      <c r="BH101" s="209" t="str">
        <f t="shared" si="168"/>
        <v/>
      </c>
      <c r="BI101" s="209" t="str">
        <f t="shared" si="169"/>
        <v/>
      </c>
      <c r="BJ101" s="209" t="str">
        <f t="shared" si="170"/>
        <v/>
      </c>
      <c r="BK101" s="209" t="str">
        <f t="shared" si="171"/>
        <v/>
      </c>
      <c r="BL101" s="210" t="str">
        <f t="shared" si="172"/>
        <v/>
      </c>
      <c r="BM101" s="209" t="str">
        <f t="shared" si="173"/>
        <v/>
      </c>
      <c r="BN101" s="209" t="str">
        <f t="shared" si="174"/>
        <v/>
      </c>
    </row>
    <row r="102" spans="2:66" x14ac:dyDescent="0.25">
      <c r="B102" s="45"/>
      <c r="M102" s="46" t="str">
        <f t="shared" si="124"/>
        <v/>
      </c>
      <c r="N102" s="212" t="str">
        <f t="shared" si="125"/>
        <v/>
      </c>
      <c r="O102" s="212" t="str">
        <f t="shared" si="126"/>
        <v/>
      </c>
      <c r="P102" s="213" t="str">
        <f t="shared" si="127"/>
        <v/>
      </c>
      <c r="Q102" s="212" t="str">
        <f t="shared" si="128"/>
        <v/>
      </c>
      <c r="R102" s="213" t="str">
        <f t="shared" si="129"/>
        <v/>
      </c>
      <c r="S102" s="214" t="str">
        <f t="shared" si="130"/>
        <v/>
      </c>
      <c r="T102" s="213" t="str">
        <f t="shared" si="131"/>
        <v/>
      </c>
      <c r="U102" s="213" t="str">
        <f t="shared" si="132"/>
        <v/>
      </c>
      <c r="V102" s="213" t="str">
        <f t="shared" si="133"/>
        <v/>
      </c>
      <c r="W102" s="213" t="str">
        <f t="shared" si="134"/>
        <v/>
      </c>
      <c r="X102" s="213" t="str">
        <f t="shared" si="135"/>
        <v/>
      </c>
      <c r="Y102" s="214" t="str">
        <f t="shared" si="136"/>
        <v/>
      </c>
      <c r="Z102" s="213" t="str">
        <f t="shared" si="137"/>
        <v/>
      </c>
      <c r="AA102" s="213" t="str">
        <f t="shared" si="138"/>
        <v/>
      </c>
      <c r="AB102" s="213" t="str">
        <f t="shared" si="139"/>
        <v/>
      </c>
      <c r="AC102" s="215" t="str">
        <f t="shared" si="140"/>
        <v/>
      </c>
      <c r="AD102" s="213" t="str">
        <f t="shared" si="141"/>
        <v/>
      </c>
      <c r="AE102" s="213" t="str">
        <f t="shared" si="142"/>
        <v/>
      </c>
      <c r="AF102" s="213" t="str">
        <f t="shared" si="143"/>
        <v/>
      </c>
      <c r="AG102" s="213" t="str">
        <f t="shared" si="144"/>
        <v/>
      </c>
      <c r="AH102" s="213" t="str">
        <f t="shared" si="145"/>
        <v/>
      </c>
      <c r="AI102" s="213" t="str">
        <f t="shared" si="146"/>
        <v/>
      </c>
      <c r="AJ102" s="213" t="str">
        <f t="shared" si="147"/>
        <v/>
      </c>
      <c r="AK102" s="213" t="str">
        <f t="shared" si="148"/>
        <v/>
      </c>
      <c r="AL102" s="212" t="str">
        <f t="shared" si="149"/>
        <v/>
      </c>
      <c r="AM102" s="213"/>
      <c r="AN102" s="215" t="str">
        <f t="shared" si="150"/>
        <v/>
      </c>
      <c r="AO102" s="231" t="str">
        <f t="shared" si="151"/>
        <v/>
      </c>
      <c r="AP102" s="231" t="str">
        <f t="shared" si="152"/>
        <v/>
      </c>
      <c r="AQ102" s="215" t="str">
        <f t="shared" si="153"/>
        <v/>
      </c>
      <c r="AR102" s="213" t="str">
        <f t="shared" si="175"/>
        <v/>
      </c>
      <c r="AS102" s="214" t="str">
        <f t="shared" si="176"/>
        <v/>
      </c>
      <c r="AT102" s="213" t="str">
        <f t="shared" si="156"/>
        <v/>
      </c>
      <c r="AU102" s="213" t="str">
        <f t="shared" si="157"/>
        <v/>
      </c>
      <c r="AV102" s="213" t="str">
        <f t="shared" si="158"/>
        <v/>
      </c>
      <c r="AW102" s="215"/>
      <c r="AX102" s="213"/>
      <c r="AY102" s="212" t="str">
        <f t="shared" si="159"/>
        <v/>
      </c>
      <c r="AZ102" s="212" t="str">
        <f t="shared" si="160"/>
        <v/>
      </c>
      <c r="BA102" s="213" t="str">
        <f t="shared" si="161"/>
        <v/>
      </c>
      <c r="BB102" s="213" t="str">
        <f t="shared" si="162"/>
        <v/>
      </c>
      <c r="BC102" s="213" t="str">
        <f t="shared" si="163"/>
        <v/>
      </c>
      <c r="BD102" s="215" t="str">
        <f t="shared" si="164"/>
        <v/>
      </c>
      <c r="BE102" s="213" t="str">
        <f t="shared" si="165"/>
        <v/>
      </c>
      <c r="BF102" s="213" t="str">
        <f t="shared" si="166"/>
        <v/>
      </c>
      <c r="BG102" s="213" t="str">
        <f t="shared" si="167"/>
        <v/>
      </c>
      <c r="BH102" s="213" t="str">
        <f t="shared" si="168"/>
        <v/>
      </c>
      <c r="BI102" s="213" t="str">
        <f t="shared" si="169"/>
        <v/>
      </c>
      <c r="BJ102" s="213" t="str">
        <f t="shared" si="170"/>
        <v/>
      </c>
      <c r="BK102" s="213" t="str">
        <f t="shared" si="171"/>
        <v/>
      </c>
      <c r="BL102" s="213" t="str">
        <f t="shared" si="172"/>
        <v/>
      </c>
      <c r="BM102" s="213" t="str">
        <f t="shared" si="173"/>
        <v/>
      </c>
      <c r="BN102" s="213" t="str">
        <f t="shared" si="174"/>
        <v/>
      </c>
    </row>
    <row r="103" spans="2:66" x14ac:dyDescent="0.25">
      <c r="AK103" s="19"/>
      <c r="BI103" s="19"/>
      <c r="BJ103" s="19"/>
      <c r="BN103" s="39"/>
    </row>
    <row r="104" spans="2:66" x14ac:dyDescent="0.25">
      <c r="M104" s="54" t="s">
        <v>11</v>
      </c>
      <c r="N104" s="49">
        <f>AVERAGE(N80:N102)</f>
        <v>0.52922969714777279</v>
      </c>
      <c r="O104" s="50">
        <f t="shared" ref="O104:BM104" si="177">AVERAGE(O80:O102)</f>
        <v>0.76108741069433128</v>
      </c>
      <c r="P104" s="50">
        <f t="shared" si="177"/>
        <v>0.69953363096154286</v>
      </c>
      <c r="Q104" s="50">
        <f t="shared" si="177"/>
        <v>0.84938000139878955</v>
      </c>
      <c r="R104" s="50">
        <f t="shared" si="177"/>
        <v>1.0705955125371218</v>
      </c>
      <c r="S104" s="50">
        <f t="shared" si="177"/>
        <v>1.2144453333225613</v>
      </c>
      <c r="T104" s="50">
        <f t="shared" si="177"/>
        <v>0.87925125439270824</v>
      </c>
      <c r="U104" s="50">
        <f t="shared" si="177"/>
        <v>1.0120836168502017</v>
      </c>
      <c r="V104" s="50">
        <f t="shared" si="177"/>
        <v>1.4137967075921387</v>
      </c>
      <c r="W104" s="50">
        <f t="shared" si="177"/>
        <v>1.6055377716618955</v>
      </c>
      <c r="X104" s="50">
        <f t="shared" si="177"/>
        <v>1.6651096911887169</v>
      </c>
      <c r="Y104" s="50" t="e">
        <f t="shared" si="177"/>
        <v>#DIV/0!</v>
      </c>
      <c r="Z104" s="50">
        <f t="shared" si="177"/>
        <v>0.99289593163157375</v>
      </c>
      <c r="AA104" s="50">
        <f t="shared" si="177"/>
        <v>1.4774639608542541</v>
      </c>
      <c r="AB104" s="50">
        <f t="shared" si="177"/>
        <v>1.574070956593858</v>
      </c>
      <c r="AC104" s="50">
        <f t="shared" si="177"/>
        <v>1.9161269357180375</v>
      </c>
      <c r="AD104" s="50" t="e">
        <f t="shared" si="177"/>
        <v>#DIV/0!</v>
      </c>
      <c r="AE104" s="50" t="e">
        <f t="shared" si="177"/>
        <v>#DIV/0!</v>
      </c>
      <c r="AF104" s="50">
        <f>AVERAGE(AF80:AF102)</f>
        <v>1.7151227080719567</v>
      </c>
      <c r="AG104" s="50">
        <f t="shared" si="177"/>
        <v>1.6494617802631553</v>
      </c>
      <c r="AH104" s="50" t="e">
        <f t="shared" si="177"/>
        <v>#DIV/0!</v>
      </c>
      <c r="AI104" s="50">
        <f t="shared" si="177"/>
        <v>1.3036491619919022</v>
      </c>
      <c r="AJ104" s="50">
        <f>AVERAGE(AJ80:AJ102)</f>
        <v>1.5351138112753027</v>
      </c>
      <c r="AK104" s="50">
        <f t="shared" si="177"/>
        <v>1.5112493827145337</v>
      </c>
      <c r="AL104" s="50">
        <f t="shared" si="177"/>
        <v>1.5370508010516328</v>
      </c>
      <c r="AM104" s="50" t="e">
        <f t="shared" si="177"/>
        <v>#DIV/0!</v>
      </c>
      <c r="AN104" s="50">
        <f t="shared" si="177"/>
        <v>0.93421928104796181</v>
      </c>
      <c r="AO104" s="50">
        <f t="shared" si="177"/>
        <v>1.3713077333764978</v>
      </c>
      <c r="AP104" s="50">
        <f t="shared" si="177"/>
        <v>1.618643859412956</v>
      </c>
      <c r="AQ104" s="50">
        <f t="shared" si="177"/>
        <v>0.62729100837449348</v>
      </c>
      <c r="AR104" s="50">
        <f t="shared" si="177"/>
        <v>0.83920704882590957</v>
      </c>
      <c r="AS104" s="50">
        <f t="shared" si="177"/>
        <v>0.9240103782795297</v>
      </c>
      <c r="AT104" s="50">
        <f t="shared" si="177"/>
        <v>1.0027709334674513</v>
      </c>
      <c r="AU104" s="50">
        <f t="shared" si="177"/>
        <v>0.99902314907761969</v>
      </c>
      <c r="AV104" s="50">
        <f t="shared" si="177"/>
        <v>1.1917013366518745</v>
      </c>
      <c r="AW104" s="50"/>
      <c r="AX104" s="50" t="e">
        <f t="shared" si="177"/>
        <v>#DIV/0!</v>
      </c>
      <c r="AY104" s="50">
        <f t="shared" si="177"/>
        <v>0.67860239858502647</v>
      </c>
      <c r="AZ104" s="50">
        <f t="shared" si="177"/>
        <v>0.61574619726922974</v>
      </c>
      <c r="BA104" s="50">
        <f t="shared" si="177"/>
        <v>0.68268732117813236</v>
      </c>
      <c r="BB104" s="50">
        <f t="shared" si="177"/>
        <v>1.3129186667241137</v>
      </c>
      <c r="BC104" s="50" t="e">
        <f t="shared" si="177"/>
        <v>#DIV/0!</v>
      </c>
      <c r="BD104" s="50">
        <f t="shared" si="177"/>
        <v>0.91219080653441542</v>
      </c>
      <c r="BE104" s="50" t="e">
        <f t="shared" si="177"/>
        <v>#DIV/0!</v>
      </c>
      <c r="BF104" s="50" t="e">
        <f t="shared" si="177"/>
        <v>#VALUE!</v>
      </c>
      <c r="BG104" s="50">
        <f>AVERAGE(BG80:BG102)</f>
        <v>0.44647364698177688</v>
      </c>
      <c r="BH104" s="50">
        <f>AVERAGE(BH80:BH102)</f>
        <v>0.81892477936842456</v>
      </c>
      <c r="BI104" s="50">
        <f>AVERAGE(BI80:BI102)</f>
        <v>1.0947760643825422</v>
      </c>
      <c r="BJ104" s="50">
        <f>AVERAGE(BJ80:BJ102)</f>
        <v>1.2770432173067632</v>
      </c>
      <c r="BK104" s="50" t="e">
        <f t="shared" si="177"/>
        <v>#VALUE!</v>
      </c>
      <c r="BL104" s="50">
        <f t="shared" si="177"/>
        <v>1.0475979182712536</v>
      </c>
      <c r="BM104" s="50">
        <f t="shared" si="177"/>
        <v>1.4864635258796235</v>
      </c>
      <c r="BN104" s="51">
        <f>AVERAGE(BN80:BN102)</f>
        <v>1.5893201757864686</v>
      </c>
    </row>
    <row r="105" spans="2:66" x14ac:dyDescent="0.25">
      <c r="AK105" s="19"/>
      <c r="AT105" s="4"/>
      <c r="AU105" s="4"/>
      <c r="AV105" s="4"/>
      <c r="AW105" s="4"/>
    </row>
    <row r="106" spans="2:66" x14ac:dyDescent="0.25">
      <c r="N106" s="55" t="s">
        <v>148</v>
      </c>
      <c r="O106" s="56"/>
      <c r="P106" s="56"/>
      <c r="Q106" s="56"/>
      <c r="R106" s="56"/>
      <c r="S106" s="56"/>
      <c r="T106" s="55" t="s">
        <v>149</v>
      </c>
      <c r="U106" s="56"/>
      <c r="V106" s="56"/>
      <c r="W106" s="56"/>
      <c r="X106" s="57"/>
      <c r="Y106" s="56" t="s">
        <v>150</v>
      </c>
      <c r="Z106" s="56"/>
      <c r="AA106" s="56"/>
      <c r="AB106" s="56"/>
      <c r="AC106" s="56"/>
      <c r="AD106" s="58" t="s">
        <v>151</v>
      </c>
      <c r="AE106" s="55" t="s">
        <v>15</v>
      </c>
      <c r="AF106" s="56"/>
      <c r="AG106" s="56"/>
      <c r="AH106" s="55" t="s">
        <v>152</v>
      </c>
      <c r="AI106" s="56"/>
      <c r="AJ106" s="56"/>
      <c r="AK106" s="56"/>
      <c r="AL106" s="56"/>
      <c r="AM106" s="55" t="s">
        <v>153</v>
      </c>
      <c r="AN106" s="56"/>
      <c r="AO106" s="56"/>
      <c r="AP106" s="57"/>
      <c r="AQ106" s="55" t="s">
        <v>154</v>
      </c>
      <c r="AR106" s="56"/>
      <c r="AS106" s="56"/>
      <c r="AT106" s="59"/>
      <c r="AU106" s="59"/>
      <c r="AV106" s="59"/>
      <c r="AW106" s="60"/>
      <c r="AX106" s="56" t="s">
        <v>155</v>
      </c>
      <c r="AY106" s="56"/>
      <c r="AZ106" s="56"/>
      <c r="BA106" s="56"/>
      <c r="BB106" s="56"/>
      <c r="BC106" s="55" t="s">
        <v>156</v>
      </c>
      <c r="BD106" s="57"/>
      <c r="BE106" s="55" t="s">
        <v>157</v>
      </c>
      <c r="BF106" s="56"/>
      <c r="BG106" s="56"/>
      <c r="BH106" s="56"/>
      <c r="BI106" s="56"/>
      <c r="BJ106" s="57"/>
      <c r="BK106" s="56" t="s">
        <v>158</v>
      </c>
      <c r="BL106" s="61"/>
      <c r="BM106" s="55" t="s">
        <v>159</v>
      </c>
      <c r="BN106" s="64"/>
    </row>
    <row r="107" spans="2:66" s="20" customFormat="1" x14ac:dyDescent="0.25">
      <c r="M107" s="21" t="s">
        <v>167</v>
      </c>
      <c r="N107" s="197">
        <f>R104+(S104-R104)/(S79-R79)*($B$3+(365*5+1)-R79)</f>
        <v>1.091686275734987</v>
      </c>
      <c r="O107" s="17"/>
      <c r="P107" s="22"/>
      <c r="Q107" s="22"/>
      <c r="R107" s="22"/>
      <c r="S107" s="22"/>
      <c r="T107" s="197">
        <f>V104+(W104-V104)/(W79-V79)*($B$3+(365*5+1)-V79)</f>
        <v>1.5117070381809508</v>
      </c>
      <c r="U107" s="22"/>
      <c r="V107" s="22"/>
      <c r="W107" s="22"/>
      <c r="X107" s="23"/>
      <c r="Y107" s="199">
        <f>AA104+(AB104-AA104)/(AB79-AA79)*($B$3+(365*5+1)-AA79)</f>
        <v>1.579155535316995</v>
      </c>
      <c r="Z107" s="22"/>
      <c r="AA107" s="22"/>
      <c r="AB107" s="22"/>
      <c r="AC107" s="22"/>
      <c r="AD107" s="201"/>
      <c r="AE107" s="202"/>
      <c r="AF107" s="22"/>
      <c r="AG107" s="22"/>
      <c r="AH107" s="205">
        <f>AK104+(AL104-AK104)/(AL79-AK79)*($B$3+(365*5+1)-AK79)</f>
        <v>1.5310441216504034</v>
      </c>
      <c r="AI107" s="97"/>
      <c r="AJ107" s="22"/>
      <c r="AK107" s="22"/>
      <c r="AL107" s="22"/>
      <c r="AM107" s="197"/>
      <c r="AN107" s="22"/>
      <c r="AO107" s="17"/>
      <c r="AP107" s="17"/>
      <c r="AQ107" s="197">
        <f>AT104+(AU104-AT104)/(AU79-AT79)*($B$3+(365*5+1)-AT79)</f>
        <v>1.0008348742328936</v>
      </c>
      <c r="AR107" s="17"/>
      <c r="AS107" s="17"/>
      <c r="AT107" s="22"/>
      <c r="AU107" s="22"/>
      <c r="AV107" s="22"/>
      <c r="AW107" s="23"/>
      <c r="AX107" s="199"/>
      <c r="AY107" s="17"/>
      <c r="AZ107" s="17"/>
      <c r="BA107" s="22"/>
      <c r="BB107" s="22"/>
      <c r="BC107" s="197"/>
      <c r="BD107" s="23"/>
      <c r="BE107" s="199">
        <f>BH104+(BI104-BH104)/(BI79-BH79)*($B$3+(365*5+1)-BH79)</f>
        <v>1.0960681078720698</v>
      </c>
      <c r="BF107" s="22"/>
      <c r="BG107" s="22"/>
      <c r="BH107" s="22"/>
      <c r="BI107" s="22"/>
      <c r="BJ107" s="23"/>
      <c r="BK107" s="199"/>
      <c r="BL107" s="22"/>
      <c r="BM107" s="197">
        <f>BM104+(BN104-BM104)/(BN79-BM79)*($B$3+(365*5+1)-BM79)</f>
        <v>1.499551572649207</v>
      </c>
      <c r="BN107" s="23"/>
    </row>
    <row r="108" spans="2:66" s="20" customFormat="1" x14ac:dyDescent="0.25">
      <c r="M108" s="21" t="s">
        <v>168</v>
      </c>
      <c r="N108" s="197">
        <f>Q104+(R104-Q104)/(R79-Q79)*($B$3+(365*4+1)-Q79)</f>
        <v>0.98992352817028406</v>
      </c>
      <c r="O108" s="17"/>
      <c r="P108" s="22"/>
      <c r="Q108" s="22"/>
      <c r="R108" s="22"/>
      <c r="S108" s="22"/>
      <c r="T108" s="197">
        <f>U104+(V104-U104)/(V79-U79)*($B$3+(365*4+1)-U79)</f>
        <v>1.3276148273541575</v>
      </c>
      <c r="U108" s="22"/>
      <c r="V108" s="22"/>
      <c r="W108" s="22"/>
      <c r="X108" s="23"/>
      <c r="Y108" s="199">
        <f>Z104+(AA104-Z104)/(AA79-Z79)*($B$3+(365*4+1)-Z79)</f>
        <v>1.4746950006872674</v>
      </c>
      <c r="Z108" s="22"/>
      <c r="AA108" s="22"/>
      <c r="AB108" s="22"/>
      <c r="AC108" s="22"/>
      <c r="AD108" s="201"/>
      <c r="AE108" s="202"/>
      <c r="AF108" s="22"/>
      <c r="AG108" s="22"/>
      <c r="AH108" s="197">
        <f>AJ104+(AK104-AJ104)/(AK79-AJ79)*($B$3+(365*4+1)-AJ79)</f>
        <v>1.5162770010911002</v>
      </c>
      <c r="AI108" s="97"/>
      <c r="AJ108" s="22"/>
      <c r="AK108" s="22"/>
      <c r="AL108" s="22"/>
      <c r="AM108" s="197"/>
      <c r="AN108" s="22"/>
      <c r="AO108" s="22"/>
      <c r="AP108" s="23"/>
      <c r="AQ108" s="197">
        <f>AR104+(AS104-AR104)/(AS79-AR79)*($B$3+(365*4+1)-AR79)</f>
        <v>0.86676813089833615</v>
      </c>
      <c r="AR108" s="17"/>
      <c r="AS108" s="17"/>
      <c r="AT108" s="22"/>
      <c r="AU108" s="22"/>
      <c r="AV108" s="22"/>
      <c r="AW108" s="23"/>
      <c r="AX108" s="199">
        <f>BA104+(BB104-BA104)/(BB79-BA79)*($B$3+(365*4+1)-BA79)</f>
        <v>1.1985931634924494</v>
      </c>
      <c r="AY108" s="17"/>
      <c r="AZ108" s="17"/>
      <c r="BA108" s="22"/>
      <c r="BB108" s="22"/>
      <c r="BC108" s="197"/>
      <c r="BD108" s="23"/>
      <c r="BE108" s="199">
        <f>BH104+(BI104-BH104)/(BI79-BH79)*($B$3+(365*4+1)-BH79)</f>
        <v>0.9781691394526868</v>
      </c>
      <c r="BF108" s="22"/>
      <c r="BG108" s="22"/>
      <c r="BH108" s="22"/>
      <c r="BI108" s="22"/>
      <c r="BJ108" s="23"/>
      <c r="BK108" s="199"/>
      <c r="BL108" s="22"/>
      <c r="BM108" s="206"/>
      <c r="BN108" s="23"/>
    </row>
    <row r="109" spans="2:66" s="20" customFormat="1" x14ac:dyDescent="0.25">
      <c r="M109" s="21" t="s">
        <v>169</v>
      </c>
      <c r="N109" s="198">
        <f>Q104+(R104-Q104)/(R79-Q79)*($B$3+(365*3+1)-Q79)</f>
        <v>0.88732675362709301</v>
      </c>
      <c r="O109" s="24"/>
      <c r="P109" s="25"/>
      <c r="Q109" s="25"/>
      <c r="R109" s="25"/>
      <c r="S109" s="25"/>
      <c r="T109" s="198">
        <f>U104+(V104-U104)/(V79-U79)*($B$3+(365*3+1)-U79)</f>
        <v>1.1992214139383894</v>
      </c>
      <c r="U109" s="25"/>
      <c r="V109" s="25"/>
      <c r="W109" s="25"/>
      <c r="X109" s="26"/>
      <c r="Y109" s="200">
        <f>Z104+(AA104-Z104)/(AA79-Z79)*($B$3+(365*3+1)-Z79)</f>
        <v>1.2725609084972351</v>
      </c>
      <c r="Z109" s="25"/>
      <c r="AA109" s="25"/>
      <c r="AB109" s="25"/>
      <c r="AC109" s="25"/>
      <c r="AD109" s="203"/>
      <c r="AE109" s="204"/>
      <c r="AF109" s="25"/>
      <c r="AG109" s="26"/>
      <c r="AH109" s="200">
        <f>AI104+(AJ104-AI104)/(AJ79-AI79)*($B$3+(365*3+1)-AI79)</f>
        <v>1.4872245734925302</v>
      </c>
      <c r="AI109" s="25"/>
      <c r="AJ109" s="25"/>
      <c r="AK109" s="25"/>
      <c r="AL109" s="25"/>
      <c r="AM109" s="197"/>
      <c r="AN109" s="25"/>
      <c r="AO109" s="25"/>
      <c r="AP109" s="25"/>
      <c r="AQ109" s="198">
        <f>AQ104+(AR104-AQ104)/(AR79-AQ79)*($B$3+(365*3+1)-AQ79)</f>
        <v>0.75028668882026173</v>
      </c>
      <c r="AR109" s="24"/>
      <c r="AS109" s="24"/>
      <c r="AT109" s="25"/>
      <c r="AU109" s="25"/>
      <c r="AV109" s="25"/>
      <c r="AW109" s="26"/>
      <c r="AX109" s="200">
        <f>BA104+(BB104-BA104)/(BB79-BA79)*($B$3+(365*3+1)-BA79)</f>
        <v>1.0232620345867458</v>
      </c>
      <c r="AY109" s="24"/>
      <c r="AZ109" s="24"/>
      <c r="BA109" s="25"/>
      <c r="BB109" s="25"/>
      <c r="BC109" s="198"/>
      <c r="BD109" s="26"/>
      <c r="BE109" s="200">
        <f>BH104+(BI104-BH104)/(BI79-BH79)*($B$3+(365*3+1)-BH79)</f>
        <v>0.86027017103330405</v>
      </c>
      <c r="BF109" s="25"/>
      <c r="BG109" s="25"/>
      <c r="BH109" s="25"/>
      <c r="BI109" s="25"/>
      <c r="BJ109" s="26"/>
      <c r="BK109" s="200"/>
      <c r="BL109" s="25"/>
      <c r="BM109" s="207"/>
      <c r="BN109" s="26"/>
    </row>
    <row r="110" spans="2:66" x14ac:dyDescent="0.25">
      <c r="N110" s="223" t="s">
        <v>14</v>
      </c>
      <c r="O110" s="63"/>
    </row>
    <row r="111" spans="2:66" x14ac:dyDescent="0.25">
      <c r="N111" s="223" t="s">
        <v>12</v>
      </c>
      <c r="O111" s="63"/>
      <c r="AH111" s="142"/>
      <c r="AQ111" s="216"/>
      <c r="AR111" s="216"/>
      <c r="AS111" s="216"/>
    </row>
    <row r="112" spans="2:66" ht="18" customHeight="1" x14ac:dyDescent="0.25">
      <c r="W112" s="1"/>
      <c r="X112" s="1"/>
      <c r="Y112" s="1"/>
      <c r="Z112" s="1"/>
      <c r="AB112" s="1"/>
      <c r="AC112" s="1"/>
      <c r="AD112" s="132"/>
      <c r="AE112" s="132"/>
      <c r="AF112" s="132"/>
      <c r="AG112" s="132"/>
      <c r="AH112" s="132"/>
      <c r="AI112" s="133"/>
      <c r="AJ112" s="133"/>
      <c r="AK112" s="132"/>
      <c r="AL112" s="132"/>
      <c r="AM112" s="132"/>
      <c r="AN112" s="131"/>
      <c r="AO112" s="1"/>
    </row>
    <row r="113" spans="28:41" ht="18" customHeight="1" x14ac:dyDescent="0.25">
      <c r="AB113" s="1"/>
      <c r="AC113" s="1"/>
      <c r="AD113" s="132"/>
      <c r="AE113" s="134"/>
      <c r="AF113" s="132"/>
      <c r="AG113" s="134"/>
      <c r="AH113" s="132"/>
      <c r="AI113" s="135"/>
      <c r="AJ113" s="136"/>
      <c r="AK113" s="132"/>
      <c r="AL113" s="132"/>
      <c r="AM113" s="132"/>
      <c r="AN113" s="131"/>
      <c r="AO113" s="1"/>
    </row>
    <row r="114" spans="28:41" x14ac:dyDescent="0.25">
      <c r="AB114" s="1"/>
      <c r="AC114" s="1"/>
      <c r="AD114" s="132"/>
      <c r="AE114" s="132"/>
      <c r="AF114" s="132"/>
      <c r="AG114" s="132"/>
      <c r="AH114" s="132"/>
      <c r="AI114" s="135"/>
      <c r="AJ114" s="136"/>
      <c r="AK114" s="132"/>
      <c r="AL114" s="132"/>
      <c r="AM114" s="132"/>
      <c r="AN114" s="131"/>
      <c r="AO114" s="1"/>
    </row>
    <row r="115" spans="28:41" x14ac:dyDescent="0.25">
      <c r="AB115" s="1"/>
      <c r="AC115" s="1"/>
      <c r="AD115" s="132"/>
      <c r="AE115" s="132"/>
      <c r="AF115" s="132"/>
      <c r="AG115" s="132"/>
      <c r="AH115" s="132"/>
      <c r="AI115" s="133"/>
      <c r="AJ115" s="133"/>
      <c r="AK115" s="131"/>
      <c r="AL115" s="132"/>
      <c r="AM115" s="132"/>
      <c r="AN115" s="131"/>
      <c r="AO115" s="1"/>
    </row>
    <row r="116" spans="28:41" x14ac:dyDescent="0.25">
      <c r="AB116" s="1"/>
      <c r="AC116" s="1"/>
      <c r="AD116" s="132"/>
      <c r="AE116" s="132"/>
      <c r="AF116" s="132"/>
      <c r="AG116" s="132"/>
      <c r="AH116" s="132"/>
      <c r="AI116" s="133"/>
      <c r="AJ116" s="133"/>
      <c r="AK116" s="131"/>
      <c r="AL116" s="132"/>
      <c r="AM116" s="132"/>
      <c r="AN116" s="131"/>
      <c r="AO116" s="1"/>
    </row>
    <row r="117" spans="28:41" x14ac:dyDescent="0.25">
      <c r="AB117" s="1"/>
      <c r="AC117" s="1"/>
      <c r="AD117" s="132"/>
      <c r="AE117" s="132"/>
      <c r="AF117" s="132"/>
      <c r="AG117" s="132"/>
      <c r="AH117" s="132"/>
      <c r="AI117" s="135"/>
      <c r="AJ117" s="136"/>
      <c r="AK117" s="132"/>
      <c r="AL117" s="132"/>
      <c r="AM117" s="132"/>
      <c r="AN117" s="131"/>
      <c r="AO117" s="1"/>
    </row>
    <row r="118" spans="28:41" x14ac:dyDescent="0.25">
      <c r="AB118" s="1"/>
      <c r="AC118" s="1"/>
      <c r="AD118" s="132"/>
      <c r="AE118" s="132"/>
      <c r="AF118" s="132"/>
      <c r="AG118" s="132"/>
      <c r="AH118" s="132"/>
      <c r="AI118" s="135"/>
      <c r="AJ118" s="136"/>
      <c r="AK118" s="132"/>
      <c r="AL118" s="132"/>
      <c r="AM118" s="132"/>
      <c r="AN118" s="131"/>
      <c r="AO118" s="1"/>
    </row>
    <row r="119" spans="28:41" x14ac:dyDescent="0.25">
      <c r="AB119" s="1"/>
      <c r="AC119" s="1"/>
      <c r="AD119" s="132"/>
      <c r="AE119" s="132"/>
      <c r="AF119" s="132"/>
      <c r="AG119" s="132"/>
      <c r="AH119" s="132"/>
      <c r="AI119" s="135"/>
      <c r="AJ119" s="136"/>
      <c r="AK119" s="132"/>
      <c r="AL119" s="132"/>
      <c r="AM119" s="132"/>
      <c r="AN119" s="131"/>
      <c r="AO119" s="1"/>
    </row>
    <row r="120" spans="28:41" x14ac:dyDescent="0.25">
      <c r="AB120" s="1"/>
      <c r="AC120" s="1"/>
      <c r="AD120" s="132"/>
      <c r="AE120" s="132"/>
      <c r="AF120" s="132"/>
      <c r="AG120" s="132"/>
      <c r="AH120" s="132"/>
      <c r="AI120" s="135"/>
      <c r="AJ120" s="136"/>
      <c r="AK120" s="132"/>
      <c r="AL120" s="132"/>
      <c r="AM120" s="132"/>
      <c r="AN120" s="131"/>
      <c r="AO120" s="1"/>
    </row>
    <row r="121" spans="28:41" x14ac:dyDescent="0.25">
      <c r="AB121" s="1"/>
      <c r="AC121" s="1"/>
      <c r="AD121" s="132"/>
      <c r="AE121" s="132"/>
      <c r="AF121" s="132"/>
      <c r="AG121" s="132"/>
      <c r="AH121" s="132"/>
      <c r="AI121" s="133"/>
      <c r="AJ121" s="133"/>
      <c r="AK121" s="132"/>
      <c r="AL121" s="132"/>
      <c r="AM121" s="132"/>
      <c r="AN121" s="131"/>
      <c r="AO121" s="1"/>
    </row>
    <row r="122" spans="28:41" x14ac:dyDescent="0.25">
      <c r="AB122" s="1"/>
      <c r="AC122" s="1"/>
      <c r="AD122" s="132"/>
      <c r="AE122" s="132"/>
      <c r="AF122" s="132"/>
      <c r="AG122" s="132"/>
      <c r="AH122" s="132"/>
      <c r="AI122" s="135"/>
      <c r="AJ122" s="136"/>
      <c r="AK122" s="132"/>
      <c r="AL122" s="132"/>
      <c r="AM122" s="132"/>
      <c r="AN122" s="131"/>
      <c r="AO122" s="1"/>
    </row>
    <row r="123" spans="28:41" x14ac:dyDescent="0.25">
      <c r="AB123" s="1"/>
      <c r="AC123" s="1"/>
      <c r="AD123" s="137"/>
      <c r="AE123" s="137"/>
      <c r="AF123" s="137"/>
      <c r="AG123" s="137"/>
      <c r="AH123" s="137"/>
      <c r="AI123" s="138"/>
      <c r="AJ123" s="138"/>
      <c r="AK123" s="139"/>
      <c r="AL123" s="137"/>
      <c r="AM123" s="137"/>
      <c r="AN123" s="139"/>
      <c r="AO123" s="1"/>
    </row>
    <row r="124" spans="28:41" x14ac:dyDescent="0.25">
      <c r="AB124" s="1"/>
      <c r="AC124" s="1"/>
      <c r="AD124" s="132"/>
      <c r="AE124" s="132"/>
      <c r="AF124" s="132"/>
      <c r="AG124" s="132"/>
      <c r="AH124" s="132"/>
      <c r="AI124" s="135"/>
      <c r="AJ124" s="136"/>
      <c r="AK124" s="131"/>
      <c r="AL124" s="132"/>
      <c r="AM124" s="132"/>
      <c r="AN124" s="131"/>
      <c r="AO124" s="1"/>
    </row>
    <row r="125" spans="28:41" x14ac:dyDescent="0.25">
      <c r="AB125" s="1"/>
      <c r="AC125" s="1"/>
      <c r="AD125" s="132"/>
      <c r="AE125" s="132"/>
      <c r="AF125" s="132"/>
      <c r="AG125" s="132"/>
      <c r="AH125" s="132"/>
      <c r="AI125" s="135"/>
      <c r="AJ125" s="136"/>
      <c r="AK125" s="132"/>
      <c r="AL125" s="132"/>
      <c r="AM125" s="132"/>
      <c r="AN125" s="131"/>
      <c r="AO125" s="1"/>
    </row>
    <row r="126" spans="28:41" x14ac:dyDescent="0.25">
      <c r="AB126" s="1"/>
      <c r="AC126" s="1"/>
      <c r="AD126" s="132"/>
      <c r="AE126" s="132"/>
      <c r="AF126" s="132"/>
      <c r="AG126" s="132"/>
      <c r="AH126" s="132"/>
      <c r="AI126" s="135"/>
      <c r="AJ126" s="136"/>
      <c r="AK126" s="132"/>
      <c r="AL126" s="132"/>
      <c r="AM126" s="132"/>
      <c r="AN126" s="131"/>
      <c r="AO126" s="1"/>
    </row>
    <row r="127" spans="28:41" x14ac:dyDescent="0.25">
      <c r="AB127" s="1"/>
      <c r="AC127" s="1"/>
      <c r="AD127" s="132"/>
      <c r="AE127" s="132"/>
      <c r="AF127" s="132"/>
      <c r="AG127" s="132"/>
      <c r="AH127" s="132"/>
      <c r="AI127" s="135"/>
      <c r="AJ127" s="136"/>
      <c r="AK127" s="132"/>
      <c r="AL127" s="132"/>
      <c r="AM127" s="132"/>
      <c r="AN127" s="131"/>
      <c r="AO127" s="1"/>
    </row>
    <row r="128" spans="28:41" x14ac:dyDescent="0.25">
      <c r="AB128" s="1"/>
      <c r="AC128" s="1"/>
      <c r="AD128" s="132"/>
      <c r="AE128" s="132"/>
      <c r="AF128" s="132"/>
      <c r="AG128" s="132"/>
      <c r="AH128" s="132"/>
      <c r="AI128" s="135"/>
      <c r="AJ128" s="136"/>
      <c r="AK128" s="132"/>
      <c r="AL128" s="132"/>
      <c r="AM128" s="132"/>
      <c r="AN128" s="131"/>
      <c r="AO128" s="1"/>
    </row>
    <row r="129" spans="28:41" x14ac:dyDescent="0.25">
      <c r="AB129" s="1"/>
      <c r="AC129" s="1"/>
      <c r="AD129" s="132"/>
      <c r="AE129" s="132"/>
      <c r="AF129" s="132"/>
      <c r="AG129" s="132"/>
      <c r="AH129" s="132"/>
      <c r="AI129" s="132"/>
      <c r="AJ129" s="132"/>
      <c r="AK129" s="132"/>
      <c r="AL129" s="132"/>
      <c r="AM129" s="132"/>
      <c r="AN129" s="131"/>
      <c r="AO129" s="1"/>
    </row>
    <row r="130" spans="28:41" x14ac:dyDescent="0.25">
      <c r="AB130" s="1"/>
      <c r="AC130" s="1"/>
      <c r="AD130" s="63"/>
      <c r="AE130" s="63"/>
      <c r="AF130" s="63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28:41" x14ac:dyDescent="0.25">
      <c r="AB131" s="1"/>
      <c r="AC131" s="1"/>
      <c r="AD131" s="129"/>
      <c r="AE131" s="66"/>
      <c r="AF131" s="66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28:41" x14ac:dyDescent="0.25">
      <c r="AB132" s="1"/>
      <c r="AC132" s="1"/>
      <c r="AD132" s="129"/>
      <c r="AE132" s="66"/>
      <c r="AF132" s="66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28:41" x14ac:dyDescent="0.25">
      <c r="AB133" s="1"/>
      <c r="AC133" s="1"/>
      <c r="AD133" s="129"/>
      <c r="AE133" s="66"/>
      <c r="AF133" s="66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28:41" x14ac:dyDescent="0.25">
      <c r="AB134" s="1"/>
      <c r="AC134" s="1"/>
      <c r="AD134" s="129"/>
      <c r="AE134" s="66"/>
      <c r="AF134" s="66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28:41" x14ac:dyDescent="0.25">
      <c r="AB135" s="1"/>
      <c r="AC135" s="1"/>
      <c r="AD135" s="129"/>
      <c r="AE135" s="66"/>
      <c r="AF135" s="66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28:41" x14ac:dyDescent="0.25">
      <c r="AB136" s="1"/>
      <c r="AC136" s="1"/>
      <c r="AD136" s="129"/>
      <c r="AE136" s="66"/>
      <c r="AF136" s="66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28:41" x14ac:dyDescent="0.25">
      <c r="AB137" s="1"/>
      <c r="AC137" s="1"/>
      <c r="AD137" s="129"/>
      <c r="AE137" s="66"/>
      <c r="AF137" s="66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28:41" x14ac:dyDescent="0.25">
      <c r="AB138" s="1"/>
      <c r="AC138" s="1"/>
      <c r="AD138" s="129"/>
      <c r="AE138" s="66"/>
      <c r="AF138" s="66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28:41" x14ac:dyDescent="0.25">
      <c r="AB139" s="1"/>
      <c r="AC139" s="1"/>
      <c r="AD139" s="129"/>
      <c r="AE139" s="140"/>
      <c r="AF139" s="140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28:41" x14ac:dyDescent="0.25">
      <c r="AB140" s="1"/>
      <c r="AC140" s="1"/>
      <c r="AD140" s="129"/>
      <c r="AE140" s="141"/>
      <c r="AF140" s="14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28:41" x14ac:dyDescent="0.25">
      <c r="AB141" s="1"/>
      <c r="AC141" s="1"/>
      <c r="AD141" s="129"/>
      <c r="AE141" s="66"/>
      <c r="AF141" s="66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28:41" x14ac:dyDescent="0.25">
      <c r="AB142" s="1"/>
      <c r="AC142" s="1"/>
      <c r="AD142" s="129"/>
      <c r="AE142" s="66"/>
      <c r="AF142" s="66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28:41" x14ac:dyDescent="0.25"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28:41" x14ac:dyDescent="0.25"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</sheetData>
  <mergeCells count="11">
    <mergeCell ref="B68:J68"/>
    <mergeCell ref="N5:BN5"/>
    <mergeCell ref="N6:BN6"/>
    <mergeCell ref="N75:BN75"/>
    <mergeCell ref="N35:BN35"/>
    <mergeCell ref="N36:BN36"/>
    <mergeCell ref="B5:J5"/>
    <mergeCell ref="B6:J6"/>
    <mergeCell ref="B35:J35"/>
    <mergeCell ref="B36:J36"/>
    <mergeCell ref="B65:J65"/>
  </mergeCells>
  <pageMargins left="0.7" right="0.7" top="0.75" bottom="0.75" header="0.3" footer="0.3"/>
  <pageSetup paperSize="8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im:links xmlns:im="http://www.autonomy.com/WorkSite">
  <im:linkstream>C:\NRPortbl\iManage\GRAHAMP\1803410_1.xls*</im:linkstream>
</im:links>
</file>

<file path=customXml/itemProps1.xml><?xml version="1.0" encoding="utf-8"?>
<ds:datastoreItem xmlns:ds="http://schemas.openxmlformats.org/officeDocument/2006/customXml" ds:itemID="{0155AC53-FC35-43C5-A8FF-AAEEB4F5A0A7}">
  <ds:schemaRefs>
    <ds:schemaRef ds:uri="http://www.autonomy.com/WorkSit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sheet</vt:lpstr>
      <vt:lpstr>March 2015</vt:lpstr>
    </vt:vector>
  </TitlesOfParts>
  <Company>International Monetary Fund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mcmbloombergvista</dc:creator>
  <cp:lastModifiedBy>leightonw</cp:lastModifiedBy>
  <cp:lastPrinted>2015-03-18T02:31:03Z</cp:lastPrinted>
  <dcterms:created xsi:type="dcterms:W3CDTF">2011-09-13T14:33:32Z</dcterms:created>
  <dcterms:modified xsi:type="dcterms:W3CDTF">2015-03-25T23:28:04Z</dcterms:modified>
</cp:coreProperties>
</file>