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F69366B2-E9FF-44E3-AF3D-388CC8330ABE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12.4" sheetId="49" r:id="rId1"/>
  </sheets>
  <definedNames>
    <definedName name="billion">1000000000</definedName>
    <definedName name="bit.conversion">1024</definedName>
    <definedName name="bit.per.byte">8</definedName>
    <definedName name="cell.pi">2.6</definedName>
    <definedName name="days.per.month">30.42</definedName>
    <definedName name="days.per.year">365</definedName>
    <definedName name="epsilon">0.000001</definedName>
    <definedName name="hours.per.day">24</definedName>
    <definedName name="million">1000000</definedName>
    <definedName name="minutes.per.hour">60</definedName>
    <definedName name="months.per.year">12</definedName>
    <definedName name="seconds.per.hour">3600</definedName>
    <definedName name="seconds.per.minute">60</definedName>
    <definedName name="thousand">1000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24" i="49" l="1"/>
  <c r="W123" i="49"/>
  <c r="W122" i="49"/>
  <c r="W121" i="49"/>
  <c r="W120" i="49"/>
  <c r="W119" i="49"/>
  <c r="W118" i="49"/>
  <c r="W117" i="49"/>
  <c r="W116" i="49"/>
  <c r="W115" i="49"/>
  <c r="W114" i="49"/>
  <c r="W113" i="49"/>
  <c r="W112" i="49"/>
  <c r="W111" i="49"/>
  <c r="W110" i="49"/>
  <c r="W109" i="49"/>
  <c r="W108" i="49"/>
  <c r="W107" i="49"/>
  <c r="W106" i="49"/>
  <c r="W105" i="49"/>
  <c r="W104" i="49"/>
  <c r="W103" i="49"/>
  <c r="W102" i="49"/>
  <c r="W101" i="49"/>
  <c r="W100" i="49"/>
  <c r="W99" i="49"/>
  <c r="W98" i="49"/>
  <c r="W97" i="49"/>
  <c r="W96" i="49"/>
  <c r="W95" i="49"/>
  <c r="W94" i="49"/>
  <c r="W93" i="49"/>
  <c r="W92" i="49"/>
  <c r="W91" i="49"/>
  <c r="W90" i="49"/>
  <c r="W89" i="49"/>
  <c r="W88" i="49"/>
  <c r="W87" i="49"/>
  <c r="W86" i="49"/>
  <c r="W85" i="49"/>
  <c r="W84" i="49"/>
  <c r="W83" i="49"/>
  <c r="W82" i="49"/>
  <c r="W81" i="49"/>
  <c r="W80" i="49"/>
  <c r="W79" i="49"/>
  <c r="W78" i="49"/>
  <c r="W77" i="49"/>
  <c r="W76" i="49"/>
  <c r="W75" i="49"/>
  <c r="W74" i="49"/>
  <c r="W73" i="49"/>
  <c r="W72" i="49"/>
  <c r="W71" i="49"/>
  <c r="W70" i="49"/>
  <c r="W69" i="49"/>
  <c r="W68" i="49"/>
  <c r="W67" i="49"/>
  <c r="W66" i="49"/>
  <c r="W65" i="49"/>
  <c r="W64" i="49"/>
  <c r="W63" i="49"/>
  <c r="W62" i="49"/>
  <c r="W61" i="49"/>
  <c r="W60" i="49"/>
  <c r="W59" i="49"/>
  <c r="W58" i="49"/>
  <c r="W57" i="49"/>
  <c r="W56" i="49"/>
  <c r="W55" i="49"/>
  <c r="W54" i="49"/>
  <c r="W53" i="49"/>
  <c r="W52" i="49"/>
  <c r="W51" i="49"/>
  <c r="W50" i="49"/>
  <c r="W49" i="49"/>
  <c r="W48" i="49"/>
  <c r="W47" i="49"/>
  <c r="W46" i="49"/>
  <c r="W45" i="49"/>
  <c r="W44" i="49"/>
  <c r="W43" i="49"/>
  <c r="W42" i="49"/>
  <c r="W41" i="49"/>
  <c r="W40" i="49"/>
  <c r="W39" i="49"/>
  <c r="W38" i="49"/>
  <c r="W37" i="49"/>
  <c r="W36" i="49"/>
  <c r="W35" i="49"/>
  <c r="W34" i="49"/>
  <c r="W33" i="49"/>
  <c r="W32" i="49"/>
  <c r="W31" i="49"/>
  <c r="W30" i="49"/>
  <c r="W29" i="49"/>
  <c r="W28" i="49"/>
  <c r="W27" i="49"/>
  <c r="W26" i="49"/>
  <c r="W25" i="49"/>
  <c r="W24" i="49"/>
  <c r="W23" i="49"/>
  <c r="W22" i="49"/>
  <c r="W21" i="49"/>
  <c r="W20" i="49"/>
  <c r="W19" i="49"/>
  <c r="C131" i="49"/>
  <c r="V118" i="49"/>
  <c r="V119" i="49" s="1"/>
  <c r="V120" i="49" s="1"/>
  <c r="V121" i="49" s="1"/>
  <c r="V122" i="49" s="1"/>
  <c r="V123" i="49" s="1"/>
  <c r="V124" i="49" s="1"/>
  <c r="V109" i="49"/>
  <c r="V110" i="49" s="1"/>
  <c r="V111" i="49" s="1"/>
  <c r="V112" i="49" s="1"/>
  <c r="V113" i="49" s="1"/>
  <c r="V114" i="49" s="1"/>
  <c r="V115" i="49" s="1"/>
  <c r="V116" i="49" s="1"/>
  <c r="V117" i="49" s="1"/>
  <c r="V100" i="49"/>
  <c r="V101" i="49" s="1"/>
  <c r="V102" i="49" s="1"/>
  <c r="V103" i="49" s="1"/>
  <c r="V104" i="49" s="1"/>
  <c r="V105" i="49" s="1"/>
  <c r="V106" i="49" s="1"/>
  <c r="V107" i="49" s="1"/>
  <c r="V108" i="49" s="1"/>
  <c r="V91" i="49"/>
  <c r="V92" i="49" s="1"/>
  <c r="V93" i="49" s="1"/>
  <c r="V94" i="49" s="1"/>
  <c r="V95" i="49" s="1"/>
  <c r="V96" i="49" s="1"/>
  <c r="V97" i="49" s="1"/>
  <c r="V98" i="49" s="1"/>
  <c r="V99" i="49" s="1"/>
  <c r="V82" i="49"/>
  <c r="V83" i="49" s="1"/>
  <c r="V84" i="49" s="1"/>
  <c r="V85" i="49" s="1"/>
  <c r="V86" i="49" s="1"/>
  <c r="V87" i="49" s="1"/>
  <c r="V88" i="49" s="1"/>
  <c r="V89" i="49" s="1"/>
  <c r="V90" i="49" s="1"/>
  <c r="V73" i="49"/>
  <c r="V74" i="49" s="1"/>
  <c r="V75" i="49" s="1"/>
  <c r="V76" i="49" s="1"/>
  <c r="V77" i="49" s="1"/>
  <c r="V78" i="49" s="1"/>
  <c r="V79" i="49" s="1"/>
  <c r="V80" i="49" s="1"/>
  <c r="V81" i="49" s="1"/>
  <c r="V64" i="49"/>
  <c r="V65" i="49" s="1"/>
  <c r="V66" i="49" s="1"/>
  <c r="V67" i="49" s="1"/>
  <c r="V68" i="49" s="1"/>
  <c r="V69" i="49" s="1"/>
  <c r="V70" i="49" s="1"/>
  <c r="V71" i="49" s="1"/>
  <c r="V72" i="49" s="1"/>
  <c r="V55" i="49"/>
  <c r="V56" i="49" s="1"/>
  <c r="V57" i="49" s="1"/>
  <c r="V58" i="49" s="1"/>
  <c r="V59" i="49" s="1"/>
  <c r="V60" i="49" s="1"/>
  <c r="V61" i="49" s="1"/>
  <c r="V62" i="49" s="1"/>
  <c r="V63" i="49" s="1"/>
  <c r="V46" i="49"/>
  <c r="V47" i="49" s="1"/>
  <c r="V48" i="49" s="1"/>
  <c r="V49" i="49" s="1"/>
  <c r="V50" i="49" s="1"/>
  <c r="V51" i="49" s="1"/>
  <c r="V52" i="49" s="1"/>
  <c r="V53" i="49" s="1"/>
  <c r="V54" i="49" s="1"/>
  <c r="V37" i="49"/>
  <c r="V38" i="49" s="1"/>
  <c r="V39" i="49" s="1"/>
  <c r="V40" i="49" s="1"/>
  <c r="V41" i="49" s="1"/>
  <c r="V42" i="49" s="1"/>
  <c r="V43" i="49" s="1"/>
  <c r="V44" i="49" s="1"/>
  <c r="V45" i="49" s="1"/>
  <c r="V28" i="49"/>
  <c r="V29" i="49" s="1"/>
  <c r="V30" i="49" s="1"/>
  <c r="V31" i="49" s="1"/>
  <c r="V32" i="49" s="1"/>
  <c r="V33" i="49" s="1"/>
  <c r="V34" i="49" s="1"/>
  <c r="V35" i="49" s="1"/>
  <c r="V36" i="49" s="1"/>
  <c r="V19" i="49"/>
  <c r="V20" i="49" s="1"/>
  <c r="V21" i="49" s="1"/>
  <c r="V22" i="49" s="1"/>
  <c r="V23" i="49" s="1"/>
  <c r="V24" i="49" s="1"/>
  <c r="V25" i="49" s="1"/>
  <c r="V26" i="49" s="1"/>
  <c r="V27" i="49" s="1"/>
  <c r="C132" i="49" l="1"/>
  <c r="E130" i="49"/>
  <c r="D130" i="49"/>
  <c r="E131" i="49"/>
  <c r="D131" i="49"/>
  <c r="C133" i="49" l="1"/>
  <c r="D132" i="49"/>
  <c r="E132" i="49"/>
  <c r="C134" i="49" l="1"/>
  <c r="D133" i="49"/>
  <c r="E133" i="49"/>
  <c r="C135" i="49" l="1"/>
  <c r="E134" i="49"/>
  <c r="D134" i="49"/>
  <c r="C136" i="49" l="1"/>
  <c r="D135" i="49"/>
  <c r="E135" i="49"/>
  <c r="C137" i="49" l="1"/>
  <c r="E136" i="49"/>
  <c r="D136" i="49"/>
  <c r="C138" i="49" l="1"/>
  <c r="E137" i="49"/>
  <c r="D137" i="49"/>
  <c r="C139" i="49" l="1"/>
  <c r="D138" i="49"/>
  <c r="E138" i="49"/>
  <c r="C140" i="49" l="1"/>
  <c r="E139" i="49"/>
  <c r="D139" i="49"/>
  <c r="C141" i="49" l="1"/>
  <c r="D140" i="49"/>
  <c r="E140" i="49"/>
  <c r="C142" i="49" l="1"/>
  <c r="D141" i="49"/>
  <c r="E141" i="49"/>
  <c r="C143" i="49" l="1"/>
  <c r="D142" i="49"/>
  <c r="E142" i="49"/>
  <c r="C144" i="49" l="1"/>
  <c r="E143" i="49"/>
  <c r="D143" i="49"/>
  <c r="C145" i="49" l="1"/>
  <c r="D144" i="49"/>
  <c r="E144" i="49"/>
  <c r="C146" i="49" l="1"/>
  <c r="E145" i="49"/>
  <c r="D145" i="49"/>
  <c r="C147" i="49" l="1"/>
  <c r="E146" i="49"/>
  <c r="D146" i="49"/>
  <c r="C148" i="49" l="1"/>
  <c r="E147" i="49"/>
  <c r="D147" i="49"/>
  <c r="C149" i="49" l="1"/>
  <c r="E148" i="49"/>
  <c r="D148" i="49"/>
  <c r="C150" i="49" l="1"/>
  <c r="D149" i="49"/>
  <c r="E149" i="49"/>
  <c r="C151" i="49" l="1"/>
  <c r="E150" i="49"/>
  <c r="D150" i="49"/>
  <c r="C152" i="49" l="1"/>
  <c r="E151" i="49"/>
  <c r="D151" i="49"/>
  <c r="C153" i="49" l="1"/>
  <c r="D152" i="49"/>
  <c r="E152" i="49"/>
  <c r="C154" i="49" l="1"/>
  <c r="E153" i="49"/>
  <c r="D153" i="49"/>
  <c r="C155" i="49" l="1"/>
  <c r="E154" i="49"/>
  <c r="D154" i="49"/>
  <c r="C156" i="49" l="1"/>
  <c r="E155" i="49"/>
  <c r="D155" i="49"/>
  <c r="C157" i="49" l="1"/>
  <c r="D156" i="49"/>
  <c r="E156" i="49"/>
  <c r="C158" i="49" l="1"/>
  <c r="D157" i="49"/>
  <c r="E157" i="49"/>
  <c r="C159" i="49" l="1"/>
  <c r="E158" i="49"/>
  <c r="D158" i="49"/>
  <c r="C160" i="49" l="1"/>
  <c r="D159" i="49"/>
  <c r="E159" i="49"/>
  <c r="C161" i="49" l="1"/>
  <c r="D160" i="49"/>
  <c r="E160" i="49"/>
  <c r="C162" i="49" l="1"/>
  <c r="E161" i="49"/>
  <c r="D161" i="49"/>
  <c r="C163" i="49" l="1"/>
  <c r="E162" i="49"/>
  <c r="D162" i="49"/>
  <c r="C164" i="49" l="1"/>
  <c r="D163" i="49"/>
  <c r="E163" i="49"/>
  <c r="C165" i="49" l="1"/>
  <c r="D164" i="49"/>
  <c r="E164" i="49"/>
  <c r="C166" i="49" l="1"/>
  <c r="D165" i="49"/>
  <c r="E165" i="49"/>
  <c r="C167" i="49" l="1"/>
  <c r="E166" i="49"/>
  <c r="D166" i="49"/>
  <c r="C168" i="49" l="1"/>
  <c r="D167" i="49"/>
  <c r="E167" i="49"/>
  <c r="C169" i="49" l="1"/>
  <c r="D168" i="49"/>
  <c r="E168" i="49"/>
  <c r="C170" i="49" l="1"/>
  <c r="E169" i="49"/>
  <c r="D169" i="49"/>
  <c r="C171" i="49" l="1"/>
  <c r="E170" i="49"/>
  <c r="D170" i="49"/>
  <c r="C172" i="49" l="1"/>
  <c r="D171" i="49"/>
  <c r="E171" i="49"/>
  <c r="C173" i="49" l="1"/>
  <c r="D172" i="49"/>
  <c r="E172" i="49"/>
  <c r="D173" i="49" l="1"/>
  <c r="E173" i="49"/>
</calcChain>
</file>

<file path=xl/sharedStrings.xml><?xml version="1.0" encoding="utf-8"?>
<sst xmlns="http://schemas.openxmlformats.org/spreadsheetml/2006/main" count="134" uniqueCount="45">
  <si>
    <t xml:space="preserve"> </t>
  </si>
  <si>
    <t>Combination 1</t>
  </si>
  <si>
    <t>Other non-Fibre Services</t>
  </si>
  <si>
    <t>PtP FFLAS</t>
  </si>
  <si>
    <t>Combination 2</t>
  </si>
  <si>
    <t>Other FFLAS</t>
  </si>
  <si>
    <t>Combination 3</t>
  </si>
  <si>
    <t>Copper access services</t>
  </si>
  <si>
    <t>Other non-Fibre services</t>
  </si>
  <si>
    <t>GPON FFLAS</t>
  </si>
  <si>
    <t>Non-FFLAS Fibre services</t>
  </si>
  <si>
    <t>Combination 4</t>
  </si>
  <si>
    <t>Combination 5</t>
  </si>
  <si>
    <t>Combination 6</t>
  </si>
  <si>
    <t>Capital Contributions</t>
  </si>
  <si>
    <t>Combination 7</t>
  </si>
  <si>
    <t>Combination 8</t>
  </si>
  <si>
    <t>Combination 9</t>
  </si>
  <si>
    <t>Combination 10</t>
  </si>
  <si>
    <t>Combination 11</t>
  </si>
  <si>
    <t>Combination 12</t>
  </si>
  <si>
    <t>Tag combinations</t>
  </si>
  <si>
    <t>Tag revenue items</t>
  </si>
  <si>
    <t>Revenues</t>
  </si>
  <si>
    <t>Revenue ratios</t>
  </si>
  <si>
    <t>Answer for table in B12.4</t>
  </si>
  <si>
    <t>B12.4</t>
  </si>
  <si>
    <t>Combination</t>
  </si>
  <si>
    <t>Category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</si>
  <si>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</si>
  <si>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</si>
  <si>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</si>
  <si>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</si>
  <si>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</si>
  <si>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</si>
  <si>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</si>
  <si>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</si>
  <si>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</si>
  <si>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</si>
  <si>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</si>
  <si>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</si>
  <si>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</si>
  <si>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</si>
  <si>
    <t>NZD</t>
  </si>
  <si>
    <t>Highlighted cells Chorus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</si>
</sst>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dd\ mmm\ yy_)"/>
    <numFmt numFmtId="167" formatCode="* _(#,##0_);[Red]* \(#,##0\);* _(&quot;-&quot;?_);@_)"/>
    <numFmt numFmtId="168" formatCode="* _(#,##0.00_);[Red]* \(#,##0.00\);* _(&quot;-&quot;?_);@_)"/>
    <numFmt numFmtId="169" formatCode="\€\ * _(#,##0_);[Red]\€\ * \(#,##0\);\€\ * _(&quot;-&quot;?_);@_)"/>
    <numFmt numFmtId="170" formatCode="\€\ * _(#,##0.00_);[Red]\€\ * \(#,##0.00\);\€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$\ * _(#,##0_);[Red]\$\ * \(#,##0\);\$\ * _(&quot;-&quot;?_);@_)"/>
    <numFmt numFmtId="174" formatCode="\$\ * _(#,##0.00_);[Red]\$\ * \(#,##0.00\);\$\ * _(&quot;-&quot;?_);@_)"/>
    <numFmt numFmtId="175" formatCode="[$USD]\ * _(#,##0_);[Red][$USD]\ * \(#,##0\);[$USD]\ * _(&quot;-&quot;?_);@_)"/>
    <numFmt numFmtId="176" formatCode="[$USD]\ * _(#,##0.00_);[Red][$USD]\ * \(#,##0.00\);[$USD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mmm\ yy_)"/>
    <numFmt numFmtId="182" formatCode="yyyy_)"/>
    <numFmt numFmtId="183" formatCode="#,##0_);[Red]\-#,##0_);&quot;-&quot;?_);@_)"/>
    <numFmt numFmtId="184" formatCode="#,##0.00_);[Red]\-#,##0.00_);&quot;-&quot;?_);@_)"/>
    <numFmt numFmtId="185" formatCode="#,##0%;[Red]\-#,##0%;&quot;-&quot;\%;@_)"/>
    <numFmt numFmtId="186" formatCode="#,##0.00%;[Red]\-#,##0.00%;&quot;-&quot;\%;@_)"/>
  </numFmts>
  <fonts count="13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rgb="FFC4123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0A0"/>
        <bgColor indexed="64"/>
      </patternFill>
    </fill>
    <fill>
      <patternFill patternType="solid">
        <fgColor rgb="FF221F7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/>
      <right/>
      <top style="medium">
        <color rgb="FFC4D0E9"/>
      </top>
      <bottom/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</borders>
  <cellStyleXfs count="59">
    <xf numFmtId="0" fontId="0" fillId="0" borderId="0">
      <alignment vertical="center"/>
    </xf>
    <xf numFmtId="0" fontId="2" fillId="0" borderId="0" applyNumberFormat="0" applyAlignment="0">
      <alignment vertical="center"/>
    </xf>
    <xf numFmtId="165" fontId="8" fillId="0" borderId="0" applyNumberFormat="0" applyAlignment="0">
      <alignment vertical="center"/>
    </xf>
    <xf numFmtId="0" fontId="10" fillId="10" borderId="0" applyNumberFormat="0">
      <alignment horizontal="center" vertical="top" wrapText="1"/>
    </xf>
    <xf numFmtId="0" fontId="10" fillId="8" borderId="0" applyNumberFormat="0">
      <alignment horizontal="left" vertical="top" wrapText="1"/>
    </xf>
    <xf numFmtId="0" fontId="10" fillId="8" borderId="0" applyNumberFormat="0">
      <alignment horizontal="centerContinuous" vertical="top"/>
    </xf>
    <xf numFmtId="0" fontId="11" fillId="8" borderId="0" applyNumberFormat="0">
      <alignment horizontal="center" vertical="top" wrapText="1"/>
    </xf>
    <xf numFmtId="16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0" borderId="5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4" fontId="2" fillId="3" borderId="2" applyNumberFormat="0" applyAlignment="0">
      <alignment vertical="center"/>
      <protection locked="0"/>
    </xf>
    <xf numFmtId="0" fontId="2" fillId="4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0" borderId="1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85" fontId="2" fillId="0" borderId="0" applyFont="0" applyFill="0" applyBorder="0" applyAlignment="0" applyProtection="0">
      <alignment horizontal="right" vertical="center"/>
    </xf>
    <xf numFmtId="186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3" applyNumberFormat="0" applyFill="0" applyAlignment="0" applyProtection="0">
      <alignment vertical="center"/>
    </xf>
    <xf numFmtId="164" fontId="2" fillId="0" borderId="4" applyNumberFormat="0" applyFont="0" applyFill="0" applyAlignment="0" applyProtection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4" fontId="5" fillId="0" borderId="0" applyNumberFormat="0" applyFill="0" applyBorder="0" applyAlignment="0" applyProtection="0">
      <alignment vertical="center"/>
    </xf>
    <xf numFmtId="164" fontId="5" fillId="9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  <xf numFmtId="0" fontId="6" fillId="12" borderId="0" applyNumberFormat="0">
      <alignment vertical="center"/>
    </xf>
    <xf numFmtId="9" fontId="2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10" fillId="10" borderId="0" xfId="3">
      <alignment horizontal="center" vertical="top" wrapText="1"/>
    </xf>
    <xf numFmtId="0" fontId="0" fillId="2" borderId="0" xfId="46" applyFont="1">
      <alignment vertical="center"/>
    </xf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6" fillId="0" borderId="0" xfId="55" applyFill="1">
      <alignment vertical="center"/>
    </xf>
    <xf numFmtId="185" fontId="0" fillId="0" borderId="0" xfId="40" applyFont="1" applyAlignment="1">
      <alignment vertical="center"/>
    </xf>
    <xf numFmtId="183" fontId="2" fillId="0" borderId="1" xfId="37" applyBorder="1" applyProtection="1">
      <alignment vertical="center"/>
      <protection locked="0"/>
    </xf>
    <xf numFmtId="183" fontId="2" fillId="0" borderId="1" xfId="34" applyNumberFormat="1">
      <alignment vertical="center"/>
      <protection locked="0"/>
    </xf>
    <xf numFmtId="185" fontId="5" fillId="0" borderId="0" xfId="40" applyFont="1" applyAlignment="1">
      <alignment vertical="center"/>
    </xf>
    <xf numFmtId="0" fontId="2" fillId="0" borderId="5" xfId="28">
      <alignment vertical="center"/>
    </xf>
    <xf numFmtId="0" fontId="4" fillId="2" borderId="0" xfId="24" applyFill="1">
      <alignment vertical="center"/>
    </xf>
    <xf numFmtId="0" fontId="0" fillId="7" borderId="0" xfId="39" applyFont="1">
      <alignment vertical="center"/>
    </xf>
    <xf numFmtId="0" fontId="4" fillId="7" borderId="0" xfId="39" applyFont="1">
      <alignment vertical="center"/>
    </xf>
    <xf numFmtId="0" fontId="8" fillId="0" borderId="0" xfId="2" applyNumberFormat="1">
      <alignment vertical="center"/>
    </xf>
    <xf numFmtId="183" fontId="2" fillId="0" borderId="5" xfId="28" applyNumberFormat="1">
      <alignment vertical="center"/>
    </xf>
    <xf numFmtId="9" fontId="2" fillId="4" borderId="0" xfId="58" applyFill="1" applyAlignment="1">
      <alignment vertical="center"/>
    </xf>
    <xf numFmtId="185" fontId="0" fillId="11" borderId="0" xfId="40" applyFont="1" applyFill="1" applyAlignment="1">
      <alignment vertical="center"/>
    </xf>
    <xf numFmtId="183" fontId="2" fillId="11" borderId="0" xfId="32" applyNumberFormat="1" applyFill="1">
      <alignment vertical="center"/>
    </xf>
    <xf numFmtId="0" fontId="12" fillId="0" borderId="0" xfId="0" applyFont="1">
      <alignment vertical="center"/>
    </xf>
    <xf numFmtId="0" fontId="0" fillId="11" borderId="0" xfId="0" applyFill="1">
      <alignment vertical="center"/>
    </xf>
  </cellXfs>
  <cellStyles count="59">
    <cellStyle name="Calculation" xfId="1" builtinId="22" customBuiltin="1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t bold)" xfId="6" xr:uid="{00000000-0005-0000-0000-000005000000}"/>
    <cellStyle name="Currency (0dp)" xfId="7" xr:uid="{00000000-0005-0000-0000-000007000000}"/>
    <cellStyle name="Currency (2dp)" xfId="8" xr:uid="{00000000-0005-0000-0000-000008000000}"/>
    <cellStyle name="Currency Dollar" xfId="9" xr:uid="{00000000-0005-0000-0000-000009000000}"/>
    <cellStyle name="Currency Dollar (2dp)" xfId="10" xr:uid="{00000000-0005-0000-0000-00000A000000}"/>
    <cellStyle name="Currency EUR" xfId="11" xr:uid="{00000000-0005-0000-0000-00000B000000}"/>
    <cellStyle name="Currency EUR (2dp)" xfId="12" xr:uid="{00000000-0005-0000-0000-00000C000000}"/>
    <cellStyle name="Currency Euro" xfId="13" xr:uid="{00000000-0005-0000-0000-00000D000000}"/>
    <cellStyle name="Currency Euro (2dp)" xfId="14" xr:uid="{00000000-0005-0000-0000-00000E000000}"/>
    <cellStyle name="Currency GBP" xfId="15" xr:uid="{00000000-0005-0000-0000-00000F000000}"/>
    <cellStyle name="Currency GBP (2dp)" xfId="16" xr:uid="{00000000-0005-0000-0000-000010000000}"/>
    <cellStyle name="Currency Pound" xfId="17" xr:uid="{00000000-0005-0000-0000-000011000000}"/>
    <cellStyle name="Currency Pound (2dp)" xfId="18" xr:uid="{00000000-0005-0000-0000-000012000000}"/>
    <cellStyle name="Currency USD" xfId="19" xr:uid="{00000000-0005-0000-0000-000013000000}"/>
    <cellStyle name="Currency USD (2dp)" xfId="20" xr:uid="{00000000-0005-0000-0000-000014000000}"/>
    <cellStyle name="Date" xfId="21" xr:uid="{00000000-0005-0000-0000-000015000000}"/>
    <cellStyle name="Date (Month)" xfId="22" xr:uid="{00000000-0005-0000-0000-000016000000}"/>
    <cellStyle name="Date (Year)" xfId="23" xr:uid="{00000000-0005-0000-0000-000017000000}"/>
    <cellStyle name="H0" xfId="55" xr:uid="{00000000-0005-0000-0000-000018000000}"/>
    <cellStyle name="H0 2" xfId="57" xr:uid="{934491C3-D6B3-47D3-B28F-BEB43D38619F}"/>
    <cellStyle name="H1" xfId="56" xr:uid="{00000000-0005-0000-0000-000019000000}"/>
    <cellStyle name="H2" xfId="24" xr:uid="{00000000-0005-0000-0000-00001A000000}"/>
    <cellStyle name="H3" xfId="25" xr:uid="{00000000-0005-0000-0000-00001B000000}"/>
    <cellStyle name="H4" xfId="26" xr:uid="{00000000-0005-0000-0000-00001C000000}"/>
    <cellStyle name="Highlight" xfId="27" xr:uid="{00000000-0005-0000-0000-00001D000000}"/>
    <cellStyle name="Input calculation" xfId="28" xr:uid="{00000000-0005-0000-0000-00001E000000}"/>
    <cellStyle name="Input data" xfId="29" xr:uid="{00000000-0005-0000-0000-00001F000000}"/>
    <cellStyle name="Input estimate" xfId="30" xr:uid="{00000000-0005-0000-0000-000020000000}"/>
    <cellStyle name="Input link" xfId="31" xr:uid="{00000000-0005-0000-0000-000021000000}"/>
    <cellStyle name="Input link (different workbook)" xfId="32" xr:uid="{00000000-0005-0000-0000-000022000000}"/>
    <cellStyle name="Input Link (different Worksheet)" xfId="33" xr:uid="{00000000-0005-0000-0000-000023000000}"/>
    <cellStyle name="Input parameter" xfId="34" xr:uid="{00000000-0005-0000-0000-000024000000}"/>
    <cellStyle name="Name" xfId="35" xr:uid="{00000000-0005-0000-0000-000025000000}"/>
    <cellStyle name="Normal" xfId="0" builtinId="0"/>
    <cellStyle name="Normal 2" xfId="54" xr:uid="{00000000-0005-0000-0000-000027000000}"/>
    <cellStyle name="Note" xfId="36" builtinId="10" customBuiltin="1"/>
    <cellStyle name="Number" xfId="37" xr:uid="{00000000-0005-0000-0000-000029000000}"/>
    <cellStyle name="Number (2dp)" xfId="38" xr:uid="{00000000-0005-0000-0000-00002A000000}"/>
    <cellStyle name="Output" xfId="39" builtinId="21" customBuiltin="1"/>
    <cellStyle name="Percent" xfId="58" builtinId="5"/>
    <cellStyle name="Percentage" xfId="40" xr:uid="{00000000-0005-0000-0000-00002C000000}"/>
    <cellStyle name="Percentage (2dp)" xfId="41" xr:uid="{00000000-0005-0000-0000-00002D000000}"/>
    <cellStyle name="Row label" xfId="42" xr:uid="{00000000-0005-0000-0000-00002E000000}"/>
    <cellStyle name="Row label (indent)" xfId="43" xr:uid="{00000000-0005-0000-0000-00002F000000}"/>
    <cellStyle name="Sub-total row" xfId="44" xr:uid="{00000000-0005-0000-0000-000030000000}"/>
    <cellStyle name="Table finish row" xfId="45" xr:uid="{00000000-0005-0000-0000-000031000000}"/>
    <cellStyle name="Table shading" xfId="46" xr:uid="{00000000-0005-0000-0000-000032000000}"/>
    <cellStyle name="Table unfinish row" xfId="47" xr:uid="{00000000-0005-0000-0000-000033000000}"/>
    <cellStyle name="Table unshading" xfId="48" xr:uid="{00000000-0005-0000-0000-000034000000}"/>
    <cellStyle name="Text" xfId="49" xr:uid="{00000000-0005-0000-0000-000035000000}"/>
    <cellStyle name="Total" xfId="50" builtinId="25" customBuiltin="1"/>
    <cellStyle name="Total row" xfId="51" xr:uid="{00000000-0005-0000-0000-000037000000}"/>
    <cellStyle name="Unhighlight" xfId="52" xr:uid="{00000000-0005-0000-0000-000038000000}"/>
    <cellStyle name="Untotal row" xfId="53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000000"/>
      <color rgb="FF221F72"/>
      <color rgb="FFC4D0E9"/>
      <color rgb="FFFFFFFF"/>
      <color rgb="FFFFFAB3"/>
      <color rgb="FFFFE0A0"/>
      <color rgb="FFC41230"/>
      <color rgb="FFFFFF00"/>
      <color rgb="FF00FF00"/>
      <color rgb="FFB4FF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4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666750</xdr:colOff>
      <xdr:row>1</xdr:row>
      <xdr:rowOff>0</xdr:rowOff>
    </xdr:to>
    <xdr:pic>
      <xdr:nvPicPr>
        <xdr:cNvPr id="4143" name="Picture 8" descr="P:\projects\EG011\WP\EG011040\AnalysysMason2.png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14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C000"/>
    <pageSetUpPr autoPageBreaks="0"/>
  </sheetPr>
  <dimension ref="A1:Y173"/>
  <sheetViews>
    <sheetView showGridLines="0" tabSelected="1" defaultGridColor="0" colorId="22" zoomScaleNormal="100" workbookViewId="0">
      <pane ySplit="1" topLeftCell="A2" activePane="bottomLeft" state="frozen"/>
      <selection pane="bottomLeft" activeCell="F1" sqref="F1"/>
    </sheetView>
  </sheetViews>
  <sheetFormatPr defaultColWidth="12.7109375" defaultRowHeight="12" outlineLevelRow="1" x14ac:dyDescent="0.2"/>
  <cols>
    <col min="1" max="1" width="6.7109375" customWidth="1"/>
    <col min="2" max="2" width="12.7109375" customWidth="1"/>
    <col min="4" max="5" width="23.7109375" customWidth="1"/>
  </cols>
  <sheetData>
    <row r="1" spans="1:25" s="4" customFormat="1" ht="33.75" customHeight="1" x14ac:dyDescent="0.2">
      <c r="A1" s="4" t="s">
        <v>0</v>
      </c>
      <c r="D1" s="5" t="s">
        <v>26</v>
      </c>
      <c r="E1" s="19" t="s">
        <v>44</v>
      </c>
      <c r="F1" s="20"/>
      <c r="G1" s="20"/>
    </row>
    <row r="3" spans="1:25" s="3" customFormat="1" x14ac:dyDescent="0.2"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1">
        <v>2022</v>
      </c>
      <c r="Q3" s="1">
        <v>2023</v>
      </c>
      <c r="R3" s="1">
        <v>2024</v>
      </c>
      <c r="S3" s="1">
        <v>2025</v>
      </c>
    </row>
    <row r="4" spans="1:25" s="3" customFormat="1" x14ac:dyDescent="0.2"/>
    <row r="5" spans="1:25" s="3" customFormat="1" ht="18" x14ac:dyDescent="0.2">
      <c r="A5" s="2"/>
      <c r="B5" s="11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x14ac:dyDescent="0.2"/>
    <row r="7" spans="1:25" s="3" customFormat="1" hidden="1" outlineLevel="1" x14ac:dyDescent="0.2">
      <c r="B7" s="3" t="s">
        <v>7</v>
      </c>
      <c r="D7" s="3" t="s">
        <v>43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25" s="3" customFormat="1" hidden="1" outlineLevel="1" x14ac:dyDescent="0.2">
      <c r="B8" s="3" t="s">
        <v>8</v>
      </c>
      <c r="D8" s="3" t="s">
        <v>43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25" s="3" customFormat="1" hidden="1" outlineLevel="1" x14ac:dyDescent="0.2">
      <c r="B9" s="3" t="s">
        <v>9</v>
      </c>
      <c r="D9" s="3" t="s">
        <v>43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5" s="3" customFormat="1" hidden="1" outlineLevel="1" x14ac:dyDescent="0.2">
      <c r="B10" s="3" t="s">
        <v>3</v>
      </c>
      <c r="D10" s="3" t="s">
        <v>43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25" s="3" customFormat="1" hidden="1" outlineLevel="1" x14ac:dyDescent="0.2">
      <c r="B11" s="3" t="s">
        <v>5</v>
      </c>
      <c r="D11" s="3" t="s">
        <v>43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25" s="3" customFormat="1" hidden="1" outlineLevel="1" x14ac:dyDescent="0.2">
      <c r="B12" s="3" t="s">
        <v>10</v>
      </c>
      <c r="D12" s="3" t="s">
        <v>43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5" s="3" customFormat="1" hidden="1" outlineLevel="1" x14ac:dyDescent="0.2">
      <c r="B13" s="3" t="s">
        <v>14</v>
      </c>
      <c r="D13" s="3" t="s">
        <v>43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5" s="3" customFormat="1" hidden="1" outlineLevel="1" x14ac:dyDescent="0.2"/>
    <row r="15" spans="1:25" s="3" customFormat="1" collapsed="1" x14ac:dyDescent="0.2"/>
    <row r="16" spans="1:25" s="3" customFormat="1" ht="18" x14ac:dyDescent="0.2">
      <c r="A16" s="2"/>
      <c r="B16" s="11" t="s">
        <v>24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8" spans="1:23" ht="24" hidden="1" outlineLevel="1" x14ac:dyDescent="0.2">
      <c r="A18" s="3"/>
      <c r="B18" t="s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V18" s="1" t="s">
        <v>21</v>
      </c>
      <c r="W18" s="1" t="s">
        <v>22</v>
      </c>
    </row>
    <row r="19" spans="1:23" s="3" customFormat="1" hidden="1" outlineLevel="1" x14ac:dyDescent="0.2">
      <c r="B19" s="3" t="s">
        <v>7</v>
      </c>
      <c r="D19" s="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V19" s="10" t="str">
        <f t="shared" ref="V19:V50" si="0">IF(AND(ISBLANK(D18),ISTEXT(B18)),B18,V18)</f>
        <v>Combination 1</v>
      </c>
      <c r="W19" s="15">
        <f>SUM($D$19:D19)</f>
        <v>0</v>
      </c>
    </row>
    <row r="20" spans="1:23" hidden="1" outlineLevel="1" x14ac:dyDescent="0.2">
      <c r="A20" s="3"/>
      <c r="B20" t="s">
        <v>2</v>
      </c>
      <c r="D20" s="7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V20" s="10" t="str">
        <f t="shared" si="0"/>
        <v>Combination 1</v>
      </c>
      <c r="W20" s="15">
        <f>SUM($D$19:D20)</f>
        <v>1</v>
      </c>
    </row>
    <row r="21" spans="1:23" s="3" customFormat="1" hidden="1" outlineLevel="1" x14ac:dyDescent="0.2">
      <c r="B21" s="3" t="s">
        <v>9</v>
      </c>
      <c r="D21" s="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V21" s="10" t="str">
        <f t="shared" si="0"/>
        <v>Combination 1</v>
      </c>
      <c r="W21" s="15">
        <f>SUM($D$19:D21)</f>
        <v>1</v>
      </c>
    </row>
    <row r="22" spans="1:23" hidden="1" outlineLevel="1" x14ac:dyDescent="0.2">
      <c r="A22" s="3"/>
      <c r="B22" t="s">
        <v>3</v>
      </c>
      <c r="D22" s="7">
        <v>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V22" s="10" t="str">
        <f t="shared" si="0"/>
        <v>Combination 1</v>
      </c>
      <c r="W22" s="15">
        <f>SUM($D$19:D22)</f>
        <v>2</v>
      </c>
    </row>
    <row r="23" spans="1:23" hidden="1" outlineLevel="1" x14ac:dyDescent="0.2">
      <c r="A23" s="3"/>
      <c r="B23" s="3" t="s">
        <v>5</v>
      </c>
      <c r="D23" s="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V23" s="10" t="str">
        <f t="shared" si="0"/>
        <v>Combination 1</v>
      </c>
      <c r="W23" s="15">
        <f>SUM($D$19:D23)</f>
        <v>2</v>
      </c>
    </row>
    <row r="24" spans="1:23" s="3" customFormat="1" hidden="1" outlineLevel="1" x14ac:dyDescent="0.2">
      <c r="B24" s="3" t="s">
        <v>10</v>
      </c>
      <c r="D24" s="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V24" s="10" t="str">
        <f t="shared" si="0"/>
        <v>Combination 1</v>
      </c>
      <c r="W24" s="15">
        <f>SUM($D$19:D24)</f>
        <v>2</v>
      </c>
    </row>
    <row r="25" spans="1:23" s="3" customFormat="1" hidden="1" outlineLevel="1" x14ac:dyDescent="0.2">
      <c r="B25" s="3" t="s">
        <v>14</v>
      </c>
      <c r="D25" s="7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V25" s="10" t="str">
        <f t="shared" si="0"/>
        <v>Combination 1</v>
      </c>
      <c r="W25" s="15">
        <f>SUM($D$19:D25)</f>
        <v>2</v>
      </c>
    </row>
    <row r="26" spans="1:23" s="3" customFormat="1" hidden="1" outlineLevel="1" x14ac:dyDescent="0.2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V26" s="10" t="str">
        <f t="shared" si="0"/>
        <v>Combination 1</v>
      </c>
      <c r="W26" s="15">
        <f>SUM($D$19:D26)</f>
        <v>2</v>
      </c>
    </row>
    <row r="27" spans="1:23" hidden="1" outlineLevel="1" x14ac:dyDescent="0.2">
      <c r="A27" s="3"/>
      <c r="B27" t="s">
        <v>4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0.99999999999999989</v>
      </c>
      <c r="R27" s="9">
        <v>1</v>
      </c>
      <c r="S27" s="9">
        <v>1</v>
      </c>
      <c r="V27" s="10" t="str">
        <f t="shared" si="0"/>
        <v>Combination 1</v>
      </c>
      <c r="W27" s="15">
        <f>SUM($D$19:D27)</f>
        <v>2</v>
      </c>
    </row>
    <row r="28" spans="1:23" s="3" customFormat="1" hidden="1" outlineLevel="1" x14ac:dyDescent="0.2">
      <c r="B28" s="3" t="s">
        <v>7</v>
      </c>
      <c r="D28" s="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V28" s="10" t="str">
        <f t="shared" si="0"/>
        <v>Combination 2</v>
      </c>
      <c r="W28" s="15">
        <f>SUM($D$19:D28)</f>
        <v>2</v>
      </c>
    </row>
    <row r="29" spans="1:23" hidden="1" outlineLevel="1" x14ac:dyDescent="0.2">
      <c r="A29" s="3"/>
      <c r="B29" t="s">
        <v>2</v>
      </c>
      <c r="D29" s="7"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V29" s="10" t="str">
        <f t="shared" si="0"/>
        <v>Combination 2</v>
      </c>
      <c r="W29" s="15">
        <f>SUM($D$19:D29)</f>
        <v>3</v>
      </c>
    </row>
    <row r="30" spans="1:23" s="3" customFormat="1" hidden="1" outlineLevel="1" x14ac:dyDescent="0.2">
      <c r="B30" s="3" t="s">
        <v>9</v>
      </c>
      <c r="D30" s="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V30" s="10" t="str">
        <f t="shared" si="0"/>
        <v>Combination 2</v>
      </c>
      <c r="W30" s="15">
        <f>SUM($D$19:D30)</f>
        <v>3</v>
      </c>
    </row>
    <row r="31" spans="1:23" s="3" customFormat="1" hidden="1" outlineLevel="1" x14ac:dyDescent="0.2">
      <c r="B31" s="3" t="s">
        <v>3</v>
      </c>
      <c r="D31" s="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V31" s="10" t="str">
        <f t="shared" si="0"/>
        <v>Combination 2</v>
      </c>
      <c r="W31" s="15">
        <f>SUM($D$19:D31)</f>
        <v>3</v>
      </c>
    </row>
    <row r="32" spans="1:23" hidden="1" outlineLevel="1" x14ac:dyDescent="0.2">
      <c r="A32" s="3"/>
      <c r="B32" t="s">
        <v>5</v>
      </c>
      <c r="D32" s="7">
        <v>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V32" s="10" t="str">
        <f t="shared" si="0"/>
        <v>Combination 2</v>
      </c>
      <c r="W32" s="15">
        <f>SUM($D$19:D32)</f>
        <v>4</v>
      </c>
    </row>
    <row r="33" spans="1:23" hidden="1" outlineLevel="1" x14ac:dyDescent="0.2">
      <c r="A33" s="3"/>
      <c r="B33" s="3" t="s">
        <v>10</v>
      </c>
      <c r="D33" s="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V33" s="10" t="str">
        <f t="shared" si="0"/>
        <v>Combination 2</v>
      </c>
      <c r="W33" s="15">
        <f>SUM($D$19:D33)</f>
        <v>4</v>
      </c>
    </row>
    <row r="34" spans="1:23" s="3" customFormat="1" hidden="1" outlineLevel="1" x14ac:dyDescent="0.2">
      <c r="B34" s="3" t="s">
        <v>14</v>
      </c>
      <c r="D34" s="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V34" s="10" t="str">
        <f t="shared" si="0"/>
        <v>Combination 2</v>
      </c>
      <c r="W34" s="15">
        <f>SUM($D$19:D34)</f>
        <v>4</v>
      </c>
    </row>
    <row r="35" spans="1:23" s="3" customFormat="1" hidden="1" outlineLevel="1" x14ac:dyDescent="0.2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V35" s="10" t="str">
        <f t="shared" si="0"/>
        <v>Combination 2</v>
      </c>
      <c r="W35" s="15">
        <f>SUM($D$19:D35)</f>
        <v>4</v>
      </c>
    </row>
    <row r="36" spans="1:23" hidden="1" outlineLevel="1" x14ac:dyDescent="0.2">
      <c r="A36" s="3"/>
      <c r="B36" t="s">
        <v>6</v>
      </c>
      <c r="F36" s="9">
        <v>1.0000000000000002</v>
      </c>
      <c r="G36" s="9">
        <v>1</v>
      </c>
      <c r="H36" s="9">
        <v>1</v>
      </c>
      <c r="I36" s="9">
        <v>1</v>
      </c>
      <c r="J36" s="9">
        <v>1.0000000000000002</v>
      </c>
      <c r="K36" s="9">
        <v>1</v>
      </c>
      <c r="L36" s="9">
        <v>0.99999999999999989</v>
      </c>
      <c r="M36" s="9">
        <v>1.0000000000000002</v>
      </c>
      <c r="N36" s="9">
        <v>0.99999999999999989</v>
      </c>
      <c r="O36" s="9">
        <v>1</v>
      </c>
      <c r="P36" s="9">
        <v>1</v>
      </c>
      <c r="Q36" s="9">
        <v>1</v>
      </c>
      <c r="R36" s="9">
        <v>1.0000000000000002</v>
      </c>
      <c r="S36" s="9">
        <v>1</v>
      </c>
      <c r="V36" s="10" t="str">
        <f t="shared" si="0"/>
        <v>Combination 2</v>
      </c>
      <c r="W36" s="15">
        <f>SUM($D$19:D36)</f>
        <v>4</v>
      </c>
    </row>
    <row r="37" spans="1:23" hidden="1" outlineLevel="1" x14ac:dyDescent="0.2">
      <c r="A37" s="3"/>
      <c r="B37" t="s">
        <v>7</v>
      </c>
      <c r="D37" s="7">
        <v>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10" t="str">
        <f t="shared" si="0"/>
        <v>Combination 3</v>
      </c>
      <c r="W37" s="15">
        <f>SUM($D$19:D37)</f>
        <v>5</v>
      </c>
    </row>
    <row r="38" spans="1:23" hidden="1" outlineLevel="1" x14ac:dyDescent="0.2">
      <c r="A38" s="3"/>
      <c r="B38" t="s">
        <v>8</v>
      </c>
      <c r="D38" s="7">
        <v>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V38" s="10" t="str">
        <f t="shared" si="0"/>
        <v>Combination 3</v>
      </c>
      <c r="W38" s="15">
        <f>SUM($D$19:D38)</f>
        <v>6</v>
      </c>
    </row>
    <row r="39" spans="1:23" hidden="1" outlineLevel="1" x14ac:dyDescent="0.2">
      <c r="A39" s="3"/>
      <c r="B39" t="s">
        <v>9</v>
      </c>
      <c r="D39" s="7">
        <v>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V39" s="10" t="str">
        <f t="shared" si="0"/>
        <v>Combination 3</v>
      </c>
      <c r="W39" s="15">
        <f>SUM($D$19:D39)</f>
        <v>7</v>
      </c>
    </row>
    <row r="40" spans="1:23" hidden="1" outlineLevel="1" x14ac:dyDescent="0.2">
      <c r="A40" s="3"/>
      <c r="B40" t="s">
        <v>3</v>
      </c>
      <c r="D40" s="7"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V40" s="10" t="str">
        <f t="shared" si="0"/>
        <v>Combination 3</v>
      </c>
      <c r="W40" s="15">
        <f>SUM($D$19:D40)</f>
        <v>8</v>
      </c>
    </row>
    <row r="41" spans="1:23" hidden="1" outlineLevel="1" x14ac:dyDescent="0.2">
      <c r="A41" s="3"/>
      <c r="B41" t="s">
        <v>5</v>
      </c>
      <c r="D41" s="7">
        <v>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V41" s="10" t="str">
        <f t="shared" si="0"/>
        <v>Combination 3</v>
      </c>
      <c r="W41" s="15">
        <f>SUM($D$19:D41)</f>
        <v>9</v>
      </c>
    </row>
    <row r="42" spans="1:23" hidden="1" outlineLevel="1" x14ac:dyDescent="0.2">
      <c r="A42" s="3"/>
      <c r="B42" t="s">
        <v>10</v>
      </c>
      <c r="D42" s="7">
        <v>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V42" s="10" t="str">
        <f t="shared" si="0"/>
        <v>Combination 3</v>
      </c>
      <c r="W42" s="15">
        <f>SUM($D$19:D42)</f>
        <v>10</v>
      </c>
    </row>
    <row r="43" spans="1:23" hidden="1" outlineLevel="1" x14ac:dyDescent="0.2">
      <c r="A43" s="3"/>
      <c r="B43" s="3" t="s">
        <v>14</v>
      </c>
      <c r="D43" s="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V43" s="10" t="str">
        <f t="shared" si="0"/>
        <v>Combination 3</v>
      </c>
      <c r="W43" s="15">
        <f>SUM($D$19:D43)</f>
        <v>10</v>
      </c>
    </row>
    <row r="44" spans="1:23" s="3" customFormat="1" hidden="1" outlineLevel="1" x14ac:dyDescent="0.2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V44" s="10" t="str">
        <f t="shared" si="0"/>
        <v>Combination 3</v>
      </c>
      <c r="W44" s="15">
        <f>SUM($D$19:D44)</f>
        <v>10</v>
      </c>
    </row>
    <row r="45" spans="1:23" hidden="1" outlineLevel="1" x14ac:dyDescent="0.2">
      <c r="A45" s="3"/>
      <c r="B45" t="s">
        <v>11</v>
      </c>
      <c r="F45" s="9">
        <v>1</v>
      </c>
      <c r="G45" s="9">
        <v>1</v>
      </c>
      <c r="H45" s="9">
        <v>0.99999999999999989</v>
      </c>
      <c r="I45" s="9">
        <v>0.99999999999999989</v>
      </c>
      <c r="J45" s="9">
        <v>0.99999999999999989</v>
      </c>
      <c r="K45" s="9">
        <v>1</v>
      </c>
      <c r="L45" s="9">
        <v>1</v>
      </c>
      <c r="M45" s="9">
        <v>0.99999999999999989</v>
      </c>
      <c r="N45" s="9">
        <v>1</v>
      </c>
      <c r="O45" s="9">
        <v>0.99999999999999989</v>
      </c>
      <c r="P45" s="9">
        <v>1</v>
      </c>
      <c r="Q45" s="9">
        <v>1</v>
      </c>
      <c r="R45" s="9">
        <v>1</v>
      </c>
      <c r="S45" s="9">
        <v>1</v>
      </c>
      <c r="V45" s="10" t="str">
        <f t="shared" si="0"/>
        <v>Combination 3</v>
      </c>
      <c r="W45" s="15">
        <f>SUM($D$19:D45)</f>
        <v>10</v>
      </c>
    </row>
    <row r="46" spans="1:23" s="3" customFormat="1" hidden="1" outlineLevel="1" x14ac:dyDescent="0.2">
      <c r="B46" s="3" t="s">
        <v>7</v>
      </c>
      <c r="D46" s="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V46" s="10" t="str">
        <f t="shared" si="0"/>
        <v>Combination 4</v>
      </c>
      <c r="W46" s="15">
        <f>SUM($D$19:D46)</f>
        <v>10</v>
      </c>
    </row>
    <row r="47" spans="1:23" hidden="1" outlineLevel="1" x14ac:dyDescent="0.2">
      <c r="A47" s="3"/>
      <c r="B47" t="s">
        <v>8</v>
      </c>
      <c r="D47" s="8">
        <v>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V47" s="10" t="str">
        <f t="shared" si="0"/>
        <v>Combination 4</v>
      </c>
      <c r="W47" s="15">
        <f>SUM($D$19:D47)</f>
        <v>11</v>
      </c>
    </row>
    <row r="48" spans="1:23" hidden="1" outlineLevel="1" x14ac:dyDescent="0.2">
      <c r="A48" s="3"/>
      <c r="B48" t="s">
        <v>9</v>
      </c>
      <c r="D48" s="8">
        <v>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V48" s="10" t="str">
        <f t="shared" si="0"/>
        <v>Combination 4</v>
      </c>
      <c r="W48" s="15">
        <f>SUM($D$19:D48)</f>
        <v>12</v>
      </c>
    </row>
    <row r="49" spans="1:23" hidden="1" outlineLevel="1" x14ac:dyDescent="0.2">
      <c r="A49" s="3"/>
      <c r="B49" t="s">
        <v>3</v>
      </c>
      <c r="D49" s="8">
        <v>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V49" s="10" t="str">
        <f t="shared" si="0"/>
        <v>Combination 4</v>
      </c>
      <c r="W49" s="15">
        <f>SUM($D$19:D49)</f>
        <v>13</v>
      </c>
    </row>
    <row r="50" spans="1:23" hidden="1" outlineLevel="1" x14ac:dyDescent="0.2">
      <c r="A50" s="3"/>
      <c r="B50" t="s">
        <v>5</v>
      </c>
      <c r="D50" s="8">
        <v>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V50" s="10" t="str">
        <f t="shared" si="0"/>
        <v>Combination 4</v>
      </c>
      <c r="W50" s="15">
        <f>SUM($D$19:D50)</f>
        <v>14</v>
      </c>
    </row>
    <row r="51" spans="1:23" hidden="1" outlineLevel="1" x14ac:dyDescent="0.2">
      <c r="A51" s="3"/>
      <c r="B51" s="3" t="s">
        <v>10</v>
      </c>
      <c r="D51" s="8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V51" s="10" t="str">
        <f t="shared" ref="V51:V82" si="1">IF(AND(ISBLANK(D50),ISTEXT(B50)),B50,V50)</f>
        <v>Combination 4</v>
      </c>
      <c r="W51" s="15">
        <f>SUM($D$19:D51)</f>
        <v>14</v>
      </c>
    </row>
    <row r="52" spans="1:23" s="3" customFormat="1" hidden="1" outlineLevel="1" x14ac:dyDescent="0.2">
      <c r="B52" s="3" t="s">
        <v>14</v>
      </c>
      <c r="D52" s="8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V52" s="10" t="str">
        <f t="shared" si="1"/>
        <v>Combination 4</v>
      </c>
      <c r="W52" s="15">
        <f>SUM($D$19:D52)</f>
        <v>14</v>
      </c>
    </row>
    <row r="53" spans="1:23" s="3" customFormat="1" hidden="1" outlineLevel="1" x14ac:dyDescent="0.2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V53" s="10" t="str">
        <f t="shared" si="1"/>
        <v>Combination 4</v>
      </c>
      <c r="W53" s="15">
        <f>SUM($D$19:D53)</f>
        <v>14</v>
      </c>
    </row>
    <row r="54" spans="1:23" hidden="1" outlineLevel="1" x14ac:dyDescent="0.2">
      <c r="A54" s="3"/>
      <c r="B54" t="s">
        <v>12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V54" s="10" t="str">
        <f t="shared" si="1"/>
        <v>Combination 4</v>
      </c>
      <c r="W54" s="15">
        <f>SUM($D$19:D54)</f>
        <v>14</v>
      </c>
    </row>
    <row r="55" spans="1:23" hidden="1" outlineLevel="1" x14ac:dyDescent="0.2">
      <c r="A55" s="3"/>
      <c r="B55" t="s">
        <v>7</v>
      </c>
      <c r="D55" s="8">
        <v>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V55" s="10" t="str">
        <f t="shared" si="1"/>
        <v>Combination 5</v>
      </c>
      <c r="W55" s="15">
        <f>SUM($D$19:D55)</f>
        <v>15</v>
      </c>
    </row>
    <row r="56" spans="1:23" s="3" customFormat="1" hidden="1" outlineLevel="1" x14ac:dyDescent="0.2">
      <c r="B56" s="3" t="s">
        <v>8</v>
      </c>
      <c r="D56" s="8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V56" s="10" t="str">
        <f t="shared" si="1"/>
        <v>Combination 5</v>
      </c>
      <c r="W56" s="15">
        <f>SUM($D$19:D56)</f>
        <v>15</v>
      </c>
    </row>
    <row r="57" spans="1:23" hidden="1" outlineLevel="1" x14ac:dyDescent="0.2">
      <c r="A57" s="3"/>
      <c r="B57" t="s">
        <v>9</v>
      </c>
      <c r="D57" s="8">
        <v>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V57" s="10" t="str">
        <f t="shared" si="1"/>
        <v>Combination 5</v>
      </c>
      <c r="W57" s="15">
        <f>SUM($D$19:D57)</f>
        <v>16</v>
      </c>
    </row>
    <row r="58" spans="1:23" hidden="1" outlineLevel="1" x14ac:dyDescent="0.2">
      <c r="A58" s="3"/>
      <c r="B58" s="3" t="s">
        <v>3</v>
      </c>
      <c r="D58" s="8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V58" s="10" t="str">
        <f t="shared" si="1"/>
        <v>Combination 5</v>
      </c>
      <c r="W58" s="15">
        <f>SUM($D$19:D58)</f>
        <v>16</v>
      </c>
    </row>
    <row r="59" spans="1:23" s="3" customFormat="1" hidden="1" outlineLevel="1" x14ac:dyDescent="0.2">
      <c r="B59" s="3" t="s">
        <v>5</v>
      </c>
      <c r="D59" s="8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V59" s="10" t="str">
        <f t="shared" si="1"/>
        <v>Combination 5</v>
      </c>
      <c r="W59" s="15">
        <f>SUM($D$19:D59)</f>
        <v>16</v>
      </c>
    </row>
    <row r="60" spans="1:23" s="3" customFormat="1" hidden="1" outlineLevel="1" x14ac:dyDescent="0.2">
      <c r="B60" s="3" t="s">
        <v>10</v>
      </c>
      <c r="D60" s="8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V60" s="10" t="str">
        <f t="shared" si="1"/>
        <v>Combination 5</v>
      </c>
      <c r="W60" s="15">
        <f>SUM($D$19:D60)</f>
        <v>16</v>
      </c>
    </row>
    <row r="61" spans="1:23" s="3" customFormat="1" hidden="1" outlineLevel="1" x14ac:dyDescent="0.2">
      <c r="B61" s="3" t="s">
        <v>14</v>
      </c>
      <c r="D61" s="8"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V61" s="10" t="str">
        <f t="shared" si="1"/>
        <v>Combination 5</v>
      </c>
      <c r="W61" s="15">
        <f>SUM($D$19:D61)</f>
        <v>16</v>
      </c>
    </row>
    <row r="62" spans="1:23" s="3" customFormat="1" hidden="1" outlineLevel="1" x14ac:dyDescent="0.2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V62" s="10" t="str">
        <f t="shared" si="1"/>
        <v>Combination 5</v>
      </c>
      <c r="W62" s="15">
        <f>SUM($D$19:D62)</f>
        <v>16</v>
      </c>
    </row>
    <row r="63" spans="1:23" hidden="1" outlineLevel="1" x14ac:dyDescent="0.2">
      <c r="A63" s="3"/>
      <c r="B63" t="s">
        <v>13</v>
      </c>
      <c r="F63" s="9">
        <v>1</v>
      </c>
      <c r="G63" s="9">
        <v>1</v>
      </c>
      <c r="H63" s="9">
        <v>1.0000000000000002</v>
      </c>
      <c r="I63" s="9">
        <v>1</v>
      </c>
      <c r="J63" s="9">
        <v>1</v>
      </c>
      <c r="K63" s="9">
        <v>0.99999999999999989</v>
      </c>
      <c r="L63" s="9">
        <v>1.0000000000000002</v>
      </c>
      <c r="M63" s="9">
        <v>1</v>
      </c>
      <c r="N63" s="9">
        <v>1</v>
      </c>
      <c r="O63" s="9">
        <v>0.99999999999999989</v>
      </c>
      <c r="P63" s="9">
        <v>1.0000000000000002</v>
      </c>
      <c r="Q63" s="9">
        <v>1</v>
      </c>
      <c r="R63" s="9">
        <v>1</v>
      </c>
      <c r="S63" s="9">
        <v>0.99999999999999989</v>
      </c>
      <c r="V63" s="10" t="str">
        <f t="shared" si="1"/>
        <v>Combination 5</v>
      </c>
      <c r="W63" s="15">
        <f>SUM($D$19:D63)</f>
        <v>16</v>
      </c>
    </row>
    <row r="64" spans="1:23" hidden="1" outlineLevel="1" x14ac:dyDescent="0.2">
      <c r="A64" s="3"/>
      <c r="B64" t="s">
        <v>7</v>
      </c>
      <c r="D64" s="8">
        <v>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V64" s="10" t="str">
        <f t="shared" si="1"/>
        <v>Combination 6</v>
      </c>
      <c r="W64" s="15">
        <f>SUM($D$19:D64)</f>
        <v>17</v>
      </c>
    </row>
    <row r="65" spans="1:23" hidden="1" outlineLevel="1" x14ac:dyDescent="0.2">
      <c r="A65" s="3"/>
      <c r="B65" t="s">
        <v>8</v>
      </c>
      <c r="D65" s="8">
        <v>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V65" s="10" t="str">
        <f t="shared" si="1"/>
        <v>Combination 6</v>
      </c>
      <c r="W65" s="15">
        <f>SUM($D$19:D65)</f>
        <v>18</v>
      </c>
    </row>
    <row r="66" spans="1:23" s="3" customFormat="1" hidden="1" outlineLevel="1" x14ac:dyDescent="0.2">
      <c r="B66" s="3" t="s">
        <v>9</v>
      </c>
      <c r="D66" s="8">
        <v>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V66" s="10" t="str">
        <f t="shared" si="1"/>
        <v>Combination 6</v>
      </c>
      <c r="W66" s="15">
        <f>SUM($D$19:D66)</f>
        <v>18</v>
      </c>
    </row>
    <row r="67" spans="1:23" s="3" customFormat="1" hidden="1" outlineLevel="1" x14ac:dyDescent="0.2">
      <c r="B67" s="3" t="s">
        <v>3</v>
      </c>
      <c r="D67" s="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V67" s="10" t="str">
        <f t="shared" si="1"/>
        <v>Combination 6</v>
      </c>
      <c r="W67" s="15">
        <f>SUM($D$19:D67)</f>
        <v>18</v>
      </c>
    </row>
    <row r="68" spans="1:23" hidden="1" outlineLevel="1" x14ac:dyDescent="0.2">
      <c r="A68" s="3"/>
      <c r="B68" t="s">
        <v>5</v>
      </c>
      <c r="D68" s="8">
        <v>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V68" s="10" t="str">
        <f t="shared" si="1"/>
        <v>Combination 6</v>
      </c>
      <c r="W68" s="15">
        <f>SUM($D$19:D68)</f>
        <v>19</v>
      </c>
    </row>
    <row r="69" spans="1:23" hidden="1" outlineLevel="1" x14ac:dyDescent="0.2">
      <c r="A69" s="3"/>
      <c r="B69" t="s">
        <v>10</v>
      </c>
      <c r="D69" s="8">
        <v>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V69" s="10" t="str">
        <f t="shared" si="1"/>
        <v>Combination 6</v>
      </c>
      <c r="W69" s="15">
        <f>SUM($D$19:D69)</f>
        <v>20</v>
      </c>
    </row>
    <row r="70" spans="1:23" hidden="1" outlineLevel="1" x14ac:dyDescent="0.2">
      <c r="A70" s="3"/>
      <c r="B70" s="3" t="s">
        <v>14</v>
      </c>
      <c r="D70" s="8">
        <v>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V70" s="10" t="str">
        <f t="shared" si="1"/>
        <v>Combination 6</v>
      </c>
      <c r="W70" s="15">
        <f>SUM($D$19:D70)</f>
        <v>20</v>
      </c>
    </row>
    <row r="71" spans="1:23" hidden="1" outlineLevel="1" x14ac:dyDescent="0.2">
      <c r="A71" s="3"/>
      <c r="V71" s="10" t="str">
        <f t="shared" si="1"/>
        <v>Combination 6</v>
      </c>
      <c r="W71" s="15">
        <f>SUM($D$19:D71)</f>
        <v>20</v>
      </c>
    </row>
    <row r="72" spans="1:23" hidden="1" outlineLevel="1" x14ac:dyDescent="0.2">
      <c r="A72" s="3"/>
      <c r="B72" t="s">
        <v>15</v>
      </c>
      <c r="F72" s="9">
        <v>0.99999999999999989</v>
      </c>
      <c r="G72" s="9">
        <v>1.0000000000000002</v>
      </c>
      <c r="H72" s="9">
        <v>1</v>
      </c>
      <c r="I72" s="9">
        <v>0.99999999999999989</v>
      </c>
      <c r="J72" s="9">
        <v>0.99999999999999989</v>
      </c>
      <c r="K72" s="9">
        <v>0.99999999999999989</v>
      </c>
      <c r="L72" s="9">
        <v>1</v>
      </c>
      <c r="M72" s="9">
        <v>0.99999999999999989</v>
      </c>
      <c r="N72" s="9">
        <v>1</v>
      </c>
      <c r="O72" s="9">
        <v>0.99999999999999989</v>
      </c>
      <c r="P72" s="9">
        <v>0.99999999999999989</v>
      </c>
      <c r="Q72" s="9">
        <v>1</v>
      </c>
      <c r="R72" s="9">
        <v>1</v>
      </c>
      <c r="S72" s="9">
        <v>0.99999999999999989</v>
      </c>
      <c r="V72" s="10" t="str">
        <f t="shared" si="1"/>
        <v>Combination 6</v>
      </c>
      <c r="W72" s="15">
        <f>SUM($D$19:D72)</f>
        <v>20</v>
      </c>
    </row>
    <row r="73" spans="1:23" hidden="1" outlineLevel="1" x14ac:dyDescent="0.2">
      <c r="A73" s="3"/>
      <c r="B73" s="3" t="s">
        <v>7</v>
      </c>
      <c r="C73" s="3"/>
      <c r="D73" s="8">
        <v>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V73" s="10" t="str">
        <f t="shared" si="1"/>
        <v>Combination 7</v>
      </c>
      <c r="W73" s="15">
        <f>SUM($D$19:D73)</f>
        <v>20</v>
      </c>
    </row>
    <row r="74" spans="1:23" hidden="1" outlineLevel="1" x14ac:dyDescent="0.2">
      <c r="A74" s="3"/>
      <c r="B74" s="3" t="s">
        <v>8</v>
      </c>
      <c r="C74" s="3"/>
      <c r="D74" s="8">
        <v>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V74" s="10" t="str">
        <f t="shared" si="1"/>
        <v>Combination 7</v>
      </c>
      <c r="W74" s="15">
        <f>SUM($D$19:D74)</f>
        <v>20</v>
      </c>
    </row>
    <row r="75" spans="1:23" hidden="1" outlineLevel="1" x14ac:dyDescent="0.2">
      <c r="A75" s="3"/>
      <c r="B75" s="3" t="s">
        <v>9</v>
      </c>
      <c r="C75" s="3"/>
      <c r="D75" s="8">
        <v>1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V75" s="10" t="str">
        <f t="shared" si="1"/>
        <v>Combination 7</v>
      </c>
      <c r="W75" s="15">
        <f>SUM($D$19:D75)</f>
        <v>21</v>
      </c>
    </row>
    <row r="76" spans="1:23" hidden="1" outlineLevel="1" x14ac:dyDescent="0.2">
      <c r="A76" s="3"/>
      <c r="B76" s="3" t="s">
        <v>3</v>
      </c>
      <c r="C76" s="3"/>
      <c r="D76" s="8">
        <v>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V76" s="10" t="str">
        <f t="shared" si="1"/>
        <v>Combination 7</v>
      </c>
      <c r="W76" s="15">
        <f>SUM($D$19:D76)</f>
        <v>22</v>
      </c>
    </row>
    <row r="77" spans="1:23" hidden="1" outlineLevel="1" x14ac:dyDescent="0.2">
      <c r="A77" s="3"/>
      <c r="B77" s="3" t="s">
        <v>5</v>
      </c>
      <c r="C77" s="3"/>
      <c r="D77" s="8">
        <v>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V77" s="10" t="str">
        <f t="shared" si="1"/>
        <v>Combination 7</v>
      </c>
      <c r="W77" s="15">
        <f>SUM($D$19:D77)</f>
        <v>23</v>
      </c>
    </row>
    <row r="78" spans="1:23" hidden="1" outlineLevel="1" x14ac:dyDescent="0.2">
      <c r="A78" s="3"/>
      <c r="B78" s="3" t="s">
        <v>10</v>
      </c>
      <c r="C78" s="3"/>
      <c r="D78" s="8"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V78" s="10" t="str">
        <f t="shared" si="1"/>
        <v>Combination 7</v>
      </c>
      <c r="W78" s="15">
        <f>SUM($D$19:D78)</f>
        <v>23</v>
      </c>
    </row>
    <row r="79" spans="1:23" hidden="1" outlineLevel="1" x14ac:dyDescent="0.2">
      <c r="A79" s="3"/>
      <c r="B79" s="3" t="s">
        <v>14</v>
      </c>
      <c r="C79" s="3"/>
      <c r="D79" s="8">
        <v>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V79" s="10" t="str">
        <f t="shared" si="1"/>
        <v>Combination 7</v>
      </c>
      <c r="W79" s="15">
        <f>SUM($D$19:D79)</f>
        <v>23</v>
      </c>
    </row>
    <row r="80" spans="1:23" hidden="1" outlineLevel="1" x14ac:dyDescent="0.2">
      <c r="A80" s="3"/>
      <c r="V80" s="10" t="str">
        <f t="shared" si="1"/>
        <v>Combination 7</v>
      </c>
      <c r="W80" s="15">
        <f>SUM($D$19:D80)</f>
        <v>23</v>
      </c>
    </row>
    <row r="81" spans="1:23" hidden="1" outlineLevel="1" x14ac:dyDescent="0.2">
      <c r="A81" s="3"/>
      <c r="B81" s="3" t="s">
        <v>16</v>
      </c>
      <c r="C81" s="3"/>
      <c r="D81" s="3"/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0.99999999999999978</v>
      </c>
      <c r="L81" s="9">
        <v>0.99999999999999989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1.0000000000000002</v>
      </c>
      <c r="S81" s="9">
        <v>1</v>
      </c>
      <c r="V81" s="10" t="str">
        <f t="shared" si="1"/>
        <v>Combination 7</v>
      </c>
      <c r="W81" s="15">
        <f>SUM($D$19:D81)</f>
        <v>23</v>
      </c>
    </row>
    <row r="82" spans="1:23" hidden="1" outlineLevel="1" x14ac:dyDescent="0.2">
      <c r="A82" s="3"/>
      <c r="B82" s="3" t="s">
        <v>7</v>
      </c>
      <c r="C82" s="3"/>
      <c r="D82" s="8">
        <v>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V82" s="10" t="str">
        <f t="shared" si="1"/>
        <v>Combination 8</v>
      </c>
      <c r="W82" s="15">
        <f>SUM($D$19:D82)</f>
        <v>24</v>
      </c>
    </row>
    <row r="83" spans="1:23" hidden="1" outlineLevel="1" x14ac:dyDescent="0.2">
      <c r="A83" s="3"/>
      <c r="B83" s="3" t="s">
        <v>8</v>
      </c>
      <c r="C83" s="3"/>
      <c r="D83" s="8">
        <v>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V83" s="10" t="str">
        <f t="shared" ref="V83:V114" si="2">IF(AND(ISBLANK(D82),ISTEXT(B82)),B82,V82)</f>
        <v>Combination 8</v>
      </c>
      <c r="W83" s="15">
        <f>SUM($D$19:D83)</f>
        <v>24</v>
      </c>
    </row>
    <row r="84" spans="1:23" hidden="1" outlineLevel="1" x14ac:dyDescent="0.2">
      <c r="A84" s="3"/>
      <c r="B84" s="3" t="s">
        <v>9</v>
      </c>
      <c r="C84" s="3"/>
      <c r="D84" s="8">
        <v>1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V84" s="10" t="str">
        <f t="shared" si="2"/>
        <v>Combination 8</v>
      </c>
      <c r="W84" s="15">
        <f>SUM($D$19:D84)</f>
        <v>25</v>
      </c>
    </row>
    <row r="85" spans="1:23" hidden="1" outlineLevel="1" x14ac:dyDescent="0.2">
      <c r="A85" s="3"/>
      <c r="B85" s="3" t="s">
        <v>3</v>
      </c>
      <c r="C85" s="3"/>
      <c r="D85" s="8">
        <v>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V85" s="10" t="str">
        <f t="shared" si="2"/>
        <v>Combination 8</v>
      </c>
      <c r="W85" s="15">
        <f>SUM($D$19:D85)</f>
        <v>26</v>
      </c>
    </row>
    <row r="86" spans="1:23" hidden="1" outlineLevel="1" x14ac:dyDescent="0.2">
      <c r="A86" s="3"/>
      <c r="B86" s="3" t="s">
        <v>5</v>
      </c>
      <c r="C86" s="3"/>
      <c r="D86" s="8">
        <v>1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V86" s="10" t="str">
        <f t="shared" si="2"/>
        <v>Combination 8</v>
      </c>
      <c r="W86" s="15">
        <f>SUM($D$19:D86)</f>
        <v>27</v>
      </c>
    </row>
    <row r="87" spans="1:23" hidden="1" outlineLevel="1" x14ac:dyDescent="0.2">
      <c r="A87" s="3"/>
      <c r="B87" s="3" t="s">
        <v>10</v>
      </c>
      <c r="C87" s="3"/>
      <c r="D87" s="8">
        <v>1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V87" s="10" t="str">
        <f t="shared" si="2"/>
        <v>Combination 8</v>
      </c>
      <c r="W87" s="15">
        <f>SUM($D$19:D87)</f>
        <v>28</v>
      </c>
    </row>
    <row r="88" spans="1:23" hidden="1" outlineLevel="1" x14ac:dyDescent="0.2">
      <c r="A88" s="3"/>
      <c r="B88" s="3" t="s">
        <v>14</v>
      </c>
      <c r="C88" s="3"/>
      <c r="D88" s="8">
        <v>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V88" s="10" t="str">
        <f t="shared" si="2"/>
        <v>Combination 8</v>
      </c>
      <c r="W88" s="15">
        <f>SUM($D$19:D88)</f>
        <v>28</v>
      </c>
    </row>
    <row r="89" spans="1:23" hidden="1" outlineLevel="1" x14ac:dyDescent="0.2">
      <c r="A89" s="3"/>
      <c r="V89" s="10" t="str">
        <f t="shared" si="2"/>
        <v>Combination 8</v>
      </c>
      <c r="W89" s="15">
        <f>SUM($D$19:D89)</f>
        <v>28</v>
      </c>
    </row>
    <row r="90" spans="1:23" hidden="1" outlineLevel="1" x14ac:dyDescent="0.2">
      <c r="A90" s="3"/>
      <c r="B90" s="3" t="s">
        <v>17</v>
      </c>
      <c r="C90" s="3"/>
      <c r="D90" s="3"/>
      <c r="F90" s="9">
        <v>0.99999999999999978</v>
      </c>
      <c r="G90" s="9">
        <v>1</v>
      </c>
      <c r="H90" s="9">
        <v>1</v>
      </c>
      <c r="I90" s="9">
        <v>1</v>
      </c>
      <c r="J90" s="9">
        <v>0.99999999999999989</v>
      </c>
      <c r="K90" s="9">
        <v>0.99999999999999989</v>
      </c>
      <c r="L90" s="9">
        <v>1</v>
      </c>
      <c r="M90" s="9">
        <v>0.99999999999999989</v>
      </c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0.99999999999999989</v>
      </c>
      <c r="V90" s="10" t="str">
        <f t="shared" si="2"/>
        <v>Combination 8</v>
      </c>
      <c r="W90" s="15">
        <f>SUM($D$19:D90)</f>
        <v>28</v>
      </c>
    </row>
    <row r="91" spans="1:23" hidden="1" outlineLevel="1" x14ac:dyDescent="0.2">
      <c r="A91" s="3"/>
      <c r="B91" s="3" t="s">
        <v>7</v>
      </c>
      <c r="C91" s="3"/>
      <c r="D91" s="8">
        <v>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V91" s="10" t="str">
        <f t="shared" si="2"/>
        <v>Combination 9</v>
      </c>
      <c r="W91" s="15">
        <f>SUM($D$19:D91)</f>
        <v>29</v>
      </c>
    </row>
    <row r="92" spans="1:23" hidden="1" outlineLevel="1" x14ac:dyDescent="0.2">
      <c r="A92" s="3"/>
      <c r="B92" s="3" t="s">
        <v>8</v>
      </c>
      <c r="C92" s="3"/>
      <c r="D92" s="8"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V92" s="10" t="str">
        <f t="shared" si="2"/>
        <v>Combination 9</v>
      </c>
      <c r="W92" s="15">
        <f>SUM($D$19:D92)</f>
        <v>29</v>
      </c>
    </row>
    <row r="93" spans="1:23" hidden="1" outlineLevel="1" x14ac:dyDescent="0.2">
      <c r="A93" s="3"/>
      <c r="B93" s="3" t="s">
        <v>9</v>
      </c>
      <c r="C93" s="3"/>
      <c r="D93" s="8">
        <v>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V93" s="10" t="str">
        <f t="shared" si="2"/>
        <v>Combination 9</v>
      </c>
      <c r="W93" s="15">
        <f>SUM($D$19:D93)</f>
        <v>29</v>
      </c>
    </row>
    <row r="94" spans="1:23" hidden="1" outlineLevel="1" x14ac:dyDescent="0.2">
      <c r="A94" s="3"/>
      <c r="B94" s="3" t="s">
        <v>3</v>
      </c>
      <c r="C94" s="3"/>
      <c r="D94" s="8">
        <v>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V94" s="10" t="str">
        <f t="shared" si="2"/>
        <v>Combination 9</v>
      </c>
      <c r="W94" s="15">
        <f>SUM($D$19:D94)</f>
        <v>29</v>
      </c>
    </row>
    <row r="95" spans="1:23" hidden="1" outlineLevel="1" x14ac:dyDescent="0.2">
      <c r="A95" s="3"/>
      <c r="B95" s="3" t="s">
        <v>5</v>
      </c>
      <c r="C95" s="3"/>
      <c r="D95" s="8">
        <v>1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V95" s="10" t="str">
        <f t="shared" si="2"/>
        <v>Combination 9</v>
      </c>
      <c r="W95" s="15">
        <f>SUM($D$19:D95)</f>
        <v>30</v>
      </c>
    </row>
    <row r="96" spans="1:23" hidden="1" outlineLevel="1" x14ac:dyDescent="0.2">
      <c r="A96" s="3"/>
      <c r="B96" s="3" t="s">
        <v>10</v>
      </c>
      <c r="C96" s="3"/>
      <c r="D96" s="8">
        <v>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V96" s="10" t="str">
        <f t="shared" si="2"/>
        <v>Combination 9</v>
      </c>
      <c r="W96" s="15">
        <f>SUM($D$19:D96)</f>
        <v>31</v>
      </c>
    </row>
    <row r="97" spans="1:23" hidden="1" outlineLevel="1" x14ac:dyDescent="0.2">
      <c r="A97" s="3"/>
      <c r="B97" s="3" t="s">
        <v>14</v>
      </c>
      <c r="C97" s="3"/>
      <c r="D97" s="8">
        <v>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V97" s="10" t="str">
        <f t="shared" si="2"/>
        <v>Combination 9</v>
      </c>
      <c r="W97" s="15">
        <f>SUM($D$19:D97)</f>
        <v>31</v>
      </c>
    </row>
    <row r="98" spans="1:23" hidden="1" outlineLevel="1" x14ac:dyDescent="0.2">
      <c r="A98" s="3"/>
      <c r="V98" s="10" t="str">
        <f t="shared" si="2"/>
        <v>Combination 9</v>
      </c>
      <c r="W98" s="15">
        <f>SUM($D$19:D98)</f>
        <v>31</v>
      </c>
    </row>
    <row r="99" spans="1:23" hidden="1" outlineLevel="1" x14ac:dyDescent="0.2">
      <c r="A99" s="3"/>
      <c r="B99" s="3" t="s">
        <v>18</v>
      </c>
      <c r="C99" s="3"/>
      <c r="D99" s="3"/>
      <c r="F99" s="9">
        <v>1</v>
      </c>
      <c r="G99" s="9">
        <v>1.0000000000000002</v>
      </c>
      <c r="H99" s="9">
        <v>1</v>
      </c>
      <c r="I99" s="9">
        <v>0.99999999999999989</v>
      </c>
      <c r="J99" s="9">
        <v>0.99999999999999978</v>
      </c>
      <c r="K99" s="9">
        <v>1</v>
      </c>
      <c r="L99" s="9">
        <v>0.99999999999999989</v>
      </c>
      <c r="M99" s="9">
        <v>0.99999999999999978</v>
      </c>
      <c r="N99" s="9">
        <v>1</v>
      </c>
      <c r="O99" s="9">
        <v>0.99999999999999967</v>
      </c>
      <c r="P99" s="9">
        <v>1</v>
      </c>
      <c r="Q99" s="9">
        <v>1</v>
      </c>
      <c r="R99" s="9">
        <v>1</v>
      </c>
      <c r="S99" s="9">
        <v>0.99999999999999989</v>
      </c>
      <c r="V99" s="10" t="str">
        <f t="shared" si="2"/>
        <v>Combination 9</v>
      </c>
      <c r="W99" s="15">
        <f>SUM($D$19:D99)</f>
        <v>31</v>
      </c>
    </row>
    <row r="100" spans="1:23" hidden="1" outlineLevel="1" x14ac:dyDescent="0.2">
      <c r="A100" s="3"/>
      <c r="B100" s="3" t="s">
        <v>7</v>
      </c>
      <c r="C100" s="3"/>
      <c r="D100" s="8">
        <v>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V100" s="10" t="str">
        <f t="shared" si="2"/>
        <v>Combination 10</v>
      </c>
      <c r="W100" s="15">
        <f>SUM($D$19:D100)</f>
        <v>31</v>
      </c>
    </row>
    <row r="101" spans="1:23" hidden="1" outlineLevel="1" x14ac:dyDescent="0.2">
      <c r="A101" s="3"/>
      <c r="B101" s="3" t="s">
        <v>8</v>
      </c>
      <c r="C101" s="3"/>
      <c r="D101" s="8">
        <v>0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V101" s="10" t="str">
        <f t="shared" si="2"/>
        <v>Combination 10</v>
      </c>
      <c r="W101" s="15">
        <f>SUM($D$19:D101)</f>
        <v>31</v>
      </c>
    </row>
    <row r="102" spans="1:23" hidden="1" outlineLevel="1" x14ac:dyDescent="0.2">
      <c r="A102" s="3"/>
      <c r="B102" s="3" t="s">
        <v>9</v>
      </c>
      <c r="C102" s="3"/>
      <c r="D102" s="8">
        <v>1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V102" s="10" t="str">
        <f t="shared" si="2"/>
        <v>Combination 10</v>
      </c>
      <c r="W102" s="15">
        <f>SUM($D$19:D102)</f>
        <v>32</v>
      </c>
    </row>
    <row r="103" spans="1:23" hidden="1" outlineLevel="1" x14ac:dyDescent="0.2">
      <c r="A103" s="3"/>
      <c r="B103" s="3" t="s">
        <v>3</v>
      </c>
      <c r="C103" s="3"/>
      <c r="D103" s="8">
        <v>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V103" s="10" t="str">
        <f t="shared" si="2"/>
        <v>Combination 10</v>
      </c>
      <c r="W103" s="15">
        <f>SUM($D$19:D103)</f>
        <v>33</v>
      </c>
    </row>
    <row r="104" spans="1:23" hidden="1" outlineLevel="1" x14ac:dyDescent="0.2">
      <c r="A104" s="3"/>
      <c r="B104" s="3" t="s">
        <v>5</v>
      </c>
      <c r="C104" s="3"/>
      <c r="D104" s="8">
        <v>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V104" s="10" t="str">
        <f t="shared" si="2"/>
        <v>Combination 10</v>
      </c>
      <c r="W104" s="15">
        <f>SUM($D$19:D104)</f>
        <v>34</v>
      </c>
    </row>
    <row r="105" spans="1:23" hidden="1" outlineLevel="1" x14ac:dyDescent="0.2">
      <c r="A105" s="3"/>
      <c r="B105" s="3" t="s">
        <v>10</v>
      </c>
      <c r="C105" s="3"/>
      <c r="D105" s="8">
        <v>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V105" s="10" t="str">
        <f t="shared" si="2"/>
        <v>Combination 10</v>
      </c>
      <c r="W105" s="15">
        <f>SUM($D$19:D105)</f>
        <v>35</v>
      </c>
    </row>
    <row r="106" spans="1:23" hidden="1" outlineLevel="1" x14ac:dyDescent="0.2">
      <c r="A106" s="3"/>
      <c r="B106" s="3" t="s">
        <v>14</v>
      </c>
      <c r="C106" s="3"/>
      <c r="D106" s="8">
        <v>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V106" s="10" t="str">
        <f t="shared" si="2"/>
        <v>Combination 10</v>
      </c>
      <c r="W106" s="15">
        <f>SUM($D$19:D106)</f>
        <v>35</v>
      </c>
    </row>
    <row r="107" spans="1:23" hidden="1" outlineLevel="1" x14ac:dyDescent="0.2">
      <c r="A107" s="3"/>
      <c r="V107" s="10" t="str">
        <f t="shared" si="2"/>
        <v>Combination 10</v>
      </c>
      <c r="W107" s="15">
        <f>SUM($D$19:D107)</f>
        <v>35</v>
      </c>
    </row>
    <row r="108" spans="1:23" hidden="1" outlineLevel="1" x14ac:dyDescent="0.2">
      <c r="A108" s="3"/>
      <c r="B108" s="3" t="s">
        <v>19</v>
      </c>
      <c r="C108" s="3"/>
      <c r="D108" s="3"/>
      <c r="F108" s="9">
        <v>0.99999999999999989</v>
      </c>
      <c r="G108" s="9">
        <v>1</v>
      </c>
      <c r="H108" s="9">
        <v>1</v>
      </c>
      <c r="I108" s="9">
        <v>1</v>
      </c>
      <c r="J108" s="9">
        <v>1</v>
      </c>
      <c r="K108" s="9">
        <v>0.99999999999999989</v>
      </c>
      <c r="L108" s="9">
        <v>1</v>
      </c>
      <c r="M108" s="9">
        <v>1</v>
      </c>
      <c r="N108" s="9">
        <v>0.99999999999999978</v>
      </c>
      <c r="O108" s="9">
        <v>1</v>
      </c>
      <c r="P108" s="9">
        <v>0.99999999999999989</v>
      </c>
      <c r="Q108" s="9">
        <v>0.99999999999999989</v>
      </c>
      <c r="R108" s="9">
        <v>1.0000000000000002</v>
      </c>
      <c r="S108" s="9">
        <v>1</v>
      </c>
      <c r="V108" s="10" t="str">
        <f t="shared" si="2"/>
        <v>Combination 10</v>
      </c>
      <c r="W108" s="15">
        <f>SUM($D$19:D108)</f>
        <v>35</v>
      </c>
    </row>
    <row r="109" spans="1:23" hidden="1" outlineLevel="1" x14ac:dyDescent="0.2">
      <c r="A109" s="3"/>
      <c r="B109" s="3" t="s">
        <v>7</v>
      </c>
      <c r="C109" s="3"/>
      <c r="D109" s="8">
        <v>1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V109" s="10" t="str">
        <f t="shared" si="2"/>
        <v>Combination 11</v>
      </c>
      <c r="W109" s="15">
        <f>SUM($D$19:D109)</f>
        <v>36</v>
      </c>
    </row>
    <row r="110" spans="1:23" hidden="1" outlineLevel="1" x14ac:dyDescent="0.2">
      <c r="A110" s="3"/>
      <c r="B110" s="3" t="s">
        <v>8</v>
      </c>
      <c r="C110" s="3"/>
      <c r="D110" s="8"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V110" s="10" t="str">
        <f t="shared" si="2"/>
        <v>Combination 11</v>
      </c>
      <c r="W110" s="15">
        <f>SUM($D$19:D110)</f>
        <v>36</v>
      </c>
    </row>
    <row r="111" spans="1:23" hidden="1" outlineLevel="1" x14ac:dyDescent="0.2">
      <c r="A111" s="3"/>
      <c r="B111" s="3" t="s">
        <v>9</v>
      </c>
      <c r="C111" s="3"/>
      <c r="D111" s="8">
        <v>1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V111" s="10" t="str">
        <f t="shared" si="2"/>
        <v>Combination 11</v>
      </c>
      <c r="W111" s="15">
        <f>SUM($D$19:D111)</f>
        <v>37</v>
      </c>
    </row>
    <row r="112" spans="1:23" hidden="1" outlineLevel="1" x14ac:dyDescent="0.2">
      <c r="A112" s="3"/>
      <c r="B112" s="3" t="s">
        <v>3</v>
      </c>
      <c r="C112" s="3"/>
      <c r="D112" s="8">
        <v>1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V112" s="10" t="str">
        <f t="shared" si="2"/>
        <v>Combination 11</v>
      </c>
      <c r="W112" s="15">
        <f>SUM($D$19:D112)</f>
        <v>38</v>
      </c>
    </row>
    <row r="113" spans="1:25" hidden="1" outlineLevel="1" x14ac:dyDescent="0.2">
      <c r="A113" s="3"/>
      <c r="B113" s="3" t="s">
        <v>5</v>
      </c>
      <c r="C113" s="3"/>
      <c r="D113" s="8">
        <v>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V113" s="10" t="str">
        <f t="shared" si="2"/>
        <v>Combination 11</v>
      </c>
      <c r="W113" s="15">
        <f>SUM($D$19:D113)</f>
        <v>39</v>
      </c>
    </row>
    <row r="114" spans="1:25" hidden="1" outlineLevel="1" x14ac:dyDescent="0.2">
      <c r="A114" s="3"/>
      <c r="B114" s="3" t="s">
        <v>10</v>
      </c>
      <c r="C114" s="3"/>
      <c r="D114" s="8">
        <v>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V114" s="10" t="str">
        <f t="shared" si="2"/>
        <v>Combination 11</v>
      </c>
      <c r="W114" s="15">
        <f>SUM($D$19:D114)</f>
        <v>39</v>
      </c>
    </row>
    <row r="115" spans="1:25" hidden="1" outlineLevel="1" x14ac:dyDescent="0.2">
      <c r="A115" s="3"/>
      <c r="B115" s="3" t="s">
        <v>14</v>
      </c>
      <c r="C115" s="3"/>
      <c r="D115" s="8">
        <v>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V115" s="10" t="str">
        <f t="shared" ref="V115:V124" si="3">IF(AND(ISBLANK(D114),ISTEXT(B114)),B114,V114)</f>
        <v>Combination 11</v>
      </c>
      <c r="W115" s="15">
        <f>SUM($D$19:D115)</f>
        <v>39</v>
      </c>
    </row>
    <row r="116" spans="1:25" hidden="1" outlineLevel="1" x14ac:dyDescent="0.2">
      <c r="A116" s="3"/>
      <c r="V116" s="10" t="str">
        <f t="shared" si="3"/>
        <v>Combination 11</v>
      </c>
      <c r="W116" s="15">
        <f>SUM($D$19:D116)</f>
        <v>39</v>
      </c>
    </row>
    <row r="117" spans="1:25" hidden="1" outlineLevel="1" x14ac:dyDescent="0.2">
      <c r="A117" s="3"/>
      <c r="B117" s="3" t="s">
        <v>20</v>
      </c>
      <c r="C117" s="3"/>
      <c r="D117" s="3"/>
      <c r="F117" s="9">
        <v>1.0000000000000002</v>
      </c>
      <c r="G117" s="9">
        <v>0.99999999999999989</v>
      </c>
      <c r="H117" s="9">
        <v>1</v>
      </c>
      <c r="I117" s="9">
        <v>1</v>
      </c>
      <c r="J117" s="9">
        <v>1</v>
      </c>
      <c r="K117" s="9">
        <v>1</v>
      </c>
      <c r="L117" s="9">
        <v>1</v>
      </c>
      <c r="M117" s="9">
        <v>1.0000000000000002</v>
      </c>
      <c r="N117" s="9">
        <v>0.99999999999999989</v>
      </c>
      <c r="O117" s="9">
        <v>1.0000000000000002</v>
      </c>
      <c r="P117" s="9">
        <v>1</v>
      </c>
      <c r="Q117" s="9">
        <v>1.0000000000000002</v>
      </c>
      <c r="R117" s="9">
        <v>1.0000000000000002</v>
      </c>
      <c r="S117" s="9">
        <v>1</v>
      </c>
      <c r="V117" s="10" t="str">
        <f t="shared" si="3"/>
        <v>Combination 11</v>
      </c>
      <c r="W117" s="15">
        <f>SUM($D$19:D117)</f>
        <v>39</v>
      </c>
    </row>
    <row r="118" spans="1:25" hidden="1" outlineLevel="1" x14ac:dyDescent="0.2">
      <c r="A118" s="3"/>
      <c r="B118" s="3" t="s">
        <v>7</v>
      </c>
      <c r="C118" s="3"/>
      <c r="D118" s="8">
        <v>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V118" s="10" t="str">
        <f t="shared" si="3"/>
        <v>Combination 12</v>
      </c>
      <c r="W118" s="15">
        <f>SUM($D$19:D118)</f>
        <v>40</v>
      </c>
    </row>
    <row r="119" spans="1:25" hidden="1" outlineLevel="1" x14ac:dyDescent="0.2">
      <c r="A119" s="3"/>
      <c r="B119" s="3" t="s">
        <v>8</v>
      </c>
      <c r="C119" s="3"/>
      <c r="D119" s="8">
        <v>1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V119" s="10" t="str">
        <f t="shared" si="3"/>
        <v>Combination 12</v>
      </c>
      <c r="W119" s="15">
        <f>SUM($D$19:D119)</f>
        <v>41</v>
      </c>
    </row>
    <row r="120" spans="1:25" hidden="1" outlineLevel="1" x14ac:dyDescent="0.2">
      <c r="A120" s="3"/>
      <c r="B120" s="3" t="s">
        <v>9</v>
      </c>
      <c r="C120" s="3"/>
      <c r="D120" s="8">
        <v>1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V120" s="10" t="str">
        <f t="shared" si="3"/>
        <v>Combination 12</v>
      </c>
      <c r="W120" s="15">
        <f>SUM($D$19:D120)</f>
        <v>42</v>
      </c>
    </row>
    <row r="121" spans="1:25" hidden="1" outlineLevel="1" x14ac:dyDescent="0.2">
      <c r="A121" s="3"/>
      <c r="B121" s="3" t="s">
        <v>3</v>
      </c>
      <c r="C121" s="3"/>
      <c r="D121" s="8">
        <v>1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V121" s="10" t="str">
        <f t="shared" si="3"/>
        <v>Combination 12</v>
      </c>
      <c r="W121" s="15">
        <f>SUM($D$19:D121)</f>
        <v>43</v>
      </c>
    </row>
    <row r="122" spans="1:25" hidden="1" outlineLevel="1" x14ac:dyDescent="0.2">
      <c r="A122" s="3"/>
      <c r="B122" s="3" t="s">
        <v>5</v>
      </c>
      <c r="C122" s="3"/>
      <c r="D122" s="8">
        <v>1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V122" s="10" t="str">
        <f t="shared" si="3"/>
        <v>Combination 12</v>
      </c>
      <c r="W122" s="15">
        <f>SUM($D$19:D122)</f>
        <v>44</v>
      </c>
    </row>
    <row r="123" spans="1:25" hidden="1" outlineLevel="1" x14ac:dyDescent="0.2">
      <c r="A123" s="3"/>
      <c r="B123" s="3" t="s">
        <v>10</v>
      </c>
      <c r="C123" s="3"/>
      <c r="D123" s="8">
        <v>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V123" s="10" t="str">
        <f t="shared" si="3"/>
        <v>Combination 12</v>
      </c>
      <c r="W123" s="15">
        <f>SUM($D$19:D123)</f>
        <v>44</v>
      </c>
    </row>
    <row r="124" spans="1:25" hidden="1" outlineLevel="1" x14ac:dyDescent="0.2">
      <c r="A124" s="3"/>
      <c r="B124" s="3" t="s">
        <v>14</v>
      </c>
      <c r="C124" s="3"/>
      <c r="D124" s="8">
        <v>0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V124" s="10" t="str">
        <f t="shared" si="3"/>
        <v>Combination 12</v>
      </c>
      <c r="W124" s="15">
        <f>SUM($D$19:D124)</f>
        <v>44</v>
      </c>
    </row>
    <row r="125" spans="1:25" hidden="1" outlineLevel="1" x14ac:dyDescent="0.2">
      <c r="A125" s="3"/>
    </row>
    <row r="126" spans="1:25" s="3" customFormat="1" collapsed="1" x14ac:dyDescent="0.2"/>
    <row r="127" spans="1:25" s="3" customFormat="1" ht="18" x14ac:dyDescent="0.2">
      <c r="A127" s="12"/>
      <c r="B127" s="13" t="s">
        <v>25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x14ac:dyDescent="0.2">
      <c r="A128" s="3"/>
    </row>
    <row r="129" spans="1:19" x14ac:dyDescent="0.2">
      <c r="A129" s="3"/>
      <c r="D129" s="1" t="s">
        <v>27</v>
      </c>
      <c r="E129" s="1" t="s">
        <v>28</v>
      </c>
      <c r="F129" s="1" t="s">
        <v>29</v>
      </c>
      <c r="G129" s="1" t="s">
        <v>30</v>
      </c>
      <c r="H129" s="1" t="s">
        <v>31</v>
      </c>
      <c r="I129" s="1" t="s">
        <v>32</v>
      </c>
      <c r="J129" s="1" t="s">
        <v>33</v>
      </c>
      <c r="K129" s="1" t="s">
        <v>34</v>
      </c>
      <c r="L129" s="1" t="s">
        <v>35</v>
      </c>
      <c r="M129" s="1" t="s">
        <v>36</v>
      </c>
      <c r="N129" s="1" t="s">
        <v>37</v>
      </c>
      <c r="O129" s="1" t="s">
        <v>38</v>
      </c>
      <c r="P129" s="1" t="s">
        <v>39</v>
      </c>
      <c r="Q129" s="1" t="s">
        <v>40</v>
      </c>
      <c r="R129" s="1" t="s">
        <v>41</v>
      </c>
      <c r="S129" s="1" t="s">
        <v>42</v>
      </c>
    </row>
    <row r="130" spans="1:19" x14ac:dyDescent="0.2">
      <c r="A130" s="3"/>
      <c r="C130" s="14">
        <v>1</v>
      </c>
      <c r="D130" t="str">
        <f>INDEX(V$19:V$124,MATCH($C130,$W$19:$W$124,0))</f>
        <v>Combination 1</v>
      </c>
      <c r="E130" s="3" t="str">
        <f>INDEX(B$19:B$124,MATCH($C130,$W$19:$W$124,0))</f>
        <v>Other non-Fibre Services</v>
      </c>
      <c r="F130" s="16">
        <v>0.69134195448701175</v>
      </c>
      <c r="G130" s="16">
        <v>0.58153384579501222</v>
      </c>
      <c r="H130" s="16">
        <v>0.48202429044654765</v>
      </c>
      <c r="I130" s="16">
        <v>0.28733324291567841</v>
      </c>
      <c r="J130" s="16">
        <v>0.21812150238314387</v>
      </c>
      <c r="K130" s="16">
        <v>0.24815089947935809</v>
      </c>
      <c r="L130" s="16">
        <v>0.23968198385382716</v>
      </c>
      <c r="M130" s="16">
        <v>0.24783224573957596</v>
      </c>
      <c r="N130" s="16">
        <v>0.24567727330337541</v>
      </c>
      <c r="O130" s="16">
        <v>0.24214778974304582</v>
      </c>
      <c r="P130" s="16">
        <v>0.16507730442462171</v>
      </c>
      <c r="Q130" s="16">
        <v>0.12549696306684685</v>
      </c>
      <c r="R130" s="16">
        <v>0.11699293802433482</v>
      </c>
      <c r="S130" s="16">
        <v>0.12022291146893752</v>
      </c>
    </row>
    <row r="131" spans="1:19" x14ac:dyDescent="0.2">
      <c r="A131" s="3"/>
      <c r="C131" s="14">
        <f>C130+1</f>
        <v>2</v>
      </c>
      <c r="D131" s="3" t="str">
        <f t="shared" ref="D131:D173" si="4">INDEX(V$19:V$124,MATCH($C131,$W$19:$W$124,0))</f>
        <v>Combination 1</v>
      </c>
      <c r="E131" s="3" t="str">
        <f t="shared" ref="E131:E173" si="5">INDEX(B$19:B$124,MATCH($C131,$W$19:$W$124,0))</f>
        <v>PtP FFLAS</v>
      </c>
      <c r="F131" s="16">
        <v>0.30865804551298831</v>
      </c>
      <c r="G131" s="16">
        <v>0.41846615420498773</v>
      </c>
      <c r="H131" s="16">
        <v>0.51797570955345229</v>
      </c>
      <c r="I131" s="16">
        <v>0.71266675708432159</v>
      </c>
      <c r="J131" s="16">
        <v>0.78187849761685613</v>
      </c>
      <c r="K131" s="16">
        <v>0.75184910052064191</v>
      </c>
      <c r="L131" s="16">
        <v>0.76031801614617289</v>
      </c>
      <c r="M131" s="16">
        <v>0.75216775426042415</v>
      </c>
      <c r="N131" s="16">
        <v>0.75432272669662459</v>
      </c>
      <c r="O131" s="16">
        <v>0.75785221025695415</v>
      </c>
      <c r="P131" s="16">
        <v>0.83492269557537835</v>
      </c>
      <c r="Q131" s="16">
        <v>0.87450303693315312</v>
      </c>
      <c r="R131" s="16">
        <v>0.88300706197566514</v>
      </c>
      <c r="S131" s="16">
        <v>0.87977708853106251</v>
      </c>
    </row>
    <row r="132" spans="1:19" x14ac:dyDescent="0.2">
      <c r="A132" s="3"/>
      <c r="C132" s="14">
        <f t="shared" ref="C132:C173" si="6">C131+1</f>
        <v>3</v>
      </c>
      <c r="D132" s="3" t="str">
        <f t="shared" si="4"/>
        <v>Combination 2</v>
      </c>
      <c r="E132" s="3" t="str">
        <f t="shared" si="5"/>
        <v>Other non-Fibre Services</v>
      </c>
      <c r="F132" s="16">
        <v>0.95375417935637863</v>
      </c>
      <c r="G132" s="16">
        <v>0.97906302784593724</v>
      </c>
      <c r="H132" s="16">
        <v>0.93236508690673869</v>
      </c>
      <c r="I132" s="16">
        <v>0.83681444169776187</v>
      </c>
      <c r="J132" s="16">
        <v>0.73956349770942498</v>
      </c>
      <c r="K132" s="16">
        <v>0.74207078281706307</v>
      </c>
      <c r="L132" s="16">
        <v>0.70267186182182118</v>
      </c>
      <c r="M132" s="16">
        <v>0.68337850100973463</v>
      </c>
      <c r="N132" s="16">
        <v>0.64836671325474327</v>
      </c>
      <c r="O132" s="16">
        <v>0.5957203252529969</v>
      </c>
      <c r="P132" s="16">
        <v>0.44179245673485529</v>
      </c>
      <c r="Q132" s="16">
        <v>0.335845796614473</v>
      </c>
      <c r="R132" s="16">
        <v>0.30713341330700644</v>
      </c>
      <c r="S132" s="16">
        <v>0.30651826358204814</v>
      </c>
    </row>
    <row r="133" spans="1:19" x14ac:dyDescent="0.2">
      <c r="A133" s="3"/>
      <c r="C133" s="14">
        <f t="shared" si="6"/>
        <v>4</v>
      </c>
      <c r="D133" s="3" t="str">
        <f t="shared" si="4"/>
        <v>Combination 2</v>
      </c>
      <c r="E133" s="3" t="str">
        <f t="shared" si="5"/>
        <v>Other FFLAS</v>
      </c>
      <c r="F133" s="16">
        <v>4.6245820643621399E-2</v>
      </c>
      <c r="G133" s="16">
        <v>2.0936972154062809E-2</v>
      </c>
      <c r="H133" s="16">
        <v>6.7634913093261362E-2</v>
      </c>
      <c r="I133" s="16">
        <v>0.16318555830223816</v>
      </c>
      <c r="J133" s="16">
        <v>0.26043650229057508</v>
      </c>
      <c r="K133" s="16">
        <v>0.25792921718293699</v>
      </c>
      <c r="L133" s="16">
        <v>0.29732813817817877</v>
      </c>
      <c r="M133" s="16">
        <v>0.31662149899026532</v>
      </c>
      <c r="N133" s="16">
        <v>0.35163328674525673</v>
      </c>
      <c r="O133" s="16">
        <v>0.40427967474700316</v>
      </c>
      <c r="P133" s="16">
        <v>0.55820754326514477</v>
      </c>
      <c r="Q133" s="16">
        <v>0.66415420338552689</v>
      </c>
      <c r="R133" s="16">
        <v>0.6928665866929935</v>
      </c>
      <c r="S133" s="16">
        <v>0.69348173641795186</v>
      </c>
    </row>
    <row r="134" spans="1:19" x14ac:dyDescent="0.2">
      <c r="A134" s="3"/>
      <c r="C134" s="14">
        <f t="shared" si="6"/>
        <v>5</v>
      </c>
      <c r="D134" s="3" t="str">
        <f t="shared" si="4"/>
        <v>Combination 3</v>
      </c>
      <c r="E134" s="3" t="str">
        <f t="shared" si="5"/>
        <v>Copper access services</v>
      </c>
      <c r="F134" s="16">
        <v>0.84555638493228802</v>
      </c>
      <c r="G134" s="16">
        <v>0.85838443958374044</v>
      </c>
      <c r="H134" s="16">
        <v>0.86343459282935031</v>
      </c>
      <c r="I134" s="16">
        <v>0.84516446135985945</v>
      </c>
      <c r="J134" s="16">
        <v>0.81842059443185589</v>
      </c>
      <c r="K134" s="16">
        <v>0.75427767862115769</v>
      </c>
      <c r="L134" s="16">
        <v>0.66310934521991394</v>
      </c>
      <c r="M134" s="16">
        <v>0.55011336454212512</v>
      </c>
      <c r="N134" s="16">
        <v>0.43297468574173303</v>
      </c>
      <c r="O134" s="16">
        <v>0.3352606454883032</v>
      </c>
      <c r="P134" s="16">
        <v>0.25844890793775233</v>
      </c>
      <c r="Q134" s="16">
        <v>0.20950332160172497</v>
      </c>
      <c r="R134" s="16">
        <v>0.17892377455918548</v>
      </c>
      <c r="S134" s="16">
        <v>0.1613415436889136</v>
      </c>
    </row>
    <row r="135" spans="1:19" x14ac:dyDescent="0.2">
      <c r="A135" s="3"/>
      <c r="C135" s="14">
        <f t="shared" si="6"/>
        <v>6</v>
      </c>
      <c r="D135" s="3" t="str">
        <f t="shared" si="4"/>
        <v>Combination 3</v>
      </c>
      <c r="E135" s="3" t="str">
        <f t="shared" si="5"/>
        <v>Other non-Fibre services</v>
      </c>
      <c r="F135" s="16">
        <v>9.0334312301719302E-2</v>
      </c>
      <c r="G135" s="16">
        <v>6.779039487113761E-2</v>
      </c>
      <c r="H135" s="16">
        <v>4.7802609167193942E-2</v>
      </c>
      <c r="I135" s="16">
        <v>2.5873148322200477E-2</v>
      </c>
      <c r="J135" s="16">
        <v>1.8714765359791757E-2</v>
      </c>
      <c r="K135" s="16">
        <v>2.1664612966468665E-2</v>
      </c>
      <c r="L135" s="16">
        <v>2.0950871967633337E-2</v>
      </c>
      <c r="M135" s="16">
        <v>2.0484458555602974E-2</v>
      </c>
      <c r="N135" s="16">
        <v>1.9986078204621692E-2</v>
      </c>
      <c r="O135" s="16">
        <v>1.7838021821624736E-2</v>
      </c>
      <c r="P135" s="16">
        <v>1.0149638842566151E-2</v>
      </c>
      <c r="Q135" s="16">
        <v>6.8529282589915846E-3</v>
      </c>
      <c r="R135" s="16">
        <v>6.2169736414848945E-3</v>
      </c>
      <c r="S135" s="16">
        <v>6.3769862950331484E-3</v>
      </c>
    </row>
    <row r="136" spans="1:19" x14ac:dyDescent="0.2">
      <c r="A136" s="3"/>
      <c r="C136" s="14">
        <f t="shared" si="6"/>
        <v>7</v>
      </c>
      <c r="D136" s="3" t="str">
        <f t="shared" si="4"/>
        <v>Combination 3</v>
      </c>
      <c r="E136" s="3" t="str">
        <f t="shared" si="5"/>
        <v>GPON FFLAS</v>
      </c>
      <c r="F136" s="16">
        <v>4.4485512991956932E-4</v>
      </c>
      <c r="G136" s="16">
        <v>1.2250332409661294E-3</v>
      </c>
      <c r="H136" s="16">
        <v>7.5152092663808992E-3</v>
      </c>
      <c r="I136" s="16">
        <v>3.1250242521043886E-2</v>
      </c>
      <c r="J136" s="16">
        <v>6.5557251279070708E-2</v>
      </c>
      <c r="K136" s="16">
        <v>0.13164742742832919</v>
      </c>
      <c r="L136" s="16">
        <v>0.22279345607810125</v>
      </c>
      <c r="M136" s="16">
        <v>0.34232194214802353</v>
      </c>
      <c r="N136" s="16">
        <v>0.46030460485578728</v>
      </c>
      <c r="O136" s="16">
        <v>0.56437337196370219</v>
      </c>
      <c r="P136" s="16">
        <v>0.65552689364517158</v>
      </c>
      <c r="Q136" s="16">
        <v>0.71308889788766883</v>
      </c>
      <c r="R136" s="16">
        <v>0.74648295224160888</v>
      </c>
      <c r="S136" s="16">
        <v>0.76511565051440256</v>
      </c>
    </row>
    <row r="137" spans="1:19" x14ac:dyDescent="0.2">
      <c r="A137" s="3"/>
      <c r="C137" s="14">
        <f t="shared" si="6"/>
        <v>8</v>
      </c>
      <c r="D137" s="3" t="str">
        <f t="shared" si="4"/>
        <v>Combination 3</v>
      </c>
      <c r="E137" s="3" t="str">
        <f t="shared" si="5"/>
        <v>PtP FFLAS</v>
      </c>
      <c r="F137" s="16">
        <v>4.0330855225613825E-2</v>
      </c>
      <c r="G137" s="16">
        <v>4.8781315204415567E-2</v>
      </c>
      <c r="H137" s="16">
        <v>5.136793081308292E-2</v>
      </c>
      <c r="I137" s="16">
        <v>6.4172639835326714E-2</v>
      </c>
      <c r="J137" s="16">
        <v>6.7084961651615482E-2</v>
      </c>
      <c r="K137" s="16">
        <v>6.5639575782888621E-2</v>
      </c>
      <c r="L137" s="16">
        <v>6.6460253519422349E-2</v>
      </c>
      <c r="M137" s="16">
        <v>6.2170074531783096E-2</v>
      </c>
      <c r="N137" s="16">
        <v>6.1364866210744787E-2</v>
      </c>
      <c r="O137" s="16">
        <v>5.58278243153707E-2</v>
      </c>
      <c r="P137" s="16">
        <v>5.1334517795094008E-2</v>
      </c>
      <c r="Q137" s="16">
        <v>4.7753399189277609E-2</v>
      </c>
      <c r="R137" s="16">
        <v>4.692276065762082E-2</v>
      </c>
      <c r="S137" s="16">
        <v>4.6666033684405597E-2</v>
      </c>
    </row>
    <row r="138" spans="1:19" x14ac:dyDescent="0.2">
      <c r="A138" s="3"/>
      <c r="C138" s="14">
        <f t="shared" si="6"/>
        <v>9</v>
      </c>
      <c r="D138" s="3" t="str">
        <f t="shared" si="4"/>
        <v>Combination 3</v>
      </c>
      <c r="E138" s="3" t="str">
        <f t="shared" si="5"/>
        <v>Other FFLAS</v>
      </c>
      <c r="F138" s="16">
        <v>4.380147940729706E-3</v>
      </c>
      <c r="G138" s="16">
        <v>1.4496774664779517E-3</v>
      </c>
      <c r="H138" s="16">
        <v>3.4676602138553692E-3</v>
      </c>
      <c r="I138" s="16">
        <v>5.0454723814623596E-3</v>
      </c>
      <c r="J138" s="16">
        <v>6.5903847966925786E-3</v>
      </c>
      <c r="K138" s="16">
        <v>7.5301936047118554E-3</v>
      </c>
      <c r="L138" s="16">
        <v>8.8651390411380905E-3</v>
      </c>
      <c r="M138" s="16">
        <v>9.4908165303646107E-3</v>
      </c>
      <c r="N138" s="16">
        <v>1.0839190576209693E-2</v>
      </c>
      <c r="O138" s="16">
        <v>1.210559612367383E-2</v>
      </c>
      <c r="P138" s="16">
        <v>1.2824132410974118E-2</v>
      </c>
      <c r="Q138" s="16">
        <v>1.3552056195401504E-2</v>
      </c>
      <c r="R138" s="16">
        <v>1.4024958275152554E-2</v>
      </c>
      <c r="S138" s="16">
        <v>1.4427602053178508E-2</v>
      </c>
    </row>
    <row r="139" spans="1:19" x14ac:dyDescent="0.2">
      <c r="A139" s="3"/>
      <c r="C139" s="14">
        <f t="shared" si="6"/>
        <v>10</v>
      </c>
      <c r="D139" s="3" t="str">
        <f t="shared" si="4"/>
        <v>Combination 3</v>
      </c>
      <c r="E139" s="3" t="str">
        <f t="shared" si="5"/>
        <v>Non-FFLAS Fibre services</v>
      </c>
      <c r="F139" s="16">
        <v>1.8953444469729856E-2</v>
      </c>
      <c r="G139" s="16">
        <v>2.2369139633262355E-2</v>
      </c>
      <c r="H139" s="16">
        <v>2.6411997710136612E-2</v>
      </c>
      <c r="I139" s="16">
        <v>2.849403558010705E-2</v>
      </c>
      <c r="J139" s="16">
        <v>2.3632042480973649E-2</v>
      </c>
      <c r="K139" s="16">
        <v>1.9240511596443893E-2</v>
      </c>
      <c r="L139" s="16">
        <v>1.7820934173791093E-2</v>
      </c>
      <c r="M139" s="16">
        <v>1.5419343692100839E-2</v>
      </c>
      <c r="N139" s="16">
        <v>1.4530574410903434E-2</v>
      </c>
      <c r="O139" s="16">
        <v>1.4594540287325371E-2</v>
      </c>
      <c r="P139" s="16">
        <v>1.1715909368441826E-2</v>
      </c>
      <c r="Q139" s="16">
        <v>9.2493968669355754E-3</v>
      </c>
      <c r="R139" s="16">
        <v>7.4285806249474728E-3</v>
      </c>
      <c r="S139" s="16">
        <v>6.0721837640665731E-3</v>
      </c>
    </row>
    <row r="140" spans="1:19" x14ac:dyDescent="0.2">
      <c r="A140" s="3"/>
      <c r="C140" s="14">
        <f t="shared" si="6"/>
        <v>11</v>
      </c>
      <c r="D140" s="3" t="str">
        <f t="shared" si="4"/>
        <v>Combination 4</v>
      </c>
      <c r="E140" s="3" t="str">
        <f t="shared" si="5"/>
        <v>Other non-Fibre services</v>
      </c>
      <c r="F140" s="16">
        <v>0.66672225669973795</v>
      </c>
      <c r="G140" s="16">
        <v>0.56848997585010541</v>
      </c>
      <c r="H140" s="16">
        <v>0.43396395446415864</v>
      </c>
      <c r="I140" s="16">
        <v>0.2047874031537078</v>
      </c>
      <c r="J140" s="16">
        <v>0.1184873554961671</v>
      </c>
      <c r="K140" s="16">
        <v>9.5657187600557525E-2</v>
      </c>
      <c r="L140" s="16">
        <v>6.5662363472856575E-2</v>
      </c>
      <c r="M140" s="16">
        <v>4.7148448096862389E-2</v>
      </c>
      <c r="N140" s="16">
        <v>3.6174241604803703E-2</v>
      </c>
      <c r="O140" s="16">
        <v>2.7436997775496602E-2</v>
      </c>
      <c r="P140" s="16">
        <v>1.3906754680014266E-2</v>
      </c>
      <c r="Q140" s="16">
        <v>8.7717786941402393E-3</v>
      </c>
      <c r="R140" s="16">
        <v>7.6408672489819964E-3</v>
      </c>
      <c r="S140" s="16">
        <v>7.6592498643112232E-3</v>
      </c>
    </row>
    <row r="141" spans="1:19" x14ac:dyDescent="0.2">
      <c r="A141" s="3"/>
      <c r="C141" s="14">
        <f t="shared" si="6"/>
        <v>12</v>
      </c>
      <c r="D141" s="3" t="str">
        <f t="shared" si="4"/>
        <v>Combination 4</v>
      </c>
      <c r="E141" s="3" t="str">
        <f t="shared" si="5"/>
        <v>GPON FFLAS</v>
      </c>
      <c r="F141" s="16">
        <v>3.2833018657826805E-3</v>
      </c>
      <c r="G141" s="16">
        <v>1.027312377950048E-2</v>
      </c>
      <c r="H141" s="16">
        <v>6.822493559833831E-2</v>
      </c>
      <c r="I141" s="16">
        <v>0.24734740179713366</v>
      </c>
      <c r="J141" s="16">
        <v>0.41505758625986</v>
      </c>
      <c r="K141" s="16">
        <v>0.58127152708120289</v>
      </c>
      <c r="L141" s="16">
        <v>0.69825947650171882</v>
      </c>
      <c r="M141" s="16">
        <v>0.78791188343948526</v>
      </c>
      <c r="N141" s="16">
        <v>0.83313843853600245</v>
      </c>
      <c r="O141" s="16">
        <v>0.86807332707406826</v>
      </c>
      <c r="P141" s="16">
        <v>0.89818483568527896</v>
      </c>
      <c r="Q141" s="16">
        <v>0.91275696536175843</v>
      </c>
      <c r="R141" s="16">
        <v>0.91745236036483835</v>
      </c>
      <c r="S141" s="16">
        <v>0.91896260572947785</v>
      </c>
    </row>
    <row r="142" spans="1:19" x14ac:dyDescent="0.2">
      <c r="A142" s="3"/>
      <c r="C142" s="14">
        <f t="shared" si="6"/>
        <v>13</v>
      </c>
      <c r="D142" s="3" t="str">
        <f t="shared" si="4"/>
        <v>Combination 4</v>
      </c>
      <c r="E142" s="3" t="str">
        <f t="shared" si="5"/>
        <v>PtP FFLAS</v>
      </c>
      <c r="F142" s="16">
        <v>0.29766628123364691</v>
      </c>
      <c r="G142" s="16">
        <v>0.40907991102883523</v>
      </c>
      <c r="H142" s="16">
        <v>0.46633082956453437</v>
      </c>
      <c r="I142" s="16">
        <v>0.50793000147254797</v>
      </c>
      <c r="J142" s="16">
        <v>0.4247298615209647</v>
      </c>
      <c r="K142" s="16">
        <v>0.28982272724663638</v>
      </c>
      <c r="L142" s="16">
        <v>0.20829382804841159</v>
      </c>
      <c r="M142" s="16">
        <v>0.14309494802039002</v>
      </c>
      <c r="N142" s="16">
        <v>0.111068688595475</v>
      </c>
      <c r="O142" s="16">
        <v>8.5869829450187632E-2</v>
      </c>
      <c r="P142" s="16">
        <v>7.0337137770776437E-2</v>
      </c>
      <c r="Q142" s="16">
        <v>6.1124563653745009E-2</v>
      </c>
      <c r="R142" s="16">
        <v>5.7669632495820349E-2</v>
      </c>
      <c r="S142" s="16">
        <v>5.6049487270125709E-2</v>
      </c>
    </row>
    <row r="143" spans="1:19" x14ac:dyDescent="0.2">
      <c r="A143" s="3"/>
      <c r="C143" s="14">
        <f t="shared" si="6"/>
        <v>14</v>
      </c>
      <c r="D143" s="3" t="str">
        <f t="shared" si="4"/>
        <v>Combination 4</v>
      </c>
      <c r="E143" s="3" t="str">
        <f t="shared" si="5"/>
        <v>Other FFLAS</v>
      </c>
      <c r="F143" s="16">
        <v>3.2328160200832547E-2</v>
      </c>
      <c r="G143" s="16">
        <v>1.2156989341558953E-2</v>
      </c>
      <c r="H143" s="16">
        <v>3.1480280372968635E-2</v>
      </c>
      <c r="I143" s="16">
        <v>3.9935193576610468E-2</v>
      </c>
      <c r="J143" s="16">
        <v>4.1725196723008097E-2</v>
      </c>
      <c r="K143" s="16">
        <v>3.3248558071603172E-2</v>
      </c>
      <c r="L143" s="16">
        <v>2.7784331977013015E-2</v>
      </c>
      <c r="M143" s="16">
        <v>2.1844720443262293E-2</v>
      </c>
      <c r="N143" s="16">
        <v>1.9618631263718843E-2</v>
      </c>
      <c r="O143" s="16">
        <v>1.8619845700247432E-2</v>
      </c>
      <c r="P143" s="16">
        <v>1.7571271863930323E-2</v>
      </c>
      <c r="Q143" s="16">
        <v>1.7346692290356298E-2</v>
      </c>
      <c r="R143" s="16">
        <v>1.7237139890359392E-2</v>
      </c>
      <c r="S143" s="16">
        <v>1.732865713608522E-2</v>
      </c>
    </row>
    <row r="144" spans="1:19" x14ac:dyDescent="0.2">
      <c r="A144" s="3"/>
      <c r="C144" s="14">
        <f t="shared" si="6"/>
        <v>15</v>
      </c>
      <c r="D144" s="3" t="str">
        <f t="shared" si="4"/>
        <v>Combination 5</v>
      </c>
      <c r="E144" s="3" t="str">
        <f t="shared" si="5"/>
        <v>Copper access services</v>
      </c>
      <c r="F144" s="16">
        <v>0.99947416728386018</v>
      </c>
      <c r="G144" s="16">
        <v>0.9985748956012076</v>
      </c>
      <c r="H144" s="16">
        <v>0.99137124866634407</v>
      </c>
      <c r="I144" s="16">
        <v>0.96434308737329166</v>
      </c>
      <c r="J144" s="16">
        <v>0.92583835488959887</v>
      </c>
      <c r="K144" s="16">
        <v>0.85140117767361767</v>
      </c>
      <c r="L144" s="16">
        <v>0.74851252783977351</v>
      </c>
      <c r="M144" s="16">
        <v>0.61641819907638762</v>
      </c>
      <c r="N144" s="16">
        <v>0.48470247804817401</v>
      </c>
      <c r="O144" s="16">
        <v>0.37266337086479612</v>
      </c>
      <c r="P144" s="16">
        <v>0.28277434423333975</v>
      </c>
      <c r="Q144" s="16">
        <v>0.22708117104832515</v>
      </c>
      <c r="R144" s="16">
        <v>0.193346092455735</v>
      </c>
      <c r="S144" s="16">
        <v>0.17414894578875306</v>
      </c>
    </row>
    <row r="145" spans="1:19" x14ac:dyDescent="0.2">
      <c r="A145" s="3"/>
      <c r="C145" s="14">
        <f t="shared" si="6"/>
        <v>16</v>
      </c>
      <c r="D145" s="3" t="str">
        <f t="shared" si="4"/>
        <v>Combination 5</v>
      </c>
      <c r="E145" s="3" t="str">
        <f t="shared" si="5"/>
        <v>GPON FFLAS</v>
      </c>
      <c r="F145" s="16">
        <v>5.2583271613982339E-4</v>
      </c>
      <c r="G145" s="16">
        <v>1.4251043987924279E-3</v>
      </c>
      <c r="H145" s="16">
        <v>8.6287513336559193E-3</v>
      </c>
      <c r="I145" s="16">
        <v>3.5656912626708399E-2</v>
      </c>
      <c r="J145" s="16">
        <v>7.4161645110401186E-2</v>
      </c>
      <c r="K145" s="16">
        <v>0.14859882232638241</v>
      </c>
      <c r="L145" s="16">
        <v>0.25148747216022649</v>
      </c>
      <c r="M145" s="16">
        <v>0.38358180092361233</v>
      </c>
      <c r="N145" s="16">
        <v>0.51529752195182599</v>
      </c>
      <c r="O145" s="16">
        <v>0.62733662913520383</v>
      </c>
      <c r="P145" s="16">
        <v>0.7172256557666602</v>
      </c>
      <c r="Q145" s="16">
        <v>0.77291882895167485</v>
      </c>
      <c r="R145" s="16">
        <v>0.80665390754426503</v>
      </c>
      <c r="S145" s="16">
        <v>0.82585105421124694</v>
      </c>
    </row>
    <row r="146" spans="1:19" x14ac:dyDescent="0.2">
      <c r="A146" s="3"/>
      <c r="C146" s="14">
        <f t="shared" si="6"/>
        <v>17</v>
      </c>
      <c r="D146" s="3" t="str">
        <f t="shared" si="4"/>
        <v>Combination 6</v>
      </c>
      <c r="E146" s="3" t="str">
        <f t="shared" si="5"/>
        <v>Copper access services</v>
      </c>
      <c r="F146" s="16">
        <v>0.88150018099071548</v>
      </c>
      <c r="G146" s="16">
        <v>0.90356860614703693</v>
      </c>
      <c r="H146" s="16">
        <v>0.91745736326757021</v>
      </c>
      <c r="I146" s="16">
        <v>0.93431996551213192</v>
      </c>
      <c r="J146" s="16">
        <v>0.943579001229919</v>
      </c>
      <c r="K146" s="16">
        <v>0.93966047845071921</v>
      </c>
      <c r="L146" s="16">
        <v>0.93297616065560196</v>
      </c>
      <c r="M146" s="16">
        <v>0.92377160332095731</v>
      </c>
      <c r="N146" s="16">
        <v>0.90517886597607589</v>
      </c>
      <c r="O146" s="16">
        <v>0.88273223139125467</v>
      </c>
      <c r="P146" s="16">
        <v>0.88166115968415681</v>
      </c>
      <c r="Q146" s="16">
        <v>0.87600490823049237</v>
      </c>
      <c r="R146" s="16">
        <v>0.86606351545389981</v>
      </c>
      <c r="S146" s="16">
        <v>0.85720426836319585</v>
      </c>
    </row>
    <row r="147" spans="1:19" x14ac:dyDescent="0.2">
      <c r="A147" s="3"/>
      <c r="C147" s="14">
        <f t="shared" si="6"/>
        <v>18</v>
      </c>
      <c r="D147" s="3" t="str">
        <f t="shared" si="4"/>
        <v>Combination 6</v>
      </c>
      <c r="E147" s="3" t="str">
        <f t="shared" si="5"/>
        <v>Other non-Fibre services</v>
      </c>
      <c r="F147" s="16">
        <v>9.4174337823744445E-2</v>
      </c>
      <c r="G147" s="16">
        <v>7.1358787251053657E-2</v>
      </c>
      <c r="H147" s="16">
        <v>5.0793489313569605E-2</v>
      </c>
      <c r="I147" s="16">
        <v>2.8602479343716455E-2</v>
      </c>
      <c r="J147" s="16">
        <v>2.1576753721237053E-2</v>
      </c>
      <c r="K147" s="16">
        <v>2.6989239059460841E-2</v>
      </c>
      <c r="L147" s="16">
        <v>2.947728641083645E-2</v>
      </c>
      <c r="M147" s="16">
        <v>3.4398293774995224E-2</v>
      </c>
      <c r="N147" s="16">
        <v>4.1782986858866382E-2</v>
      </c>
      <c r="O147" s="16">
        <v>4.6967030035018113E-2</v>
      </c>
      <c r="P147" s="16">
        <v>3.4624028492577341E-2</v>
      </c>
      <c r="Q147" s="16">
        <v>2.8654432515587584E-2</v>
      </c>
      <c r="R147" s="16">
        <v>3.0092669689614625E-2</v>
      </c>
      <c r="S147" s="16">
        <v>3.3880795648861969E-2</v>
      </c>
    </row>
    <row r="148" spans="1:19" x14ac:dyDescent="0.2">
      <c r="A148" s="3"/>
      <c r="C148" s="14">
        <f t="shared" si="6"/>
        <v>19</v>
      </c>
      <c r="D148" s="3" t="str">
        <f t="shared" si="4"/>
        <v>Combination 6</v>
      </c>
      <c r="E148" s="3" t="str">
        <f t="shared" si="5"/>
        <v>Other FFLAS</v>
      </c>
      <c r="F148" s="16">
        <v>4.5663438551511171E-3</v>
      </c>
      <c r="G148" s="16">
        <v>1.5259864780208007E-3</v>
      </c>
      <c r="H148" s="16">
        <v>3.6846223476945925E-3</v>
      </c>
      <c r="I148" s="16">
        <v>5.5777139207384783E-3</v>
      </c>
      <c r="J148" s="16">
        <v>7.5982309664395916E-3</v>
      </c>
      <c r="K148" s="16">
        <v>9.3809289681817312E-3</v>
      </c>
      <c r="L148" s="16">
        <v>1.2473000789238029E-2</v>
      </c>
      <c r="M148" s="16">
        <v>1.5937345587626783E-2</v>
      </c>
      <c r="N148" s="16">
        <v>2.2660461585794666E-2</v>
      </c>
      <c r="O148" s="16">
        <v>3.1873707881841871E-2</v>
      </c>
      <c r="P148" s="16">
        <v>4.3747677417641913E-2</v>
      </c>
      <c r="Q148" s="16">
        <v>5.6665773377835661E-2</v>
      </c>
      <c r="R148" s="16">
        <v>6.7886476784866798E-2</v>
      </c>
      <c r="S148" s="16">
        <v>7.6653549851215655E-2</v>
      </c>
    </row>
    <row r="149" spans="1:19" x14ac:dyDescent="0.2">
      <c r="A149" s="3"/>
      <c r="C149" s="14">
        <f t="shared" si="6"/>
        <v>20</v>
      </c>
      <c r="D149" s="3" t="str">
        <f t="shared" si="4"/>
        <v>Combination 6</v>
      </c>
      <c r="E149" s="3" t="str">
        <f t="shared" si="5"/>
        <v>Non-FFLAS Fibre services</v>
      </c>
      <c r="F149" s="16">
        <v>1.9759137330389E-2</v>
      </c>
      <c r="G149" s="16">
        <v>2.354662012388856E-2</v>
      </c>
      <c r="H149" s="16">
        <v>2.8064525071165684E-2</v>
      </c>
      <c r="I149" s="16">
        <v>3.1499841223413157E-2</v>
      </c>
      <c r="J149" s="16">
        <v>2.7246014082404405E-2</v>
      </c>
      <c r="K149" s="16">
        <v>2.3969353521638127E-2</v>
      </c>
      <c r="L149" s="16">
        <v>2.5073552144323649E-2</v>
      </c>
      <c r="M149" s="16">
        <v>2.5892757316420632E-2</v>
      </c>
      <c r="N149" s="16">
        <v>3.0377685579262965E-2</v>
      </c>
      <c r="O149" s="16">
        <v>3.8427030691885258E-2</v>
      </c>
      <c r="P149" s="16">
        <v>3.9967134405624022E-2</v>
      </c>
      <c r="Q149" s="16">
        <v>3.8674885876084308E-2</v>
      </c>
      <c r="R149" s="16">
        <v>3.5957338071618786E-2</v>
      </c>
      <c r="S149" s="16">
        <v>3.226138613672646E-2</v>
      </c>
    </row>
    <row r="150" spans="1:19" x14ac:dyDescent="0.2">
      <c r="A150" s="3"/>
      <c r="C150" s="14">
        <f t="shared" si="6"/>
        <v>21</v>
      </c>
      <c r="D150" s="3" t="str">
        <f t="shared" si="4"/>
        <v>Combination 7</v>
      </c>
      <c r="E150" s="3" t="str">
        <f t="shared" si="5"/>
        <v>GPON FFLAS</v>
      </c>
      <c r="F150" s="16">
        <v>9.8515485410756443E-3</v>
      </c>
      <c r="G150" s="16">
        <v>2.3807381531261673E-2</v>
      </c>
      <c r="H150" s="16">
        <v>0.1205310794893862</v>
      </c>
      <c r="I150" s="16">
        <v>0.31104562827359711</v>
      </c>
      <c r="J150" s="16">
        <v>0.47084700241989019</v>
      </c>
      <c r="K150" s="16">
        <v>0.64275573279445597</v>
      </c>
      <c r="L150" s="16">
        <v>0.74733099599529373</v>
      </c>
      <c r="M150" s="16">
        <v>0.82689888248151855</v>
      </c>
      <c r="N150" s="16">
        <v>0.86440773270389359</v>
      </c>
      <c r="O150" s="16">
        <v>0.89256256416145763</v>
      </c>
      <c r="P150" s="16">
        <v>0.91085182861567959</v>
      </c>
      <c r="Q150" s="16">
        <v>0.92083432023280976</v>
      </c>
      <c r="R150" s="16">
        <v>0.92451646796606479</v>
      </c>
      <c r="S150" s="16">
        <v>0.92605549616280747</v>
      </c>
    </row>
    <row r="151" spans="1:19" x14ac:dyDescent="0.2">
      <c r="A151" s="3"/>
      <c r="C151" s="14">
        <f t="shared" si="6"/>
        <v>22</v>
      </c>
      <c r="D151" s="3" t="str">
        <f t="shared" si="4"/>
        <v>Combination 7</v>
      </c>
      <c r="E151" s="3" t="str">
        <f t="shared" si="5"/>
        <v>PtP FFLAS</v>
      </c>
      <c r="F151" s="16">
        <v>0.89314779404716627</v>
      </c>
      <c r="G151" s="16">
        <v>0.94801948537522784</v>
      </c>
      <c r="H151" s="16">
        <v>0.82385359243876344</v>
      </c>
      <c r="I151" s="16">
        <v>0.63873485340515368</v>
      </c>
      <c r="J151" s="16">
        <v>0.48181936375969697</v>
      </c>
      <c r="K151" s="16">
        <v>0.32047883089562668</v>
      </c>
      <c r="L151" s="16">
        <v>0.22293207498589346</v>
      </c>
      <c r="M151" s="16">
        <v>0.15017548928223437</v>
      </c>
      <c r="N151" s="16">
        <v>0.11523731092267991</v>
      </c>
      <c r="O151" s="16">
        <v>8.8292305232443649E-2</v>
      </c>
      <c r="P151" s="16">
        <v>7.1329093982336458E-2</v>
      </c>
      <c r="Q151" s="16">
        <v>6.1665479593809934E-2</v>
      </c>
      <c r="R151" s="16">
        <v>5.8113671343910142E-2</v>
      </c>
      <c r="S151" s="16">
        <v>5.6482097769805104E-2</v>
      </c>
    </row>
    <row r="152" spans="1:19" x14ac:dyDescent="0.2">
      <c r="C152" s="14">
        <f t="shared" si="6"/>
        <v>23</v>
      </c>
      <c r="D152" s="3" t="str">
        <f t="shared" si="4"/>
        <v>Combination 7</v>
      </c>
      <c r="E152" s="3" t="str">
        <f t="shared" si="5"/>
        <v>Other FFLAS</v>
      </c>
      <c r="F152" s="16">
        <v>9.7000657411757965E-2</v>
      </c>
      <c r="G152" s="16">
        <v>2.8173133093510598E-2</v>
      </c>
      <c r="H152" s="16">
        <v>5.5615328071850344E-2</v>
      </c>
      <c r="I152" s="16">
        <v>5.0219518321249129E-2</v>
      </c>
      <c r="J152" s="16">
        <v>4.7333633820412745E-2</v>
      </c>
      <c r="K152" s="16">
        <v>3.6765436309917285E-2</v>
      </c>
      <c r="L152" s="16">
        <v>2.9736929018812839E-2</v>
      </c>
      <c r="M152" s="16">
        <v>2.2925628236246946E-2</v>
      </c>
      <c r="N152" s="16">
        <v>2.0354956373426408E-2</v>
      </c>
      <c r="O152" s="16">
        <v>1.914513060609855E-2</v>
      </c>
      <c r="P152" s="16">
        <v>1.78190774019839E-2</v>
      </c>
      <c r="Q152" s="16">
        <v>1.7500200173380345E-2</v>
      </c>
      <c r="R152" s="16">
        <v>1.7369860690025187E-2</v>
      </c>
      <c r="S152" s="16">
        <v>1.7462406067387404E-2</v>
      </c>
    </row>
    <row r="153" spans="1:19" x14ac:dyDescent="0.2">
      <c r="C153" s="14">
        <f t="shared" si="6"/>
        <v>24</v>
      </c>
      <c r="D153" s="3" t="str">
        <f t="shared" si="4"/>
        <v>Combination 8</v>
      </c>
      <c r="E153" s="3" t="str">
        <f t="shared" si="5"/>
        <v>Copper access services</v>
      </c>
      <c r="F153" s="16">
        <v>0.92952432565835452</v>
      </c>
      <c r="G153" s="16">
        <v>0.92080625951615591</v>
      </c>
      <c r="H153" s="16">
        <v>0.9067810951195503</v>
      </c>
      <c r="I153" s="16">
        <v>0.86761232369704211</v>
      </c>
      <c r="J153" s="16">
        <v>0.83402925626607716</v>
      </c>
      <c r="K153" s="16">
        <v>0.77098067658397562</v>
      </c>
      <c r="L153" s="16">
        <v>0.6772993573392897</v>
      </c>
      <c r="M153" s="16">
        <v>0.56161780111311554</v>
      </c>
      <c r="N153" s="16">
        <v>0.44180462757970479</v>
      </c>
      <c r="O153" s="16">
        <v>0.34134964795737066</v>
      </c>
      <c r="P153" s="16">
        <v>0.26109896816681216</v>
      </c>
      <c r="Q153" s="16">
        <v>0.21094893955077679</v>
      </c>
      <c r="R153" s="16">
        <v>0.18004309775224248</v>
      </c>
      <c r="S153" s="16">
        <v>0.16237701971828541</v>
      </c>
    </row>
    <row r="154" spans="1:19" x14ac:dyDescent="0.2">
      <c r="C154" s="14">
        <f t="shared" si="6"/>
        <v>25</v>
      </c>
      <c r="D154" s="3" t="str">
        <f t="shared" si="4"/>
        <v>Combination 8</v>
      </c>
      <c r="E154" s="3" t="str">
        <f t="shared" si="5"/>
        <v>GPON FFLAS</v>
      </c>
      <c r="F154" s="16">
        <v>4.8903144961439879E-4</v>
      </c>
      <c r="G154" s="16">
        <v>1.3141178059378491E-3</v>
      </c>
      <c r="H154" s="16">
        <v>7.8924909254456006E-3</v>
      </c>
      <c r="I154" s="16">
        <v>3.2080259842154686E-2</v>
      </c>
      <c r="J154" s="16">
        <v>6.6807538689917734E-2</v>
      </c>
      <c r="K154" s="16">
        <v>0.13456267571748085</v>
      </c>
      <c r="L154" s="16">
        <v>0.22756105868339613</v>
      </c>
      <c r="M154" s="16">
        <v>0.34948086851509713</v>
      </c>
      <c r="N154" s="16">
        <v>0.46969190398082578</v>
      </c>
      <c r="O154" s="16">
        <v>0.57462351883184337</v>
      </c>
      <c r="P154" s="16">
        <v>0.66224847650574448</v>
      </c>
      <c r="Q154" s="16">
        <v>0.7180093645522293</v>
      </c>
      <c r="R154" s="16">
        <v>0.75115284970897589</v>
      </c>
      <c r="S154" s="16">
        <v>0.77002609637782182</v>
      </c>
    </row>
    <row r="155" spans="1:19" x14ac:dyDescent="0.2">
      <c r="C155" s="14">
        <f t="shared" si="6"/>
        <v>26</v>
      </c>
      <c r="D155" s="3" t="str">
        <f t="shared" si="4"/>
        <v>Combination 8</v>
      </c>
      <c r="E155" s="3" t="str">
        <f t="shared" si="5"/>
        <v>PtP FFLAS</v>
      </c>
      <c r="F155" s="16">
        <v>4.4335909082888057E-2</v>
      </c>
      <c r="G155" s="16">
        <v>5.2328698327102477E-2</v>
      </c>
      <c r="H155" s="16">
        <v>5.394672502531829E-2</v>
      </c>
      <c r="I155" s="16">
        <v>6.5877087491016367E-2</v>
      </c>
      <c r="J155" s="16">
        <v>6.8364385077303663E-2</v>
      </c>
      <c r="K155" s="16">
        <v>6.709312231045661E-2</v>
      </c>
      <c r="L155" s="16">
        <v>6.7882450039039519E-2</v>
      </c>
      <c r="M155" s="16">
        <v>6.3470227782304378E-2</v>
      </c>
      <c r="N155" s="16">
        <v>6.2616320897079511E-2</v>
      </c>
      <c r="O155" s="16">
        <v>5.6841769031738605E-2</v>
      </c>
      <c r="P155" s="16">
        <v>5.186088706889843E-2</v>
      </c>
      <c r="Q155" s="16">
        <v>4.8082907907652447E-2</v>
      </c>
      <c r="R155" s="16">
        <v>4.7216303169876309E-2</v>
      </c>
      <c r="S155" s="16">
        <v>4.696553223983798E-2</v>
      </c>
    </row>
    <row r="156" spans="1:19" x14ac:dyDescent="0.2">
      <c r="C156" s="14">
        <f t="shared" si="6"/>
        <v>27</v>
      </c>
      <c r="D156" s="3" t="str">
        <f t="shared" si="4"/>
        <v>Combination 8</v>
      </c>
      <c r="E156" s="3" t="str">
        <f t="shared" si="5"/>
        <v>Other FFLAS</v>
      </c>
      <c r="F156" s="16">
        <v>4.8151183450842868E-3</v>
      </c>
      <c r="G156" s="16">
        <v>1.5550981866117525E-3</v>
      </c>
      <c r="H156" s="16">
        <v>3.641745133141461E-3</v>
      </c>
      <c r="I156" s="16">
        <v>5.1794818844919707E-3</v>
      </c>
      <c r="J156" s="16">
        <v>6.7160745561497892E-3</v>
      </c>
      <c r="K156" s="16">
        <v>7.6969449378138117E-3</v>
      </c>
      <c r="L156" s="16">
        <v>9.0548459595226911E-3</v>
      </c>
      <c r="M156" s="16">
        <v>9.6892965234317962E-3</v>
      </c>
      <c r="N156" s="16">
        <v>1.1060241426318083E-2</v>
      </c>
      <c r="O156" s="16">
        <v>1.2325457910849073E-2</v>
      </c>
      <c r="P156" s="16">
        <v>1.2955627349550932E-2</v>
      </c>
      <c r="Q156" s="16">
        <v>1.3645568295987072E-2</v>
      </c>
      <c r="R156" s="16">
        <v>1.4112696537536695E-2</v>
      </c>
      <c r="S156" s="16">
        <v>1.4520197151414256E-2</v>
      </c>
    </row>
    <row r="157" spans="1:19" x14ac:dyDescent="0.2">
      <c r="C157" s="14">
        <f t="shared" si="6"/>
        <v>28</v>
      </c>
      <c r="D157" s="3" t="str">
        <f t="shared" si="4"/>
        <v>Combination 8</v>
      </c>
      <c r="E157" s="3" t="str">
        <f t="shared" si="5"/>
        <v>Non-FFLAS Fibre services</v>
      </c>
      <c r="F157" s="16">
        <v>2.0835615464058654E-2</v>
      </c>
      <c r="G157" s="16">
        <v>2.3995826164192113E-2</v>
      </c>
      <c r="H157" s="16">
        <v>2.7737943796544415E-2</v>
      </c>
      <c r="I157" s="16">
        <v>2.9250847085294893E-2</v>
      </c>
      <c r="J157" s="16">
        <v>2.4082745410551724E-2</v>
      </c>
      <c r="K157" s="16">
        <v>1.9666580450272975E-2</v>
      </c>
      <c r="L157" s="16">
        <v>1.820228797875191E-2</v>
      </c>
      <c r="M157" s="16">
        <v>1.57418060660512E-2</v>
      </c>
      <c r="N157" s="16">
        <v>1.482690611607183E-2</v>
      </c>
      <c r="O157" s="16">
        <v>1.4859606268198244E-2</v>
      </c>
      <c r="P157" s="16">
        <v>1.1836040908993952E-2</v>
      </c>
      <c r="Q157" s="16">
        <v>9.3132196933543594E-3</v>
      </c>
      <c r="R157" s="16">
        <v>7.4750528313687996E-3</v>
      </c>
      <c r="S157" s="16">
        <v>6.1111545126405114E-3</v>
      </c>
    </row>
    <row r="158" spans="1:19" x14ac:dyDescent="0.2">
      <c r="C158" s="14">
        <f t="shared" si="6"/>
        <v>29</v>
      </c>
      <c r="D158" s="3" t="str">
        <f t="shared" si="4"/>
        <v>Combination 9</v>
      </c>
      <c r="E158" s="3" t="str">
        <f t="shared" si="5"/>
        <v>Copper access services</v>
      </c>
      <c r="F158" s="16">
        <v>0.97314551552105732</v>
      </c>
      <c r="G158" s="16">
        <v>0.97300076040380556</v>
      </c>
      <c r="H158" s="16">
        <v>0.96655190723892059</v>
      </c>
      <c r="I158" s="16">
        <v>0.96183070848368879</v>
      </c>
      <c r="J158" s="16">
        <v>0.96438734956332328</v>
      </c>
      <c r="K158" s="16">
        <v>0.9657246519477517</v>
      </c>
      <c r="L158" s="16">
        <v>0.96131306108776382</v>
      </c>
      <c r="M158" s="16">
        <v>0.95667975456714838</v>
      </c>
      <c r="N158" s="16">
        <v>0.94464912808092061</v>
      </c>
      <c r="O158" s="16">
        <v>0.92623472556640907</v>
      </c>
      <c r="P158" s="16">
        <v>0.91328268540541124</v>
      </c>
      <c r="Q158" s="16">
        <v>0.90184681698725111</v>
      </c>
      <c r="R158" s="16">
        <v>0.892934292162475</v>
      </c>
      <c r="S158" s="16">
        <v>0.88726553048793677</v>
      </c>
    </row>
    <row r="159" spans="1:19" x14ac:dyDescent="0.2">
      <c r="C159" s="14">
        <f t="shared" si="6"/>
        <v>30</v>
      </c>
      <c r="D159" s="3" t="str">
        <f t="shared" si="4"/>
        <v>Combination 9</v>
      </c>
      <c r="E159" s="3" t="str">
        <f t="shared" si="5"/>
        <v>Other FFLAS</v>
      </c>
      <c r="F159" s="16">
        <v>5.041084665431567E-3</v>
      </c>
      <c r="G159" s="16">
        <v>1.643246559673573E-3</v>
      </c>
      <c r="H159" s="16">
        <v>3.8817921139521179E-3</v>
      </c>
      <c r="I159" s="16">
        <v>5.7419478659675111E-3</v>
      </c>
      <c r="J159" s="16">
        <v>7.7657915379034E-3</v>
      </c>
      <c r="K159" s="16">
        <v>9.6411358895084221E-3</v>
      </c>
      <c r="L159" s="16">
        <v>1.2851838101872629E-2</v>
      </c>
      <c r="M159" s="16">
        <v>1.6505092612080635E-2</v>
      </c>
      <c r="N159" s="16">
        <v>2.3648569452457694E-2</v>
      </c>
      <c r="O159" s="16">
        <v>3.3444496556098199E-2</v>
      </c>
      <c r="P159" s="16">
        <v>4.5316724995061203E-2</v>
      </c>
      <c r="Q159" s="16">
        <v>5.8337398424114395E-2</v>
      </c>
      <c r="R159" s="16">
        <v>6.9992745351395644E-2</v>
      </c>
      <c r="S159" s="16">
        <v>7.9341710118160283E-2</v>
      </c>
    </row>
    <row r="160" spans="1:19" x14ac:dyDescent="0.2">
      <c r="C160" s="14">
        <f t="shared" si="6"/>
        <v>31</v>
      </c>
      <c r="D160" s="3" t="str">
        <f t="shared" si="4"/>
        <v>Combination 9</v>
      </c>
      <c r="E160" s="3" t="str">
        <f t="shared" si="5"/>
        <v>Non-FFLAS Fibre services</v>
      </c>
      <c r="F160" s="16">
        <v>2.1813399813510985E-2</v>
      </c>
      <c r="G160" s="16">
        <v>2.5355993036520849E-2</v>
      </c>
      <c r="H160" s="16">
        <v>2.9566300647127331E-2</v>
      </c>
      <c r="I160" s="16">
        <v>3.2427343650343714E-2</v>
      </c>
      <c r="J160" s="16">
        <v>2.7846858898773273E-2</v>
      </c>
      <c r="K160" s="16">
        <v>2.4634212162739789E-2</v>
      </c>
      <c r="L160" s="16">
        <v>2.5835100810363568E-2</v>
      </c>
      <c r="M160" s="16">
        <v>2.6815152820770901E-2</v>
      </c>
      <c r="N160" s="16">
        <v>3.1702302466621625E-2</v>
      </c>
      <c r="O160" s="16">
        <v>4.0320777877492754E-2</v>
      </c>
      <c r="P160" s="16">
        <v>4.1400589599527568E-2</v>
      </c>
      <c r="Q160" s="16">
        <v>3.9815784588634509E-2</v>
      </c>
      <c r="R160" s="16">
        <v>3.7072962486129346E-2</v>
      </c>
      <c r="S160" s="16">
        <v>3.3392759393902897E-2</v>
      </c>
    </row>
    <row r="161" spans="3:19" x14ac:dyDescent="0.2">
      <c r="C161" s="14">
        <f t="shared" si="6"/>
        <v>32</v>
      </c>
      <c r="D161" s="3" t="str">
        <f t="shared" si="4"/>
        <v>Combination 10</v>
      </c>
      <c r="E161" s="3" t="str">
        <f t="shared" si="5"/>
        <v>GPON FFLAS</v>
      </c>
      <c r="F161" s="16">
        <v>6.9390105760991768E-3</v>
      </c>
      <c r="G161" s="16">
        <v>1.6593708011631726E-2</v>
      </c>
      <c r="H161" s="16">
        <v>8.4666205160503272E-2</v>
      </c>
      <c r="I161" s="16">
        <v>0.24232059008832318</v>
      </c>
      <c r="J161" s="16">
        <v>0.40252599456335914</v>
      </c>
      <c r="K161" s="16">
        <v>0.58756035827178432</v>
      </c>
      <c r="L161" s="16">
        <v>0.70517696155521892</v>
      </c>
      <c r="M161" s="16">
        <v>0.79720588427741657</v>
      </c>
      <c r="N161" s="16">
        <v>0.84144714769718576</v>
      </c>
      <c r="O161" s="16">
        <v>0.87242573703908433</v>
      </c>
      <c r="P161" s="16">
        <v>0.89626140440314317</v>
      </c>
      <c r="Q161" s="16">
        <v>0.90996565436899812</v>
      </c>
      <c r="R161" s="16">
        <v>0.91608820859953932</v>
      </c>
      <c r="S161" s="16">
        <v>0.91929915308536758</v>
      </c>
    </row>
    <row r="162" spans="3:19" x14ac:dyDescent="0.2">
      <c r="C162" s="14">
        <f t="shared" si="6"/>
        <v>33</v>
      </c>
      <c r="D162" s="3" t="str">
        <f t="shared" si="4"/>
        <v>Combination 10</v>
      </c>
      <c r="E162" s="3" t="str">
        <f t="shared" si="5"/>
        <v>PtP FFLAS</v>
      </c>
      <c r="F162" s="16">
        <v>0.62909520904987126</v>
      </c>
      <c r="G162" s="16">
        <v>0.66076811131023327</v>
      </c>
      <c r="H162" s="16">
        <v>0.57871013497211987</v>
      </c>
      <c r="I162" s="16">
        <v>0.4976074007089773</v>
      </c>
      <c r="J162" s="16">
        <v>0.41190624045706792</v>
      </c>
      <c r="K162" s="16">
        <v>0.2929583465259778</v>
      </c>
      <c r="L162" s="16">
        <v>0.21035734381976923</v>
      </c>
      <c r="M162" s="16">
        <v>0.14478285829913809</v>
      </c>
      <c r="N162" s="16">
        <v>0.11217635256555357</v>
      </c>
      <c r="O162" s="16">
        <v>8.630036992382821E-2</v>
      </c>
      <c r="P162" s="16">
        <v>7.0186513260420511E-2</v>
      </c>
      <c r="Q162" s="16">
        <v>6.0937638028491906E-2</v>
      </c>
      <c r="R162" s="16">
        <v>5.7583884031516402E-2</v>
      </c>
      <c r="S162" s="16">
        <v>5.6070014010411034E-2</v>
      </c>
    </row>
    <row r="163" spans="3:19" x14ac:dyDescent="0.2">
      <c r="C163" s="14">
        <f t="shared" si="6"/>
        <v>34</v>
      </c>
      <c r="D163" s="3" t="str">
        <f t="shared" si="4"/>
        <v>Combination 10</v>
      </c>
      <c r="E163" s="3" t="str">
        <f t="shared" si="5"/>
        <v>Other FFLAS</v>
      </c>
      <c r="F163" s="16">
        <v>6.832312553324435E-2</v>
      </c>
      <c r="G163" s="16">
        <v>1.9636630080997353E-2</v>
      </c>
      <c r="H163" s="16">
        <v>3.9066594247292238E-2</v>
      </c>
      <c r="I163" s="16">
        <v>3.9123595406563128E-2</v>
      </c>
      <c r="J163" s="16">
        <v>4.0465412186841243E-2</v>
      </c>
      <c r="K163" s="16">
        <v>3.3608277340999533E-2</v>
      </c>
      <c r="L163" s="16">
        <v>2.8059584526588688E-2</v>
      </c>
      <c r="M163" s="16">
        <v>2.2102395006079887E-2</v>
      </c>
      <c r="N163" s="16">
        <v>1.9814283623244076E-2</v>
      </c>
      <c r="O163" s="16">
        <v>1.8713203253630597E-2</v>
      </c>
      <c r="P163" s="16">
        <v>1.7533643602321774E-2</v>
      </c>
      <c r="Q163" s="16">
        <v>1.7293644201198291E-2</v>
      </c>
      <c r="R163" s="16">
        <v>1.7211510140166381E-2</v>
      </c>
      <c r="S163" s="16">
        <v>1.7335003328741928E-2</v>
      </c>
    </row>
    <row r="164" spans="3:19" x14ac:dyDescent="0.2">
      <c r="C164" s="14">
        <f t="shared" si="6"/>
        <v>35</v>
      </c>
      <c r="D164" s="3" t="str">
        <f t="shared" si="4"/>
        <v>Combination 10</v>
      </c>
      <c r="E164" s="3" t="str">
        <f t="shared" si="5"/>
        <v>Non-FFLAS Fibre services</v>
      </c>
      <c r="F164" s="16">
        <v>0.29564265484078522</v>
      </c>
      <c r="G164" s="16">
        <v>0.30300155059713779</v>
      </c>
      <c r="H164" s="16">
        <v>0.2975570656200846</v>
      </c>
      <c r="I164" s="16">
        <v>0.22094841379613628</v>
      </c>
      <c r="J164" s="16">
        <v>0.14510235279273156</v>
      </c>
      <c r="K164" s="16">
        <v>8.5873017861238368E-2</v>
      </c>
      <c r="L164" s="16">
        <v>5.6406110098423098E-2</v>
      </c>
      <c r="M164" s="16">
        <v>3.5908862417365281E-2</v>
      </c>
      <c r="N164" s="16">
        <v>2.6562216114016539E-2</v>
      </c>
      <c r="O164" s="16">
        <v>2.25606897834566E-2</v>
      </c>
      <c r="P164" s="16">
        <v>1.601843873411456E-2</v>
      </c>
      <c r="Q164" s="16">
        <v>1.1803063401311632E-2</v>
      </c>
      <c r="R164" s="16">
        <v>9.1163972287779376E-3</v>
      </c>
      <c r="S164" s="16">
        <v>7.2958295754793762E-3</v>
      </c>
    </row>
    <row r="165" spans="3:19" x14ac:dyDescent="0.2">
      <c r="C165" s="14">
        <f t="shared" si="6"/>
        <v>36</v>
      </c>
      <c r="D165" s="3" t="str">
        <f t="shared" si="4"/>
        <v>Combination 11</v>
      </c>
      <c r="E165" s="3" t="str">
        <f t="shared" si="5"/>
        <v>Copper access services</v>
      </c>
      <c r="F165" s="16">
        <v>0.94930365149962759</v>
      </c>
      <c r="G165" s="16">
        <v>0.94344500177420554</v>
      </c>
      <c r="H165" s="16">
        <v>0.93265091374685638</v>
      </c>
      <c r="I165" s="16">
        <v>0.89375542702459088</v>
      </c>
      <c r="J165" s="16">
        <v>0.85461062640698882</v>
      </c>
      <c r="K165" s="16">
        <v>0.78644740779937061</v>
      </c>
      <c r="L165" s="16">
        <v>0.68985632075360914</v>
      </c>
      <c r="M165" s="16">
        <v>0.57060007686438863</v>
      </c>
      <c r="N165" s="16">
        <v>0.44845381011974494</v>
      </c>
      <c r="O165" s="16">
        <v>0.34649847892675179</v>
      </c>
      <c r="P165" s="16">
        <v>0.26422636219903456</v>
      </c>
      <c r="Q165" s="16">
        <v>0.21293202225377642</v>
      </c>
      <c r="R165" s="16">
        <v>0.18139906534928932</v>
      </c>
      <c r="S165" s="16">
        <v>0.16337543222820139</v>
      </c>
    </row>
    <row r="166" spans="3:19" x14ac:dyDescent="0.2">
      <c r="C166" s="14">
        <f t="shared" si="6"/>
        <v>37</v>
      </c>
      <c r="D166" s="3" t="str">
        <f t="shared" si="4"/>
        <v>Combination 11</v>
      </c>
      <c r="E166" s="3" t="str">
        <f t="shared" si="5"/>
        <v>GPON FFLAS</v>
      </c>
      <c r="F166" s="16">
        <v>4.9943753810670626E-4</v>
      </c>
      <c r="G166" s="16">
        <v>1.3464264202613151E-3</v>
      </c>
      <c r="H166" s="16">
        <v>8.1176580687151861E-3</v>
      </c>
      <c r="I166" s="16">
        <v>3.304690995179619E-2</v>
      </c>
      <c r="J166" s="16">
        <v>6.8456150739974908E-2</v>
      </c>
      <c r="K166" s="16">
        <v>0.13726215289007113</v>
      </c>
      <c r="L166" s="16">
        <v>0.23177998471285016</v>
      </c>
      <c r="M166" s="16">
        <v>0.35507031657848703</v>
      </c>
      <c r="N166" s="16">
        <v>0.47676079147586242</v>
      </c>
      <c r="O166" s="16">
        <v>0.58329099333255141</v>
      </c>
      <c r="P166" s="16">
        <v>0.67018076343822008</v>
      </c>
      <c r="Q166" s="16">
        <v>0.72475920626495594</v>
      </c>
      <c r="R166" s="16">
        <v>0.75681004477699454</v>
      </c>
      <c r="S166" s="16">
        <v>0.77476077920990727</v>
      </c>
    </row>
    <row r="167" spans="3:19" x14ac:dyDescent="0.2">
      <c r="C167" s="14">
        <f t="shared" si="6"/>
        <v>38</v>
      </c>
      <c r="D167" s="3" t="str">
        <f t="shared" si="4"/>
        <v>Combination 11</v>
      </c>
      <c r="E167" s="3" t="str">
        <f t="shared" si="5"/>
        <v>PtP FFLAS</v>
      </c>
      <c r="F167" s="16">
        <v>4.5279331829353994E-2</v>
      </c>
      <c r="G167" s="16">
        <v>5.361524031341456E-2</v>
      </c>
      <c r="H167" s="16">
        <v>5.5485786657120548E-2</v>
      </c>
      <c r="I167" s="16">
        <v>6.786211174454114E-2</v>
      </c>
      <c r="J167" s="16">
        <v>7.0051415482005594E-2</v>
      </c>
      <c r="K167" s="16">
        <v>6.8439085083188203E-2</v>
      </c>
      <c r="L167" s="16">
        <v>6.9140973958157284E-2</v>
      </c>
      <c r="M167" s="16">
        <v>6.4485343554644275E-2</v>
      </c>
      <c r="N167" s="16">
        <v>6.35586997714504E-2</v>
      </c>
      <c r="O167" s="16">
        <v>5.7699155768465446E-2</v>
      </c>
      <c r="P167" s="16">
        <v>5.2482066960430646E-2</v>
      </c>
      <c r="Q167" s="16">
        <v>4.8534924320650999E-2</v>
      </c>
      <c r="R167" s="16">
        <v>4.7571905678109067E-2</v>
      </c>
      <c r="S167" s="16">
        <v>4.7254310633507664E-2</v>
      </c>
    </row>
    <row r="168" spans="3:19" x14ac:dyDescent="0.2">
      <c r="C168" s="14">
        <f t="shared" si="6"/>
        <v>39</v>
      </c>
      <c r="D168" s="3" t="str">
        <f t="shared" si="4"/>
        <v>Combination 11</v>
      </c>
      <c r="E168" s="3" t="str">
        <f t="shared" si="5"/>
        <v>Other FFLAS</v>
      </c>
      <c r="F168" s="16">
        <v>4.9175791329117147E-3</v>
      </c>
      <c r="G168" s="16">
        <v>1.5933314921185624E-3</v>
      </c>
      <c r="H168" s="16">
        <v>3.7456415273079309E-3</v>
      </c>
      <c r="I168" s="16">
        <v>5.3355512790718516E-3</v>
      </c>
      <c r="J168" s="16">
        <v>6.8818073710307827E-3</v>
      </c>
      <c r="K168" s="16">
        <v>7.8513542273699749E-3</v>
      </c>
      <c r="L168" s="16">
        <v>9.2227205753833801E-3</v>
      </c>
      <c r="M168" s="16">
        <v>9.8442630024800411E-3</v>
      </c>
      <c r="N168" s="16">
        <v>1.1226698632942149E-2</v>
      </c>
      <c r="O168" s="16">
        <v>1.2511371972231403E-2</v>
      </c>
      <c r="P168" s="16">
        <v>1.3110807402314668E-2</v>
      </c>
      <c r="Q168" s="16">
        <v>1.377384716061658E-2</v>
      </c>
      <c r="R168" s="16">
        <v>1.4218984195607258E-2</v>
      </c>
      <c r="S168" s="16">
        <v>1.4609477928383619E-2</v>
      </c>
    </row>
    <row r="169" spans="3:19" x14ac:dyDescent="0.2">
      <c r="C169" s="14">
        <f t="shared" si="6"/>
        <v>40</v>
      </c>
      <c r="D169" s="3" t="str">
        <f t="shared" si="4"/>
        <v>Combination 12</v>
      </c>
      <c r="E169" s="3" t="str">
        <f t="shared" si="5"/>
        <v>Copper access services</v>
      </c>
      <c r="F169" s="16">
        <v>0.8618922110941537</v>
      </c>
      <c r="G169" s="16">
        <v>0.87802510577636173</v>
      </c>
      <c r="H169" s="16">
        <v>0.88685829200705635</v>
      </c>
      <c r="I169" s="16">
        <v>0.86995293113256933</v>
      </c>
      <c r="J169" s="16">
        <v>0.83822967368929402</v>
      </c>
      <c r="K169" s="16">
        <v>0.76907507655005503</v>
      </c>
      <c r="L169" s="16">
        <v>0.67514098833098879</v>
      </c>
      <c r="M169" s="16">
        <v>0.55872859274425257</v>
      </c>
      <c r="N169" s="16">
        <v>0.43935882179491081</v>
      </c>
      <c r="O169" s="16">
        <v>0.34022608884880623</v>
      </c>
      <c r="P169" s="16">
        <v>0.26151276782427185</v>
      </c>
      <c r="Q169" s="16">
        <v>0.21145919158586401</v>
      </c>
      <c r="R169" s="16">
        <v>0.18026287183630604</v>
      </c>
      <c r="S169" s="16">
        <v>0.16232722442553632</v>
      </c>
    </row>
    <row r="170" spans="3:19" x14ac:dyDescent="0.2">
      <c r="C170" s="14">
        <f t="shared" si="6"/>
        <v>41</v>
      </c>
      <c r="D170" s="3" t="str">
        <f t="shared" si="4"/>
        <v>Combination 12</v>
      </c>
      <c r="E170" s="3" t="str">
        <f t="shared" si="5"/>
        <v>Other non-Fibre services</v>
      </c>
      <c r="F170" s="16">
        <v>9.2079536687117033E-2</v>
      </c>
      <c r="G170" s="16">
        <v>6.9341504671515244E-2</v>
      </c>
      <c r="H170" s="16">
        <v>4.9099423015446952E-2</v>
      </c>
      <c r="I170" s="16">
        <v>2.6632001521112524E-2</v>
      </c>
      <c r="J170" s="16">
        <v>1.9167738162307588E-2</v>
      </c>
      <c r="K170" s="16">
        <v>2.2089628724095769E-2</v>
      </c>
      <c r="L170" s="16">
        <v>2.1331010501643575E-2</v>
      </c>
      <c r="M170" s="16">
        <v>2.0805262041627044E-2</v>
      </c>
      <c r="N170" s="16">
        <v>2.0280769433992697E-2</v>
      </c>
      <c r="O170" s="16">
        <v>1.8102215332586002E-2</v>
      </c>
      <c r="P170" s="16">
        <v>1.0269960772190589E-2</v>
      </c>
      <c r="Q170" s="16">
        <v>6.9169054627072389E-3</v>
      </c>
      <c r="R170" s="16">
        <v>6.2635025753605264E-3</v>
      </c>
      <c r="S170" s="16">
        <v>6.4159450926559161E-3</v>
      </c>
    </row>
    <row r="171" spans="3:19" x14ac:dyDescent="0.2">
      <c r="C171" s="14">
        <f t="shared" si="6"/>
        <v>42</v>
      </c>
      <c r="D171" s="3" t="str">
        <f t="shared" si="4"/>
        <v>Combination 12</v>
      </c>
      <c r="E171" s="3" t="str">
        <f t="shared" si="5"/>
        <v>GPON FFLAS</v>
      </c>
      <c r="F171" s="16">
        <v>4.5344956099368654E-4</v>
      </c>
      <c r="G171" s="16">
        <v>1.2530631863509134E-3</v>
      </c>
      <c r="H171" s="16">
        <v>7.7190857413045842E-3</v>
      </c>
      <c r="I171" s="16">
        <v>3.2166804595691885E-2</v>
      </c>
      <c r="J171" s="16">
        <v>6.714400116699161E-2</v>
      </c>
      <c r="K171" s="16">
        <v>0.13423008289485938</v>
      </c>
      <c r="L171" s="16">
        <v>0.2268358834248696</v>
      </c>
      <c r="M171" s="16">
        <v>0.34768298559886823</v>
      </c>
      <c r="N171" s="16">
        <v>0.46709171578877257</v>
      </c>
      <c r="O171" s="16">
        <v>0.5727321341696876</v>
      </c>
      <c r="P171" s="16">
        <v>0.66329803328743286</v>
      </c>
      <c r="Q171" s="16">
        <v>0.71974611535199462</v>
      </c>
      <c r="R171" s="16">
        <v>0.75206976311247509</v>
      </c>
      <c r="S171" s="16">
        <v>0.76978995659055327</v>
      </c>
    </row>
    <row r="172" spans="3:19" x14ac:dyDescent="0.2">
      <c r="C172" s="14">
        <f t="shared" si="6"/>
        <v>43</v>
      </c>
      <c r="D172" s="3" t="str">
        <f t="shared" si="4"/>
        <v>Combination 12</v>
      </c>
      <c r="E172" s="3" t="str">
        <f t="shared" si="5"/>
        <v>PtP FFLAS</v>
      </c>
      <c r="F172" s="16">
        <v>4.1110031933004859E-2</v>
      </c>
      <c r="G172" s="16">
        <v>4.9897478876757509E-2</v>
      </c>
      <c r="H172" s="16">
        <v>5.2761466546697749E-2</v>
      </c>
      <c r="I172" s="16">
        <v>6.605480788133461E-2</v>
      </c>
      <c r="J172" s="16">
        <v>6.8708688292147491E-2</v>
      </c>
      <c r="K172" s="16">
        <v>6.6927291103483777E-2</v>
      </c>
      <c r="L172" s="16">
        <v>6.7666127116561975E-2</v>
      </c>
      <c r="M172" s="16">
        <v>6.3143709084145572E-2</v>
      </c>
      <c r="N172" s="16">
        <v>6.2269680435861244E-2</v>
      </c>
      <c r="O172" s="16">
        <v>5.6654673226236262E-2</v>
      </c>
      <c r="P172" s="16">
        <v>5.1943078191503546E-2</v>
      </c>
      <c r="Q172" s="16">
        <v>4.8199212837485413E-2</v>
      </c>
      <c r="R172" s="16">
        <v>4.7273938924379422E-2</v>
      </c>
      <c r="S172" s="16">
        <v>4.6951129571091772E-2</v>
      </c>
    </row>
    <row r="173" spans="3:19" x14ac:dyDescent="0.2">
      <c r="C173" s="14">
        <f t="shared" si="6"/>
        <v>44</v>
      </c>
      <c r="D173" s="3" t="str">
        <f t="shared" si="4"/>
        <v>Combination 12</v>
      </c>
      <c r="E173" s="3" t="str">
        <f t="shared" si="5"/>
        <v>Other FFLAS</v>
      </c>
      <c r="F173" s="16">
        <v>4.4647707247309704E-3</v>
      </c>
      <c r="G173" s="16">
        <v>1.4828474890145507E-3</v>
      </c>
      <c r="H173" s="16">
        <v>3.5617326894944144E-3</v>
      </c>
      <c r="I173" s="16">
        <v>5.1934548692916362E-3</v>
      </c>
      <c r="J173" s="16">
        <v>6.7498986892594263E-3</v>
      </c>
      <c r="K173" s="16">
        <v>7.6779207275060116E-3</v>
      </c>
      <c r="L173" s="16">
        <v>9.0259906259361547E-3</v>
      </c>
      <c r="M173" s="16">
        <v>9.6394505311067514E-3</v>
      </c>
      <c r="N173" s="16">
        <v>1.0999012546462527E-2</v>
      </c>
      <c r="O173" s="16">
        <v>1.2284888422683989E-2</v>
      </c>
      <c r="P173" s="16">
        <v>1.2976159924601152E-2</v>
      </c>
      <c r="Q173" s="16">
        <v>1.3678574761948817E-2</v>
      </c>
      <c r="R173" s="16">
        <v>1.4129923551479061E-2</v>
      </c>
      <c r="S173" s="16">
        <v>1.4515744320162742E-2</v>
      </c>
    </row>
  </sheetData>
  <phoneticPr fontId="0" type="noConversion"/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headerFooter alignWithMargins="0">
    <oddFooter xml:space="preserve">&amp;L&amp;F : &amp;A&amp;CPrinted at &amp;T on &amp;D&amp;RCommercial in confidence © Analysys Mason </oddFooter>
  </headerFooter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 i M a n a g e ! 4 1 0 8 2 8 3 . 1 < / d o c u m e n t i d >  
     < s e n d e r i d > K I M B E R L Y F < / s e n d e r i d >  
     < s e n d e r e m a i l > K I M B E R L E Y . F O O @ C O M C O M . G O V T . N Z < / s e n d e r e m a i l >  
     < l a s t m o d i f i e d > 2 0 2 1 - 0 5 - 2 8 T 1 2 : 2 9 : 2 8 . 0 0 0 0 0 0 0 + 1 2 : 0 0 < / l a s t m o d i f i e d >  
     < d a t a b a s e > i M a n a g e 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nctional_x0020_Area xmlns="08ddc1ba-7293-4c1c-ab31-e367fd65d0ad">CFO</Functional_x0020_Area>
    <Category xmlns="08ddc1ba-7293-4c1c-ab31-e367fd65d0ad">Other</Category>
    <Type_x0020_of_x0020_File xmlns="08ddc1ba-7293-4c1c-ab31-e367fd65d0ad">Confidentiality Claims</Type_x0020_of_x0020_File>
    <Question xmlns="08ddc1ba-7293-4c1c-ab31-e367fd65d0ad" xsi:nil="true"/>
    <Notice_x0020_Date xmlns="08ddc1ba-7293-4c1c-ab31-e367fd65d0ad">2021-02-25T11:00:00+00:00</Notice_x0020_Date>
    <Tranche xmlns="08ddc1ba-7293-4c1c-ab31-e367fd65d0ad">28 May 2021</Tranche>
    <Date_x0020_Prepared xmlns="08ddc1ba-7293-4c1c-ab31-e367fd65d0ad">2021-05-27T12:00:00+00:00</Date_x0020_Prepared>
    <Business_x0020_Owner xmlns="08ddc1ba-7293-4c1c-ab31-e367fd65d0ad">Julian Kersey</Business_x0020_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975FD8590F24DB16479A915B0ADEA" ma:contentTypeVersion="8" ma:contentTypeDescription="Create a new document." ma:contentTypeScope="" ma:versionID="74d06aae1d6bbf2ecbd7501035961b2c">
  <xsd:schema xmlns:xsd="http://www.w3.org/2001/XMLSchema" xmlns:xs="http://www.w3.org/2001/XMLSchema" xmlns:p="http://schemas.microsoft.com/office/2006/metadata/properties" xmlns:ns2="08ddc1ba-7293-4c1c-ab31-e367fd65d0ad" targetNamespace="http://schemas.microsoft.com/office/2006/metadata/properties" ma:root="true" ma:fieldsID="7ae350292363e312e556b404d77493d1" ns2:_="">
    <xsd:import namespace="08ddc1ba-7293-4c1c-ab31-e367fd65d0ad"/>
    <xsd:element name="properties">
      <xsd:complexType>
        <xsd:sequence>
          <xsd:element name="documentManagement">
            <xsd:complexType>
              <xsd:all>
                <xsd:element ref="ns2:Tranche"/>
                <xsd:element ref="ns2:Notice_x0020_Date"/>
                <xsd:element ref="ns2:Type_x0020_of_x0020_File"/>
                <xsd:element ref="ns2:Question" minOccurs="0"/>
                <xsd:element ref="ns2:Category"/>
                <xsd:element ref="ns2:Date_x0020_Prepared"/>
                <xsd:element ref="ns2:Functional_x0020_Area"/>
                <xsd:element ref="ns2:Business_x0020_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dc1ba-7293-4c1c-ab31-e367fd65d0ad" elementFormDefault="qualified">
    <xsd:import namespace="http://schemas.microsoft.com/office/2006/documentManagement/types"/>
    <xsd:import namespace="http://schemas.microsoft.com/office/infopath/2007/PartnerControls"/>
    <xsd:element name="Tranche" ma:index="2" ma:displayName="Tranche" ma:default="28 May 2021" ma:format="RadioButtons" ma:internalName="Tranche">
      <xsd:simpleType>
        <xsd:restriction base="dms:Choice">
          <xsd:enumeration value="5 March 2021"/>
          <xsd:enumeration value="26 March 2021"/>
          <xsd:enumeration value="9 April 2021"/>
          <xsd:enumeration value="Tranche One"/>
          <xsd:enumeration value="Tranche Two"/>
          <xsd:enumeration value="All"/>
          <xsd:enumeration value="28 May 2021"/>
        </xsd:restriction>
      </xsd:simpleType>
    </xsd:element>
    <xsd:element name="Notice_x0020_Date" ma:index="3" ma:displayName="Notice Date" ma:default="2021-02-26T00:00:00Z" ma:format="DateOnly" ma:internalName="Notice_x0020_Date">
      <xsd:simpleType>
        <xsd:restriction base="dms:DateTime"/>
      </xsd:simpleType>
    </xsd:element>
    <xsd:element name="Type_x0020_of_x0020_File" ma:index="4" ma:displayName="Type of File" ma:default="Confidentiality Claims" ma:format="RadioButtons" ma:internalName="Type_x0020_of_x0020_File">
      <xsd:simpleType>
        <xsd:restriction base="dms:Choice">
          <xsd:enumeration value="Certificates"/>
          <xsd:enumeration value="Commission Correspondence"/>
          <xsd:enumeration value="Draft Response"/>
          <xsd:enumeration value="Final Response"/>
          <xsd:enumeration value="Governance Processes"/>
          <xsd:enumeration value="Old Response"/>
          <xsd:enumeration value="RFI"/>
          <xsd:enumeration value="External assurance – not required for response"/>
          <xsd:enumeration value="Confidentiality Claims"/>
        </xsd:restriction>
      </xsd:simpleType>
    </xsd:element>
    <xsd:element name="Question" ma:index="5" nillable="true" ma:displayName="Question" ma:internalName="Question">
      <xsd:simpleType>
        <xsd:restriction base="dms:Text">
          <xsd:maxLength value="255"/>
        </xsd:restriction>
      </xsd:simpleType>
    </xsd:element>
    <xsd:element name="Category" ma:index="6" ma:displayName="Category" ma:default="Other" ma:format="Dropdown" ma:internalName="Category">
      <xsd:simpleType>
        <xsd:restriction base="dms:Choice">
          <xsd:enumeration value="Accounting Policies"/>
          <xsd:enumeration value="Asset Management Planning"/>
          <xsd:enumeration value="Asset Valuation"/>
          <xsd:enumeration value="Chart of Accounts"/>
          <xsd:enumeration value="Cost Allocation"/>
          <xsd:enumeration value="Cost of Capital"/>
          <xsd:enumeration value="Expenditure"/>
          <xsd:enumeration value="Information Provided to CIP"/>
          <xsd:enumeration value="Internal Systems"/>
          <xsd:enumeration value="Product Information"/>
          <xsd:enumeration value="Quality"/>
          <xsd:enumeration value="Regulated Service"/>
          <xsd:enumeration value="UFB Assets"/>
          <xsd:enumeration value="Other"/>
        </xsd:restriction>
      </xsd:simpleType>
    </xsd:element>
    <xsd:element name="Date_x0020_Prepared" ma:index="7" ma:displayName="Date Prepared" ma:format="DateOnly" ma:internalName="Date_x0020_Prepared">
      <xsd:simpleType>
        <xsd:restriction base="dms:DateTime"/>
      </xsd:simpleType>
    </xsd:element>
    <xsd:element name="Functional_x0020_Area" ma:index="8" ma:displayName="Functional Area" ma:default="CFO" ma:format="RadioButtons" ma:internalName="Functional_x0020_Area">
      <xsd:simpleType>
        <xsd:restriction base="dms:Choice">
          <xsd:enumeration value="CFO"/>
          <xsd:enumeration value="CNO"/>
          <xsd:enumeration value="CTO"/>
          <xsd:enumeration value="GCO"/>
          <xsd:enumeration value="NFM"/>
          <xsd:enumeration value="PSM"/>
          <xsd:enumeration value="SBO"/>
          <xsd:enumeration value="ARCHIVE"/>
        </xsd:restriction>
      </xsd:simpleType>
    </xsd:element>
    <xsd:element name="Business_x0020_Owner" ma:index="9" ma:displayName="Business Owner" ma:default="Julian Kersey" ma:format="Dropdown" ma:internalName="Business_x0020_Owner">
      <xsd:simpleType>
        <xsd:union memberTypes="dms:Text">
          <xsd:simpleType>
            <xsd:restriction base="dms:Choice">
              <xsd:enumeration value="Airihi Mahuika"/>
              <xsd:enumeration value="Brett Jackson"/>
              <xsd:enumeration value="Daniel Aldersley"/>
              <xsd:enumeration value="Kirsty Bellringer"/>
              <xsd:enumeration value="Julian Kersey"/>
              <xsd:enumeration value="Rachel Grigo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C36F4-1616-4410-8F23-8B1F4F62874E}">
  <ds:schemaRefs>
    <ds:schemaRef ds:uri="http://schemas.microsoft.com/office/2006/documentManagement/types"/>
    <ds:schemaRef ds:uri="http://purl.org/dc/elements/1.1/"/>
    <ds:schemaRef ds:uri="http://www.w3.org/XML/1998/namespace"/>
    <ds:schemaRef ds:uri="08ddc1ba-7293-4c1c-ab31-e367fd65d0ad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57CC03D-EA1B-4FA5-AF99-B6CE42347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FFBA1F-BF62-40DD-A157-D47272878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ddc1ba-7293-4c1c-ab31-e367fd65d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B12.4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2021-05-27T20:47:15Z</dcterms:created>
  <dcterms:modified xsi:type="dcterms:W3CDTF">2021-05-28T00:29:28Z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0x01010088A975FD8590F24DB16479A915B0ADEA</vt:lpwstr>
  </property>
</Properties>
</file>